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tabRatio="534" activeTab="0"/>
  </bookViews>
  <sheets>
    <sheet name="ESTADO 2004" sheetId="1" r:id="rId1"/>
  </sheets>
  <definedNames/>
  <calcPr fullCalcOnLoad="1"/>
</workbook>
</file>

<file path=xl/sharedStrings.xml><?xml version="1.0" encoding="utf-8"?>
<sst xmlns="http://schemas.openxmlformats.org/spreadsheetml/2006/main" count="251" uniqueCount="102">
  <si>
    <t>ESTADO DE COLOCACIONES VIGENTES DE CUOTAS DE LOS FONDOS DE INVERSION</t>
  </si>
  <si>
    <t>Suscritas y pagadas (UF)</t>
  </si>
  <si>
    <t>En circulación (UF)</t>
  </si>
  <si>
    <t>Monto máximo emisión (UF)</t>
  </si>
  <si>
    <t>ADMINISTRADORA DE FONDOS DE INVERSION INVERFONDOS S.A.</t>
  </si>
  <si>
    <t>Siglo XXI*</t>
  </si>
  <si>
    <t>Monto máximo emisión ( $ )</t>
  </si>
  <si>
    <t>Bhif Inmobiliario*</t>
  </si>
  <si>
    <t>CIMENTA ADMINISTRADORA DE FONDOS DE INVERSION S.A.</t>
  </si>
  <si>
    <t>Cimenta-Expansión*</t>
  </si>
  <si>
    <t>CMB PRIME ADMINISTRADORA DE FONDOS DE INVERSION S.A.</t>
  </si>
  <si>
    <t>CMB Prime*</t>
  </si>
  <si>
    <t>Llaima (Ex-Monitor)*</t>
  </si>
  <si>
    <t>Orión (Ex-Estrella Americana)*</t>
  </si>
  <si>
    <t>Compass RF América Latina</t>
  </si>
  <si>
    <t>Toronto Capital Group*</t>
  </si>
  <si>
    <t>INDEPENDENCIA S.A. ADMINISTRADORA DE FONDOS DE INVERSION</t>
  </si>
  <si>
    <t>Desarrollo (Ex-Banedwards Des. Inmob.)*</t>
  </si>
  <si>
    <t>Rentas*</t>
  </si>
  <si>
    <t>LARRAIN VIAL ADMINISTRADORA DE FONDOS DE INVERSION S.A.</t>
  </si>
  <si>
    <t>Larraín Vial - Cochrane</t>
  </si>
  <si>
    <t>LAS AMERICAS ADMINISTRADORA DE FONDOS DE INVERSION S.A.</t>
  </si>
  <si>
    <t>Las Américas Emergente*</t>
  </si>
  <si>
    <t>Las Américas Fundación*</t>
  </si>
  <si>
    <t>Las Américas Raíces*</t>
  </si>
  <si>
    <t>MONEDA S.A. ADMINISTRADORA DE FONDOS DE INVERSION</t>
  </si>
  <si>
    <t>Colono</t>
  </si>
  <si>
    <t>Moneda Deuda Latinoamericana</t>
  </si>
  <si>
    <t>PROA S.A. ADMINISTRADORA DE FONDOS DE INVERSION</t>
  </si>
  <si>
    <t>Labora</t>
  </si>
  <si>
    <t>Monto máximo emisión (USD)</t>
  </si>
  <si>
    <t>Proa*</t>
  </si>
  <si>
    <t>SABCO ADMINISTRADORA DE FONDOS DE INVERSION S.A.</t>
  </si>
  <si>
    <t>Chiletech*</t>
  </si>
  <si>
    <t>* No presenta colocaciones de cuotas vigentes.</t>
  </si>
  <si>
    <t>Pionero</t>
  </si>
  <si>
    <t>Global Optimization</t>
  </si>
  <si>
    <t>Monto máximo emisión ( UF )</t>
  </si>
  <si>
    <t>Cuotas</t>
  </si>
  <si>
    <t>Valor</t>
  </si>
  <si>
    <t>Larraín Vial - Beagle</t>
  </si>
  <si>
    <t>Celfin Factoring</t>
  </si>
  <si>
    <t>Sabco*</t>
  </si>
  <si>
    <t>Prime Infraestructura</t>
  </si>
  <si>
    <t>ECONSULT ADMINISTRADORA GENERAL DE FONDOS S.A.</t>
  </si>
  <si>
    <t>Halcón</t>
  </si>
  <si>
    <t>BANCHILE ADMINISTRADORA GENERAL DE FONDOS S.A.</t>
  </si>
  <si>
    <t>Citicorp Chile</t>
  </si>
  <si>
    <t>TORONTO TRUST ADMINISTRADORA DE FONDOS DE INVERSION S.A.</t>
  </si>
  <si>
    <t>CHILETECH S.A. ADMINISTRADORA DE FONDOS DE INVERSION</t>
  </si>
  <si>
    <t>SANTANDER S.A. ADMINISTRADORA GENERAL DE FONDOS</t>
  </si>
  <si>
    <t>CELFIN CAPITAL S.A. ADMINISTRADORA GENERAL DE FONDOS</t>
  </si>
  <si>
    <t>UBS Timber</t>
  </si>
  <si>
    <t>EUROAMÉRICA ADMINISTRADORA GENERAL DE FONDOS S.A.</t>
  </si>
  <si>
    <t>SOUTH CONE ADMINISTRADORA GENERAL DE FONDOS S.A.</t>
  </si>
  <si>
    <t>Santander Plusvalía*</t>
  </si>
  <si>
    <t xml:space="preserve">         Emisión Cerrada</t>
  </si>
  <si>
    <t>Chile Private Equity I</t>
  </si>
  <si>
    <t>CUSSEN Y EDWARDS  ADMINISTRADORA GENERAL DE FONDOS S.A.</t>
  </si>
  <si>
    <t>CYE Mediana Empresa</t>
  </si>
  <si>
    <t>Monto máximo emisión ($)</t>
  </si>
  <si>
    <t>CITICORP CHILE ADMINISTRADORA GENERAL DE FONDOS S.A.</t>
  </si>
  <si>
    <t>TOESCA S.A. ADMINISTRADORA DE FONDOS DE INVERSION</t>
  </si>
  <si>
    <t>BBVA ADMINISTRADORA GENERAL DE FONDOS S.A.</t>
  </si>
  <si>
    <t>COMPASS GROUP CHILE S.A. ADMINISTRADORA GENERAL DE FONDOS</t>
  </si>
  <si>
    <t>Celfin Private Equity</t>
  </si>
  <si>
    <t>Toesca (Ex Aetfin-Mixto)*</t>
  </si>
  <si>
    <t xml:space="preserve">         Fondo Cancelado</t>
  </si>
  <si>
    <t>Columba*</t>
  </si>
  <si>
    <t>Enero</t>
  </si>
  <si>
    <t>Febrero</t>
  </si>
  <si>
    <t>Marzo</t>
  </si>
  <si>
    <t>Proa II</t>
  </si>
  <si>
    <t>Compass Emergente (Ex - Chile Opportunity)</t>
  </si>
  <si>
    <t>Santander - Santiago Desarrollo Inmobiliario ( Ex - Santiago Des. Inmob.)</t>
  </si>
  <si>
    <t>--------</t>
  </si>
  <si>
    <t xml:space="preserve">            6ª Emisión</t>
  </si>
  <si>
    <t xml:space="preserve">            1ª Emisión</t>
  </si>
  <si>
    <t xml:space="preserve">            4ª Emisión</t>
  </si>
  <si>
    <t xml:space="preserve">      se cambia su objeto y nombre social, dejando de ser una sociedad administradora de fondos de inversión regulada por la Ley N° 18.815.</t>
  </si>
  <si>
    <t>Beta</t>
  </si>
  <si>
    <t>Inmobiliaria Santiago Mixto ( Ex - Inmobiliaria Santiago)</t>
  </si>
  <si>
    <t>Abril</t>
  </si>
  <si>
    <t>Mayo</t>
  </si>
  <si>
    <t>Junio</t>
  </si>
  <si>
    <t>COMPASS CAPITAL S.A. ADMINISTRADORA DE FONDOS DE INVERSION  [1]</t>
  </si>
  <si>
    <t>Compass Capital*  [2]</t>
  </si>
  <si>
    <t xml:space="preserve">[1] Con fecha 06.02.04, por Resolución Exenta N° 79, se aprobó la reforma de estatutos de Compass Capital S.A. Administradora de Fondos de Inversión, mediante la cual </t>
  </si>
  <si>
    <t>Banchile Trust*</t>
  </si>
  <si>
    <t xml:space="preserve">      contrato de suscripción y facsímil de título de cuotas de Capital Privado Fondo de Inversión, administrado por Independencia S.A. Administradora de Fondos de Inversión.</t>
  </si>
  <si>
    <t xml:space="preserve">      contrato de suscripción y facsímil de título de cuotas de Absolut Fondo de Inversión, administrado por Euroamérica Administradora General de Fondos S.A.</t>
  </si>
  <si>
    <t xml:space="preserve">      contrato de suscripción y facsímil de título de cuotas de Compass Capital Fondo de Inversión, administrado por Compass Capital S.A. Administradora de Fondos de Inversión.</t>
  </si>
  <si>
    <t>[2] Con fecha 06.02.04, mediante Resolución Exenta N°78, se canceló la inscripción de la primera emisión de cuotas y se dejó sin efecto el reglamento interno,</t>
  </si>
  <si>
    <t xml:space="preserve">            3ª Emisión</t>
  </si>
  <si>
    <t xml:space="preserve">         3ª Emisión Cerrada</t>
  </si>
  <si>
    <t>Compass América Latina [3]</t>
  </si>
  <si>
    <t>Absolut  [4]</t>
  </si>
  <si>
    <t>Capital Privado  [5]</t>
  </si>
  <si>
    <t xml:space="preserve">[4] Con fecha 24.06.04, mediante Resolución Exenta N°294, se canceló la inscripción de la primera emisión de cuotas y se dejó sin efecto el reglamento interno, </t>
  </si>
  <si>
    <t>[5] Con fecha 30.06.04, mediante Resolución Exenta N°304, se canceló la inscripción de la primera emisión de cuotas y se dejó sin efecto el reglamento interno,</t>
  </si>
  <si>
    <t xml:space="preserve">[3] En junio del 2004 venció el plazo de colocación de la tercera emisión de cuotas del Fondo de Inversión Compass América Latina, manteniéndose vigente la cuarta emisión </t>
  </si>
  <si>
    <t xml:space="preserve">      que fue inscrita en el Registro de Valores bajo el N° 138 de fecha 14.04.04.</t>
  </si>
</sst>
</file>

<file path=xl/styles.xml><?xml version="1.0" encoding="utf-8"?>
<styleSheet xmlns="http://schemas.openxmlformats.org/spreadsheetml/2006/main">
  <numFmts count="4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Ch$&quot;#,##0_);\(&quot;Ch$&quot;#,##0\)"/>
    <numFmt numFmtId="173" formatCode="&quot;Ch$&quot;#,##0_);[Red]\(&quot;Ch$&quot;#,##0\)"/>
    <numFmt numFmtId="174" formatCode="&quot;Ch$&quot;#,##0.00_);\(&quot;Ch$&quot;#,##0.00\)"/>
    <numFmt numFmtId="175" formatCode="&quot;Ch$&quot;#,##0.00_);[Red]\(&quot;Ch$&quot;#,##0.00\)"/>
    <numFmt numFmtId="176" formatCode="_(&quot;Ch$&quot;* #,##0_);_(&quot;Ch$&quot;* \(#,##0\);_(&quot;Ch$&quot;* &quot;-&quot;_);_(@_)"/>
    <numFmt numFmtId="177" formatCode="_(* #,##0_);_(* \(#,##0\);_(* &quot;-&quot;_);_(@_)"/>
    <numFmt numFmtId="178" formatCode="_(&quot;Ch$&quot;* #,##0.00_);_(&quot;Ch$&quot;* \(#,##0.00\);_(&quot;Ch$&quot;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&quot; Pts&quot;;\-#,##0&quot; Pts&quot;"/>
    <numFmt numFmtId="189" formatCode="#,##0&quot; Pts&quot;;[Red]\-#,##0&quot; Pts&quot;"/>
    <numFmt numFmtId="190" formatCode="#,##0.00&quot; Pts&quot;;\-#,##0.00&quot; Pts&quot;"/>
    <numFmt numFmtId="191" formatCode="#,##0.00&quot; Pts&quot;;[Red]\-#,##0.00&quot; Pts&quot;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#,##0.0"/>
    <numFmt numFmtId="197" formatCode="#.##0"/>
    <numFmt numFmtId="198" formatCode="0.000"/>
    <numFmt numFmtId="199" formatCode="#.##0.0"/>
  </numFmts>
  <fonts count="11">
    <font>
      <sz val="10"/>
      <name val="Arial"/>
      <family val="0"/>
    </font>
    <font>
      <sz val="10"/>
      <name val="MS Sans Serif"/>
      <family val="0"/>
    </font>
    <font>
      <b/>
      <sz val="18"/>
      <name val="Times New Roman"/>
      <family val="0"/>
    </font>
    <font>
      <b/>
      <sz val="14"/>
      <name val="Times New Roman"/>
      <family val="0"/>
    </font>
    <font>
      <b/>
      <sz val="16"/>
      <name val="Times New Roman"/>
      <family val="1"/>
    </font>
    <font>
      <b/>
      <sz val="10"/>
      <name val="MS Sans Serif"/>
      <family val="0"/>
    </font>
    <font>
      <sz val="16"/>
      <name val="Times New Roman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MS Sans Serif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5" fillId="0" borderId="0" xfId="21" applyFont="1">
      <alignment/>
      <protection/>
    </xf>
    <xf numFmtId="0" fontId="4" fillId="0" borderId="0" xfId="21" applyFont="1" applyAlignment="1">
      <alignment/>
      <protection/>
    </xf>
    <xf numFmtId="3" fontId="6" fillId="0" borderId="0" xfId="21" applyNumberFormat="1" applyFont="1" applyBorder="1">
      <alignment/>
      <protection/>
    </xf>
    <xf numFmtId="3" fontId="6" fillId="0" borderId="1" xfId="21" applyNumberFormat="1" applyFont="1" applyBorder="1">
      <alignment/>
      <protection/>
    </xf>
    <xf numFmtId="0" fontId="4" fillId="0" borderId="2" xfId="21" applyFont="1" applyBorder="1">
      <alignment/>
      <protection/>
    </xf>
    <xf numFmtId="0" fontId="6" fillId="0" borderId="2" xfId="21" applyFont="1" applyBorder="1" applyAlignment="1" quotePrefix="1">
      <alignment horizontal="left"/>
      <protection/>
    </xf>
    <xf numFmtId="3" fontId="6" fillId="0" borderId="0" xfId="21" applyNumberFormat="1" applyFont="1" applyBorder="1">
      <alignment/>
      <protection/>
    </xf>
    <xf numFmtId="3" fontId="6" fillId="0" borderId="1" xfId="21" applyNumberFormat="1" applyFont="1" applyBorder="1">
      <alignment/>
      <protection/>
    </xf>
    <xf numFmtId="0" fontId="6" fillId="0" borderId="2" xfId="21" applyFont="1" applyBorder="1">
      <alignment/>
      <protection/>
    </xf>
    <xf numFmtId="0" fontId="6" fillId="0" borderId="0" xfId="21" applyFont="1" applyBorder="1">
      <alignment/>
      <protection/>
    </xf>
    <xf numFmtId="0" fontId="6" fillId="0" borderId="2" xfId="21" applyFont="1" applyBorder="1">
      <alignment/>
      <protection/>
    </xf>
    <xf numFmtId="0" fontId="6" fillId="0" borderId="3" xfId="21" applyFont="1" applyBorder="1" applyAlignment="1" quotePrefix="1">
      <alignment horizontal="left"/>
      <protection/>
    </xf>
    <xf numFmtId="3" fontId="4" fillId="0" borderId="4" xfId="21" applyNumberFormat="1" applyFont="1" applyBorder="1" applyAlignment="1">
      <alignment horizontal="center"/>
      <protection/>
    </xf>
    <xf numFmtId="3" fontId="4" fillId="0" borderId="5" xfId="21" applyNumberFormat="1" applyFont="1" applyBorder="1" applyAlignment="1">
      <alignment horizontal="center"/>
      <protection/>
    </xf>
    <xf numFmtId="0" fontId="2" fillId="0" borderId="0" xfId="21" applyFont="1" applyAlignment="1">
      <alignment vertical="top"/>
      <protection/>
    </xf>
    <xf numFmtId="3" fontId="4" fillId="0" borderId="2" xfId="21" applyNumberFormat="1" applyFont="1" applyBorder="1" applyAlignment="1" quotePrefix="1">
      <alignment horizontal="center"/>
      <protection/>
    </xf>
    <xf numFmtId="3" fontId="4" fillId="0" borderId="1" xfId="21" applyNumberFormat="1" applyFont="1" applyBorder="1" applyAlignment="1" quotePrefix="1">
      <alignment horizontal="center"/>
      <protection/>
    </xf>
    <xf numFmtId="0" fontId="4" fillId="0" borderId="2" xfId="21" applyFont="1" applyFill="1" applyBorder="1" applyAlignment="1" quotePrefix="1">
      <alignment horizontal="left"/>
      <protection/>
    </xf>
    <xf numFmtId="0" fontId="4" fillId="0" borderId="2" xfId="21" applyFont="1" applyFill="1" applyBorder="1">
      <alignment/>
      <protection/>
    </xf>
    <xf numFmtId="0" fontId="4" fillId="0" borderId="2" xfId="21" applyFont="1" applyFill="1" applyBorder="1">
      <alignment/>
      <protection/>
    </xf>
    <xf numFmtId="0" fontId="6" fillId="0" borderId="2" xfId="21" applyFont="1" applyFill="1" applyBorder="1" applyAlignment="1" quotePrefix="1">
      <alignment horizontal="left"/>
      <protection/>
    </xf>
    <xf numFmtId="0" fontId="4" fillId="0" borderId="2" xfId="21" applyFont="1" applyFill="1" applyBorder="1" applyAlignment="1">
      <alignment horizontal="left"/>
      <protection/>
    </xf>
    <xf numFmtId="0" fontId="6" fillId="0" borderId="4" xfId="21" applyFont="1" applyBorder="1" applyAlignment="1" quotePrefix="1">
      <alignment horizontal="left"/>
      <protection/>
    </xf>
    <xf numFmtId="3" fontId="6" fillId="0" borderId="2" xfId="21" applyNumberFormat="1" applyFont="1" applyBorder="1">
      <alignment/>
      <protection/>
    </xf>
    <xf numFmtId="3" fontId="6" fillId="0" borderId="2" xfId="21" applyNumberFormat="1" applyFont="1" applyBorder="1">
      <alignment/>
      <protection/>
    </xf>
    <xf numFmtId="3" fontId="4" fillId="0" borderId="6" xfId="21" applyNumberFormat="1" applyFont="1" applyBorder="1" applyAlignment="1">
      <alignment horizontal="centerContinuous"/>
      <protection/>
    </xf>
    <xf numFmtId="3" fontId="4" fillId="0" borderId="7" xfId="21" applyNumberFormat="1" applyFont="1" applyBorder="1" applyAlignment="1">
      <alignment horizontal="centerContinuous"/>
      <protection/>
    </xf>
    <xf numFmtId="197" fontId="6" fillId="0" borderId="0" xfId="21" applyNumberFormat="1" applyFont="1" applyBorder="1">
      <alignment/>
      <protection/>
    </xf>
    <xf numFmtId="197" fontId="6" fillId="0" borderId="1" xfId="21" applyNumberFormat="1" applyFont="1" applyBorder="1">
      <alignment/>
      <protection/>
    </xf>
    <xf numFmtId="197" fontId="6" fillId="0" borderId="8" xfId="21" applyNumberFormat="1" applyFont="1" applyBorder="1">
      <alignment/>
      <protection/>
    </xf>
    <xf numFmtId="197" fontId="6" fillId="0" borderId="5" xfId="21" applyNumberFormat="1" applyFont="1" applyBorder="1">
      <alignment/>
      <protection/>
    </xf>
    <xf numFmtId="197" fontId="6" fillId="0" borderId="3" xfId="21" applyNumberFormat="1" applyFont="1" applyBorder="1">
      <alignment/>
      <protection/>
    </xf>
    <xf numFmtId="197" fontId="6" fillId="0" borderId="7" xfId="21" applyNumberFormat="1" applyFont="1" applyBorder="1">
      <alignment/>
      <protection/>
    </xf>
    <xf numFmtId="0" fontId="6" fillId="0" borderId="0" xfId="21" applyFont="1" applyFill="1" applyBorder="1">
      <alignment/>
      <protection/>
    </xf>
    <xf numFmtId="3" fontId="6" fillId="0" borderId="0" xfId="21" applyNumberFormat="1" applyFont="1" applyFill="1" applyBorder="1">
      <alignment/>
      <protection/>
    </xf>
    <xf numFmtId="197" fontId="6" fillId="0" borderId="6" xfId="21" applyNumberFormat="1" applyFont="1" applyBorder="1">
      <alignment/>
      <protection/>
    </xf>
    <xf numFmtId="197" fontId="6" fillId="0" borderId="2" xfId="21" applyNumberFormat="1" applyFont="1" applyBorder="1">
      <alignment/>
      <protection/>
    </xf>
    <xf numFmtId="197" fontId="6" fillId="0" borderId="2" xfId="21" applyNumberFormat="1" applyFont="1" applyBorder="1" applyAlignment="1" quotePrefix="1">
      <alignment horizontal="left"/>
      <protection/>
    </xf>
    <xf numFmtId="197" fontId="6" fillId="0" borderId="4" xfId="21" applyNumberFormat="1" applyFont="1" applyBorder="1">
      <alignment/>
      <protection/>
    </xf>
    <xf numFmtId="0" fontId="10" fillId="0" borderId="0" xfId="21" applyFont="1">
      <alignment/>
      <protection/>
    </xf>
    <xf numFmtId="0" fontId="10" fillId="0" borderId="0" xfId="21" applyFont="1" applyBorder="1">
      <alignment/>
      <protection/>
    </xf>
    <xf numFmtId="197" fontId="6" fillId="0" borderId="0" xfId="21" applyNumberFormat="1" applyFont="1" applyFill="1" applyBorder="1">
      <alignment/>
      <protection/>
    </xf>
    <xf numFmtId="3" fontId="6" fillId="0" borderId="0" xfId="21" applyNumberFormat="1" applyFont="1" applyBorder="1" applyAlignment="1" quotePrefix="1">
      <alignment horizontal="center"/>
      <protection/>
    </xf>
    <xf numFmtId="197" fontId="6" fillId="0" borderId="0" xfId="21" applyNumberFormat="1" applyFont="1" applyBorder="1" quotePrefix="1">
      <alignment/>
      <protection/>
    </xf>
    <xf numFmtId="197" fontId="6" fillId="0" borderId="2" xfId="21" applyNumberFormat="1" applyFont="1" applyFill="1" applyBorder="1" applyAlignment="1" quotePrefix="1">
      <alignment horizontal="left"/>
      <protection/>
    </xf>
    <xf numFmtId="197" fontId="6" fillId="0" borderId="0" xfId="21" applyNumberFormat="1" applyFont="1" applyFill="1" applyBorder="1" applyAlignment="1" quotePrefix="1">
      <alignment horizontal="left"/>
      <protection/>
    </xf>
    <xf numFmtId="3" fontId="6" fillId="0" borderId="2" xfId="21" applyNumberFormat="1" applyFont="1" applyFill="1" applyBorder="1">
      <alignment/>
      <protection/>
    </xf>
    <xf numFmtId="0" fontId="10" fillId="0" borderId="2" xfId="21" applyFont="1" applyBorder="1">
      <alignment/>
      <protection/>
    </xf>
    <xf numFmtId="0" fontId="4" fillId="0" borderId="2" xfId="21" applyFont="1" applyFill="1" applyBorder="1" applyAlignment="1">
      <alignment horizontal="left"/>
      <protection/>
    </xf>
    <xf numFmtId="3" fontId="6" fillId="0" borderId="1" xfId="21" applyNumberFormat="1" applyFont="1" applyFill="1" applyBorder="1">
      <alignment/>
      <protection/>
    </xf>
    <xf numFmtId="197" fontId="6" fillId="0" borderId="0" xfId="21" applyNumberFormat="1" applyFont="1" applyFill="1" applyBorder="1" quotePrefix="1">
      <alignment/>
      <protection/>
    </xf>
    <xf numFmtId="0" fontId="1" fillId="0" borderId="0" xfId="21" applyFill="1">
      <alignment/>
      <protection/>
    </xf>
    <xf numFmtId="3" fontId="6" fillId="0" borderId="1" xfId="21" applyNumberFormat="1" applyFont="1" applyBorder="1" applyAlignment="1" quotePrefix="1">
      <alignment horizontal="center"/>
      <protection/>
    </xf>
    <xf numFmtId="197" fontId="6" fillId="0" borderId="0" xfId="21" applyNumberFormat="1" applyFont="1" applyBorder="1" applyAlignment="1" quotePrefix="1">
      <alignment horizontal="left"/>
      <protection/>
    </xf>
    <xf numFmtId="0" fontId="1" fillId="0" borderId="0" xfId="21" applyBorder="1">
      <alignment/>
      <protection/>
    </xf>
    <xf numFmtId="0" fontId="4" fillId="0" borderId="9" xfId="21" applyFont="1" applyBorder="1" applyAlignment="1">
      <alignment horizontal="center"/>
      <protection/>
    </xf>
    <xf numFmtId="0" fontId="4" fillId="0" borderId="10" xfId="21" applyFont="1" applyBorder="1" applyAlignment="1">
      <alignment horizontal="center"/>
      <protection/>
    </xf>
    <xf numFmtId="0" fontId="4" fillId="0" borderId="11" xfId="21" applyFont="1" applyBorder="1" applyAlignment="1">
      <alignment horizontal="center"/>
      <protection/>
    </xf>
    <xf numFmtId="197" fontId="6" fillId="0" borderId="1" xfId="21" applyNumberFormat="1" applyFont="1" applyFill="1" applyBorder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stado Colocación de Cuotas Jul-Dic_20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6"/>
  <sheetViews>
    <sheetView tabSelected="1" zoomScale="50" zoomScaleNormal="50" workbookViewId="0" topLeftCell="A1">
      <selection activeCell="F14" sqref="F14"/>
    </sheetView>
  </sheetViews>
  <sheetFormatPr defaultColWidth="11.421875" defaultRowHeight="18" customHeight="1"/>
  <cols>
    <col min="1" max="1" width="88.00390625" style="1" customWidth="1"/>
    <col min="2" max="2" width="18.8515625" style="1" customWidth="1"/>
    <col min="3" max="3" width="18.00390625" style="1" customWidth="1"/>
    <col min="4" max="4" width="18.8515625" style="1" customWidth="1"/>
    <col min="5" max="5" width="18.00390625" style="1" customWidth="1"/>
    <col min="6" max="6" width="19.140625" style="1" customWidth="1"/>
    <col min="7" max="7" width="20.57421875" style="1" customWidth="1"/>
    <col min="8" max="8" width="18.8515625" style="1" customWidth="1"/>
    <col min="9" max="9" width="18.00390625" style="1" customWidth="1"/>
    <col min="10" max="10" width="18.8515625" style="1" customWidth="1"/>
    <col min="11" max="11" width="18.00390625" style="1" customWidth="1"/>
    <col min="12" max="12" width="19.140625" style="1" customWidth="1"/>
    <col min="13" max="13" width="20.57421875" style="1" customWidth="1"/>
    <col min="14" max="16384" width="11.421875" style="1" customWidth="1"/>
  </cols>
  <sheetData>
    <row r="1" ht="27" customHeight="1">
      <c r="A1" s="17" t="s">
        <v>0</v>
      </c>
    </row>
    <row r="2" spans="1:13" ht="18" customHeight="1">
      <c r="A2" s="2"/>
      <c r="B2" s="58">
        <v>2004</v>
      </c>
      <c r="C2" s="59"/>
      <c r="D2" s="59"/>
      <c r="E2" s="59"/>
      <c r="F2" s="59"/>
      <c r="G2" s="60"/>
      <c r="H2" s="58">
        <v>2004</v>
      </c>
      <c r="I2" s="59"/>
      <c r="J2" s="59"/>
      <c r="K2" s="59"/>
      <c r="L2" s="59"/>
      <c r="M2" s="60"/>
    </row>
    <row r="3" spans="2:13" s="3" customFormat="1" ht="18" customHeight="1">
      <c r="B3" s="28" t="s">
        <v>69</v>
      </c>
      <c r="C3" s="29"/>
      <c r="D3" s="28" t="s">
        <v>70</v>
      </c>
      <c r="E3" s="29"/>
      <c r="F3" s="28" t="s">
        <v>71</v>
      </c>
      <c r="G3" s="29"/>
      <c r="H3" s="28" t="s">
        <v>82</v>
      </c>
      <c r="I3" s="29"/>
      <c r="J3" s="28" t="s">
        <v>83</v>
      </c>
      <c r="K3" s="29"/>
      <c r="L3" s="28" t="s">
        <v>84</v>
      </c>
      <c r="M3" s="29"/>
    </row>
    <row r="4" spans="1:13" s="3" customFormat="1" ht="18" customHeight="1">
      <c r="A4" s="4"/>
      <c r="B4" s="18" t="s">
        <v>38</v>
      </c>
      <c r="C4" s="19" t="s">
        <v>39</v>
      </c>
      <c r="D4" s="18" t="s">
        <v>38</v>
      </c>
      <c r="E4" s="19" t="s">
        <v>39</v>
      </c>
      <c r="F4" s="18" t="s">
        <v>38</v>
      </c>
      <c r="G4" s="19" t="s">
        <v>39</v>
      </c>
      <c r="H4" s="18" t="s">
        <v>38</v>
      </c>
      <c r="I4" s="19" t="s">
        <v>39</v>
      </c>
      <c r="J4" s="18" t="s">
        <v>38</v>
      </c>
      <c r="K4" s="19" t="s">
        <v>39</v>
      </c>
      <c r="L4" s="18" t="s">
        <v>38</v>
      </c>
      <c r="M4" s="19" t="s">
        <v>39</v>
      </c>
    </row>
    <row r="5" spans="1:13" s="3" customFormat="1" ht="18" customHeight="1">
      <c r="A5" s="4"/>
      <c r="B5" s="15"/>
      <c r="C5" s="16"/>
      <c r="D5" s="15"/>
      <c r="E5" s="16"/>
      <c r="F5" s="15"/>
      <c r="G5" s="16"/>
      <c r="H5" s="15"/>
      <c r="I5" s="16"/>
      <c r="J5" s="15"/>
      <c r="K5" s="16"/>
      <c r="L5" s="15"/>
      <c r="M5" s="16"/>
    </row>
    <row r="6" spans="1:13" ht="18" customHeight="1">
      <c r="A6" s="21" t="s">
        <v>4</v>
      </c>
      <c r="B6" s="38"/>
      <c r="C6" s="34"/>
      <c r="D6" s="34"/>
      <c r="E6" s="34"/>
      <c r="F6" s="34"/>
      <c r="G6" s="34"/>
      <c r="H6" s="34"/>
      <c r="I6" s="34"/>
      <c r="J6" s="34"/>
      <c r="K6" s="34"/>
      <c r="L6" s="34"/>
      <c r="M6" s="35"/>
    </row>
    <row r="7" spans="1:13" ht="18" customHeight="1">
      <c r="A7" s="7"/>
      <c r="B7" s="39"/>
      <c r="C7" s="30"/>
      <c r="D7" s="30"/>
      <c r="E7" s="30"/>
      <c r="F7" s="30"/>
      <c r="G7" s="30"/>
      <c r="H7" s="30"/>
      <c r="I7" s="30"/>
      <c r="J7" s="30"/>
      <c r="K7" s="30"/>
      <c r="L7" s="30"/>
      <c r="M7" s="31"/>
    </row>
    <row r="8" spans="1:13" ht="18" customHeight="1">
      <c r="A8" s="21" t="s">
        <v>5</v>
      </c>
      <c r="B8" s="39"/>
      <c r="C8" s="30"/>
      <c r="D8" s="30"/>
      <c r="E8" s="30"/>
      <c r="F8" s="30"/>
      <c r="G8" s="30"/>
      <c r="H8" s="30"/>
      <c r="I8" s="30"/>
      <c r="J8" s="30"/>
      <c r="K8" s="30"/>
      <c r="L8" s="30"/>
      <c r="M8" s="31"/>
    </row>
    <row r="9" spans="1:13" ht="18" customHeight="1">
      <c r="A9" s="8" t="s">
        <v>1</v>
      </c>
      <c r="B9" s="39"/>
      <c r="C9" s="30"/>
      <c r="D9" s="30"/>
      <c r="E9" s="30"/>
      <c r="F9" s="30"/>
      <c r="G9" s="30"/>
      <c r="H9" s="30"/>
      <c r="I9" s="30"/>
      <c r="J9" s="30"/>
      <c r="K9" s="30"/>
      <c r="L9" s="30"/>
      <c r="M9" s="31"/>
    </row>
    <row r="10" spans="1:13" ht="18" customHeight="1">
      <c r="A10" s="8" t="s">
        <v>2</v>
      </c>
      <c r="B10" s="3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1"/>
    </row>
    <row r="11" spans="1:13" ht="18" customHeight="1">
      <c r="A11" s="8" t="s">
        <v>3</v>
      </c>
      <c r="B11" s="3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1"/>
    </row>
    <row r="12" spans="1:13" ht="18" customHeight="1">
      <c r="A12" s="11"/>
      <c r="B12" s="3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1"/>
    </row>
    <row r="13" spans="1:13" ht="18" customHeight="1">
      <c r="A13" s="21" t="s">
        <v>46</v>
      </c>
      <c r="B13" s="3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1"/>
    </row>
    <row r="14" spans="1:13" ht="18" customHeight="1">
      <c r="A14" s="13"/>
      <c r="B14" s="3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1"/>
    </row>
    <row r="15" spans="1:13" ht="18" customHeight="1">
      <c r="A15" s="22" t="s">
        <v>88</v>
      </c>
      <c r="B15" s="3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1"/>
    </row>
    <row r="16" spans="1:13" ht="18" customHeight="1">
      <c r="A16" s="8" t="s">
        <v>1</v>
      </c>
      <c r="B16" s="3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1"/>
    </row>
    <row r="17" spans="1:13" ht="18" customHeight="1">
      <c r="A17" s="8" t="s">
        <v>2</v>
      </c>
      <c r="B17" s="3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1"/>
    </row>
    <row r="18" spans="1:13" ht="18" customHeight="1">
      <c r="A18" s="8" t="s">
        <v>6</v>
      </c>
      <c r="B18" s="3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1"/>
    </row>
    <row r="19" spans="1:13" ht="18" customHeight="1">
      <c r="A19" s="11"/>
      <c r="B19" s="3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1"/>
    </row>
    <row r="20" spans="1:13" ht="18" customHeight="1">
      <c r="A20" s="21" t="s">
        <v>63</v>
      </c>
      <c r="B20" s="3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1"/>
    </row>
    <row r="21" spans="1:13" ht="18" customHeight="1">
      <c r="A21" s="7"/>
      <c r="B21" s="3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1"/>
    </row>
    <row r="22" spans="1:13" ht="18" customHeight="1">
      <c r="A22" s="21" t="s">
        <v>7</v>
      </c>
      <c r="B22" s="3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1"/>
    </row>
    <row r="23" spans="1:13" ht="18" customHeight="1">
      <c r="A23" s="8" t="s">
        <v>1</v>
      </c>
      <c r="B23" s="3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1"/>
    </row>
    <row r="24" spans="1:13" ht="18" customHeight="1">
      <c r="A24" s="8" t="s">
        <v>2</v>
      </c>
      <c r="B24" s="3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1"/>
    </row>
    <row r="25" spans="1:13" ht="18" customHeight="1">
      <c r="A25" s="8" t="s">
        <v>3</v>
      </c>
      <c r="B25" s="3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1"/>
    </row>
    <row r="26" spans="1:13" ht="18" customHeight="1">
      <c r="A26" s="11"/>
      <c r="B26" s="3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1"/>
    </row>
    <row r="27" spans="1:13" ht="18" customHeight="1">
      <c r="A27" s="21" t="s">
        <v>51</v>
      </c>
      <c r="B27" s="3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1"/>
    </row>
    <row r="28" spans="1:13" ht="18" customHeight="1">
      <c r="A28" s="7"/>
      <c r="B28" s="3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pans="1:13" ht="18" customHeight="1">
      <c r="A29" s="21" t="s">
        <v>80</v>
      </c>
      <c r="B29" s="3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1"/>
    </row>
    <row r="30" spans="1:13" ht="18" customHeight="1">
      <c r="A30" s="8" t="s">
        <v>1</v>
      </c>
      <c r="B30" s="26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10">
        <v>0</v>
      </c>
    </row>
    <row r="31" spans="1:13" ht="18" customHeight="1">
      <c r="A31" s="8" t="s">
        <v>2</v>
      </c>
      <c r="B31" s="26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10">
        <v>0</v>
      </c>
    </row>
    <row r="32" spans="1:13" ht="18" customHeight="1">
      <c r="A32" s="8" t="s">
        <v>3</v>
      </c>
      <c r="B32" s="26">
        <v>5000000</v>
      </c>
      <c r="C32" s="45" t="s">
        <v>75</v>
      </c>
      <c r="D32" s="30"/>
      <c r="E32" s="30"/>
      <c r="F32" s="30"/>
      <c r="G32" s="30"/>
      <c r="H32" s="9"/>
      <c r="I32" s="45"/>
      <c r="J32" s="30"/>
      <c r="K32" s="30"/>
      <c r="L32" s="30"/>
      <c r="M32" s="31"/>
    </row>
    <row r="33" spans="1:13" ht="18" customHeight="1">
      <c r="A33" s="11"/>
      <c r="B33" s="47" t="s">
        <v>78</v>
      </c>
      <c r="C33" s="44"/>
      <c r="D33" s="30"/>
      <c r="E33" s="30"/>
      <c r="F33" s="30"/>
      <c r="G33" s="30"/>
      <c r="H33" s="48"/>
      <c r="I33" s="44"/>
      <c r="J33" s="30"/>
      <c r="K33" s="30"/>
      <c r="L33" s="30"/>
      <c r="M33" s="31"/>
    </row>
    <row r="34" spans="1:13" ht="18" customHeight="1">
      <c r="A34" s="20" t="s">
        <v>36</v>
      </c>
      <c r="B34" s="3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1"/>
    </row>
    <row r="35" spans="1:13" ht="18" customHeight="1">
      <c r="A35" s="8" t="s">
        <v>1</v>
      </c>
      <c r="B35" s="26">
        <v>0</v>
      </c>
      <c r="C35" s="9">
        <v>0</v>
      </c>
      <c r="D35" s="9">
        <v>290000</v>
      </c>
      <c r="E35" s="9">
        <v>422463.55</v>
      </c>
      <c r="F35" s="9">
        <v>1447100</v>
      </c>
      <c r="G35" s="9">
        <v>2233598.85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10">
        <v>0</v>
      </c>
    </row>
    <row r="36" spans="1:13" ht="18" customHeight="1">
      <c r="A36" s="8" t="s">
        <v>2</v>
      </c>
      <c r="B36" s="26">
        <v>0</v>
      </c>
      <c r="C36" s="9">
        <v>0</v>
      </c>
      <c r="D36" s="9">
        <v>290000</v>
      </c>
      <c r="E36" s="9">
        <v>422463.55</v>
      </c>
      <c r="F36" s="9">
        <v>1737100</v>
      </c>
      <c r="G36" s="9">
        <v>2656062.4</v>
      </c>
      <c r="H36" s="9">
        <f aca="true" t="shared" si="0" ref="H36:M36">+F36+H35</f>
        <v>1737100</v>
      </c>
      <c r="I36" s="9">
        <f t="shared" si="0"/>
        <v>2656062.4</v>
      </c>
      <c r="J36" s="9">
        <f t="shared" si="0"/>
        <v>1737100</v>
      </c>
      <c r="K36" s="9">
        <f t="shared" si="0"/>
        <v>2656062.4</v>
      </c>
      <c r="L36" s="9">
        <f t="shared" si="0"/>
        <v>1737100</v>
      </c>
      <c r="M36" s="10">
        <f t="shared" si="0"/>
        <v>2656062.4</v>
      </c>
    </row>
    <row r="37" spans="1:13" ht="18" customHeight="1">
      <c r="A37" s="8" t="s">
        <v>37</v>
      </c>
      <c r="B37" s="3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1"/>
    </row>
    <row r="38" spans="1:13" ht="18" customHeight="1">
      <c r="A38" s="11"/>
      <c r="B38" s="3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1"/>
    </row>
    <row r="39" spans="1:13" ht="18" customHeight="1">
      <c r="A39" s="51" t="s">
        <v>41</v>
      </c>
      <c r="B39" s="3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1"/>
    </row>
    <row r="40" spans="1:13" ht="18" customHeight="1">
      <c r="A40" s="8" t="s">
        <v>1</v>
      </c>
      <c r="B40" s="26">
        <v>0</v>
      </c>
      <c r="C40" s="9">
        <v>0</v>
      </c>
      <c r="D40" s="9">
        <v>0</v>
      </c>
      <c r="E40" s="9">
        <v>0</v>
      </c>
      <c r="F40" s="9">
        <v>198018</v>
      </c>
      <c r="G40" s="9">
        <v>195986.55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10">
        <v>0</v>
      </c>
    </row>
    <row r="41" spans="1:13" ht="18" customHeight="1">
      <c r="A41" s="8" t="s">
        <v>2</v>
      </c>
      <c r="B41" s="26">
        <v>460002</v>
      </c>
      <c r="C41" s="9">
        <v>448774.12</v>
      </c>
      <c r="D41" s="9">
        <v>460002</v>
      </c>
      <c r="E41" s="9">
        <v>448774.12</v>
      </c>
      <c r="F41" s="9">
        <v>658020</v>
      </c>
      <c r="G41" s="9">
        <v>644760.67</v>
      </c>
      <c r="H41" s="9">
        <f aca="true" t="shared" si="1" ref="H41:M41">+F41+H40</f>
        <v>658020</v>
      </c>
      <c r="I41" s="9">
        <f t="shared" si="1"/>
        <v>644760.67</v>
      </c>
      <c r="J41" s="9">
        <f t="shared" si="1"/>
        <v>658020</v>
      </c>
      <c r="K41" s="9">
        <f t="shared" si="1"/>
        <v>644760.67</v>
      </c>
      <c r="L41" s="9">
        <f t="shared" si="1"/>
        <v>658020</v>
      </c>
      <c r="M41" s="10">
        <f t="shared" si="1"/>
        <v>644760.67</v>
      </c>
    </row>
    <row r="42" spans="1:13" ht="18" customHeight="1">
      <c r="A42" s="8" t="s">
        <v>37</v>
      </c>
      <c r="B42" s="3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1"/>
    </row>
    <row r="43" spans="1:13" ht="18" customHeight="1">
      <c r="A43" s="8"/>
      <c r="B43" s="3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1"/>
    </row>
    <row r="44" spans="1:13" ht="18" customHeight="1">
      <c r="A44" s="51" t="s">
        <v>65</v>
      </c>
      <c r="B44" s="3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1"/>
    </row>
    <row r="45" spans="1:13" ht="18" customHeight="1">
      <c r="A45" s="8" t="s">
        <v>1</v>
      </c>
      <c r="B45" s="26">
        <v>1290000</v>
      </c>
      <c r="C45" s="9">
        <v>1290000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10">
        <v>0</v>
      </c>
    </row>
    <row r="46" spans="1:13" ht="18" customHeight="1">
      <c r="A46" s="8" t="s">
        <v>2</v>
      </c>
      <c r="B46" s="26">
        <v>1290000</v>
      </c>
      <c r="C46" s="9">
        <v>1290000</v>
      </c>
      <c r="D46" s="9">
        <v>1290000</v>
      </c>
      <c r="E46" s="9">
        <v>1290000</v>
      </c>
      <c r="F46" s="9">
        <v>1290000</v>
      </c>
      <c r="G46" s="9">
        <v>1290000</v>
      </c>
      <c r="H46" s="9">
        <f aca="true" t="shared" si="2" ref="H46:M46">+F46+H45</f>
        <v>1290000</v>
      </c>
      <c r="I46" s="9">
        <f t="shared" si="2"/>
        <v>1290000</v>
      </c>
      <c r="J46" s="9">
        <f t="shared" si="2"/>
        <v>1290000</v>
      </c>
      <c r="K46" s="9">
        <f t="shared" si="2"/>
        <v>1290000</v>
      </c>
      <c r="L46" s="9">
        <f t="shared" si="2"/>
        <v>1290000</v>
      </c>
      <c r="M46" s="10">
        <f t="shared" si="2"/>
        <v>1290000</v>
      </c>
    </row>
    <row r="47" spans="1:13" ht="18" customHeight="1">
      <c r="A47" s="8" t="s">
        <v>37</v>
      </c>
      <c r="B47" s="26"/>
      <c r="C47" s="9"/>
      <c r="D47" s="30"/>
      <c r="E47" s="30"/>
      <c r="F47" s="30"/>
      <c r="G47" s="30"/>
      <c r="H47" s="9"/>
      <c r="I47" s="9"/>
      <c r="J47" s="30"/>
      <c r="K47" s="30"/>
      <c r="L47" s="30"/>
      <c r="M47" s="31"/>
    </row>
    <row r="48" spans="1:13" ht="18" customHeight="1">
      <c r="A48" s="8"/>
      <c r="B48" s="40"/>
      <c r="C48" s="30"/>
      <c r="D48" s="30"/>
      <c r="E48" s="30"/>
      <c r="F48" s="30"/>
      <c r="G48" s="30"/>
      <c r="H48" s="56"/>
      <c r="I48" s="30"/>
      <c r="J48" s="30"/>
      <c r="K48" s="30"/>
      <c r="L48" s="30"/>
      <c r="M48" s="31"/>
    </row>
    <row r="49" spans="1:13" ht="18" customHeight="1">
      <c r="A49" s="51" t="s">
        <v>52</v>
      </c>
      <c r="B49" s="3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1"/>
    </row>
    <row r="50" spans="1:13" ht="18" customHeight="1">
      <c r="A50" s="8" t="s">
        <v>1</v>
      </c>
      <c r="B50" s="26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10">
        <v>0</v>
      </c>
    </row>
    <row r="51" spans="1:13" ht="18" customHeight="1">
      <c r="A51" s="8" t="s">
        <v>2</v>
      </c>
      <c r="B51" s="26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10">
        <v>0</v>
      </c>
    </row>
    <row r="52" spans="1:13" ht="18" customHeight="1">
      <c r="A52" s="8" t="s">
        <v>37</v>
      </c>
      <c r="B52" s="39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1"/>
    </row>
    <row r="53" spans="1:13" ht="18" customHeight="1">
      <c r="A53" s="8"/>
      <c r="B53" s="39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1"/>
    </row>
    <row r="54" spans="1:13" ht="18" customHeight="1">
      <c r="A54" s="21" t="s">
        <v>8</v>
      </c>
      <c r="B54" s="39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1"/>
    </row>
    <row r="55" spans="1:13" ht="18" customHeight="1">
      <c r="A55" s="7"/>
      <c r="B55" s="39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1"/>
    </row>
    <row r="56" spans="1:13" ht="18" customHeight="1">
      <c r="A56" s="21" t="s">
        <v>9</v>
      </c>
      <c r="B56" s="39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1"/>
    </row>
    <row r="57" spans="1:13" ht="18" customHeight="1">
      <c r="A57" s="8" t="s">
        <v>1</v>
      </c>
      <c r="B57" s="3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1"/>
    </row>
    <row r="58" spans="1:13" ht="18" customHeight="1">
      <c r="A58" s="8" t="s">
        <v>2</v>
      </c>
      <c r="B58" s="39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1"/>
    </row>
    <row r="59" spans="1:13" ht="18" customHeight="1">
      <c r="A59" s="8" t="s">
        <v>3</v>
      </c>
      <c r="B59" s="3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1"/>
    </row>
    <row r="60" spans="1:13" ht="18" customHeight="1">
      <c r="A60" s="11"/>
      <c r="B60" s="39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1"/>
    </row>
    <row r="61" spans="1:13" ht="18" customHeight="1">
      <c r="A61" s="21" t="s">
        <v>61</v>
      </c>
      <c r="B61" s="3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1"/>
    </row>
    <row r="62" spans="1:13" ht="18" customHeight="1">
      <c r="A62" s="7"/>
      <c r="B62" s="39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1"/>
    </row>
    <row r="63" spans="1:13" ht="18" customHeight="1">
      <c r="A63" s="21" t="s">
        <v>47</v>
      </c>
      <c r="B63" s="39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1"/>
    </row>
    <row r="64" spans="1:13" ht="18" customHeight="1">
      <c r="A64" s="8" t="s">
        <v>1</v>
      </c>
      <c r="B64" s="26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37">
        <f>17330+21663</f>
        <v>38993</v>
      </c>
      <c r="I64" s="37">
        <f>23741.7487+29677.8709</f>
        <v>53419.619600000005</v>
      </c>
      <c r="J64" s="9"/>
      <c r="K64" s="9"/>
      <c r="L64" s="9"/>
      <c r="M64" s="10"/>
    </row>
    <row r="65" spans="1:13" ht="18" customHeight="1">
      <c r="A65" s="8" t="s">
        <v>2</v>
      </c>
      <c r="B65" s="26">
        <v>561384</v>
      </c>
      <c r="C65" s="9">
        <v>641251.24</v>
      </c>
      <c r="D65" s="9">
        <v>561384</v>
      </c>
      <c r="E65" s="9">
        <v>641251.24</v>
      </c>
      <c r="F65" s="9">
        <v>561384</v>
      </c>
      <c r="G65" s="9">
        <v>641251.24</v>
      </c>
      <c r="H65" s="37">
        <v>561384</v>
      </c>
      <c r="I65" s="37">
        <v>641251.24</v>
      </c>
      <c r="J65" s="9"/>
      <c r="K65" s="9"/>
      <c r="L65" s="9"/>
      <c r="M65" s="10"/>
    </row>
    <row r="66" spans="1:13" ht="18" customHeight="1">
      <c r="A66" s="8" t="s">
        <v>3</v>
      </c>
      <c r="B66" s="39"/>
      <c r="C66" s="30"/>
      <c r="D66" s="30"/>
      <c r="E66" s="30"/>
      <c r="F66" s="30"/>
      <c r="G66" s="30"/>
      <c r="H66" s="46" t="s">
        <v>56</v>
      </c>
      <c r="I66" s="30"/>
      <c r="J66" s="30"/>
      <c r="K66" s="30"/>
      <c r="L66" s="30"/>
      <c r="M66" s="31"/>
    </row>
    <row r="67" spans="1:13" ht="18" customHeight="1">
      <c r="A67" s="11"/>
      <c r="B67" s="39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1"/>
    </row>
    <row r="68" spans="1:13" ht="18" customHeight="1">
      <c r="A68" s="21" t="s">
        <v>10</v>
      </c>
      <c r="B68" s="39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1"/>
    </row>
    <row r="69" spans="1:13" ht="18" customHeight="1">
      <c r="A69" s="7"/>
      <c r="B69" s="39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1"/>
    </row>
    <row r="70" spans="1:13" ht="18" customHeight="1">
      <c r="A70" s="21" t="s">
        <v>11</v>
      </c>
      <c r="B70" s="39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1"/>
    </row>
    <row r="71" spans="1:13" ht="18" customHeight="1">
      <c r="A71" s="8" t="s">
        <v>1</v>
      </c>
      <c r="B71" s="39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1"/>
    </row>
    <row r="72" spans="1:13" ht="18" customHeight="1">
      <c r="A72" s="8" t="s">
        <v>2</v>
      </c>
      <c r="B72" s="39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1"/>
    </row>
    <row r="73" spans="1:13" ht="18" customHeight="1">
      <c r="A73" s="8" t="s">
        <v>3</v>
      </c>
      <c r="B73" s="39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1"/>
    </row>
    <row r="74" spans="1:13" ht="18" customHeight="1">
      <c r="A74" s="11"/>
      <c r="B74" s="39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1"/>
    </row>
    <row r="75" spans="1:13" ht="18" customHeight="1">
      <c r="A75" s="20" t="s">
        <v>12</v>
      </c>
      <c r="B75" s="39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1"/>
    </row>
    <row r="76" spans="1:13" ht="18" customHeight="1">
      <c r="A76" s="8" t="s">
        <v>1</v>
      </c>
      <c r="B76" s="39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1"/>
    </row>
    <row r="77" spans="1:13" ht="18" customHeight="1">
      <c r="A77" s="8" t="s">
        <v>2</v>
      </c>
      <c r="B77" s="3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1"/>
    </row>
    <row r="78" spans="1:13" ht="18" customHeight="1">
      <c r="A78" s="8" t="s">
        <v>3</v>
      </c>
      <c r="B78" s="39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1"/>
    </row>
    <row r="79" spans="1:13" ht="18" customHeight="1">
      <c r="A79" s="11"/>
      <c r="B79" s="39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1"/>
    </row>
    <row r="80" spans="1:13" ht="18" customHeight="1">
      <c r="A80" s="20" t="s">
        <v>13</v>
      </c>
      <c r="B80" s="3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1"/>
    </row>
    <row r="81" spans="1:13" ht="18" customHeight="1">
      <c r="A81" s="8" t="s">
        <v>1</v>
      </c>
      <c r="B81" s="39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1"/>
    </row>
    <row r="82" spans="1:13" ht="18" customHeight="1">
      <c r="A82" s="8" t="s">
        <v>2</v>
      </c>
      <c r="B82" s="3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1"/>
    </row>
    <row r="83" spans="1:13" ht="18" customHeight="1">
      <c r="A83" s="8" t="s">
        <v>3</v>
      </c>
      <c r="B83" s="39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1"/>
    </row>
    <row r="84" spans="1:13" ht="18" customHeight="1">
      <c r="A84" s="8"/>
      <c r="B84" s="39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1"/>
    </row>
    <row r="85" spans="1:13" ht="18" customHeight="1">
      <c r="A85" s="51" t="s">
        <v>43</v>
      </c>
      <c r="B85" s="3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1"/>
    </row>
    <row r="86" spans="1:13" ht="18" customHeight="1">
      <c r="A86" s="8" t="s">
        <v>1</v>
      </c>
      <c r="B86" s="26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10">
        <v>0</v>
      </c>
    </row>
    <row r="87" spans="1:13" ht="18" customHeight="1">
      <c r="A87" s="8" t="s">
        <v>2</v>
      </c>
      <c r="B87" s="26">
        <v>675000</v>
      </c>
      <c r="C87" s="9">
        <v>675000</v>
      </c>
      <c r="D87" s="9">
        <v>675000</v>
      </c>
      <c r="E87" s="9">
        <v>675000</v>
      </c>
      <c r="F87" s="9">
        <v>675000</v>
      </c>
      <c r="G87" s="9">
        <v>675000</v>
      </c>
      <c r="H87" s="9">
        <v>675000</v>
      </c>
      <c r="I87" s="9">
        <v>675000</v>
      </c>
      <c r="J87" s="9">
        <v>675000</v>
      </c>
      <c r="K87" s="9">
        <v>675000</v>
      </c>
      <c r="L87" s="9">
        <v>675000</v>
      </c>
      <c r="M87" s="10">
        <v>675000</v>
      </c>
    </row>
    <row r="88" spans="1:13" ht="18" customHeight="1">
      <c r="A88" s="8" t="s">
        <v>3</v>
      </c>
      <c r="B88" s="39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1"/>
    </row>
    <row r="89" spans="1:13" ht="18" customHeight="1">
      <c r="A89" s="8"/>
      <c r="B89" s="39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1"/>
    </row>
    <row r="90" spans="1:13" ht="18" customHeight="1">
      <c r="A90" s="20" t="s">
        <v>85</v>
      </c>
      <c r="B90" s="39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1"/>
    </row>
    <row r="91" spans="1:13" ht="18" customHeight="1">
      <c r="A91" s="11"/>
      <c r="B91" s="3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1"/>
    </row>
    <row r="92" spans="1:13" ht="18" customHeight="1">
      <c r="A92" s="20" t="s">
        <v>86</v>
      </c>
      <c r="B92" s="39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1"/>
    </row>
    <row r="93" spans="1:13" ht="18" customHeight="1">
      <c r="A93" s="8" t="s">
        <v>1</v>
      </c>
      <c r="B93" s="26">
        <v>0</v>
      </c>
      <c r="C93" s="9">
        <v>0</v>
      </c>
      <c r="D93" s="9" t="s">
        <v>67</v>
      </c>
      <c r="E93" s="9"/>
      <c r="F93" s="9"/>
      <c r="G93" s="9"/>
      <c r="H93" s="9"/>
      <c r="I93" s="9"/>
      <c r="J93" s="9"/>
      <c r="K93" s="9"/>
      <c r="L93" s="9"/>
      <c r="M93" s="10"/>
    </row>
    <row r="94" spans="1:13" ht="18" customHeight="1">
      <c r="A94" s="8" t="s">
        <v>2</v>
      </c>
      <c r="B94" s="26">
        <v>0</v>
      </c>
      <c r="C94" s="9">
        <v>0</v>
      </c>
      <c r="D94" s="9"/>
      <c r="E94" s="9"/>
      <c r="F94" s="9"/>
      <c r="G94" s="9"/>
      <c r="H94" s="9"/>
      <c r="I94" s="9"/>
      <c r="J94" s="9"/>
      <c r="K94" s="9"/>
      <c r="L94" s="9"/>
      <c r="M94" s="10"/>
    </row>
    <row r="95" spans="1:13" ht="18" customHeight="1">
      <c r="A95" s="8" t="s">
        <v>3</v>
      </c>
      <c r="B95" s="39"/>
      <c r="C95" s="30"/>
      <c r="D95" s="46" t="s">
        <v>56</v>
      </c>
      <c r="E95" s="30"/>
      <c r="F95" s="30"/>
      <c r="G95" s="30"/>
      <c r="H95" s="30"/>
      <c r="I95" s="30"/>
      <c r="J95" s="46"/>
      <c r="K95" s="30"/>
      <c r="L95" s="30"/>
      <c r="M95" s="31"/>
    </row>
    <row r="96" spans="1:13" ht="18" customHeight="1">
      <c r="A96" s="7"/>
      <c r="B96" s="39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1"/>
    </row>
    <row r="97" spans="1:13" ht="18" customHeight="1">
      <c r="A97" s="21" t="s">
        <v>64</v>
      </c>
      <c r="B97" s="39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1"/>
    </row>
    <row r="98" spans="1:13" ht="18" customHeight="1">
      <c r="A98" s="7"/>
      <c r="B98" s="39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1"/>
    </row>
    <row r="99" spans="1:13" ht="18" customHeight="1">
      <c r="A99" s="20" t="s">
        <v>73</v>
      </c>
      <c r="B99" s="39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1"/>
    </row>
    <row r="100" spans="1:13" ht="18" customHeight="1">
      <c r="A100" s="8" t="s">
        <v>1</v>
      </c>
      <c r="B100" s="26">
        <v>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41832</v>
      </c>
      <c r="K100" s="9">
        <v>49136.22</v>
      </c>
      <c r="L100" s="37">
        <f>58121+53968</f>
        <v>112089</v>
      </c>
      <c r="M100" s="52">
        <f>67943.45+63034.62</f>
        <v>130978.07</v>
      </c>
    </row>
    <row r="101" spans="1:13" ht="18" customHeight="1">
      <c r="A101" s="8" t="s">
        <v>2</v>
      </c>
      <c r="B101" s="26">
        <v>0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f aca="true" t="shared" si="3" ref="H101:M101">+F101+H100</f>
        <v>0</v>
      </c>
      <c r="I101" s="9">
        <f t="shared" si="3"/>
        <v>0</v>
      </c>
      <c r="J101" s="9">
        <f t="shared" si="3"/>
        <v>41832</v>
      </c>
      <c r="K101" s="9">
        <f t="shared" si="3"/>
        <v>49136.22</v>
      </c>
      <c r="L101" s="37">
        <f t="shared" si="3"/>
        <v>153921</v>
      </c>
      <c r="M101" s="52">
        <f t="shared" si="3"/>
        <v>180114.29</v>
      </c>
    </row>
    <row r="102" spans="1:13" ht="18" customHeight="1">
      <c r="A102" s="8" t="s">
        <v>37</v>
      </c>
      <c r="B102" s="39"/>
      <c r="C102" s="30"/>
      <c r="D102" s="30"/>
      <c r="E102" s="30"/>
      <c r="F102" s="30"/>
      <c r="G102" s="30"/>
      <c r="H102" s="30"/>
      <c r="I102" s="30"/>
      <c r="J102" s="30"/>
      <c r="K102" s="30"/>
      <c r="L102" s="53" t="s">
        <v>56</v>
      </c>
      <c r="M102" s="31"/>
    </row>
    <row r="103" spans="1:13" ht="18" customHeight="1">
      <c r="A103" s="11"/>
      <c r="B103" s="39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1"/>
    </row>
    <row r="104" spans="1:13" ht="18" customHeight="1">
      <c r="A104" s="21" t="s">
        <v>95</v>
      </c>
      <c r="B104" s="39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1"/>
    </row>
    <row r="105" spans="1:13" ht="18" customHeight="1">
      <c r="A105" s="8" t="s">
        <v>1</v>
      </c>
      <c r="B105" s="26">
        <v>0</v>
      </c>
      <c r="C105" s="9">
        <v>0</v>
      </c>
      <c r="D105" s="9">
        <v>175081</v>
      </c>
      <c r="E105" s="9">
        <v>172498.79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52">
        <v>0</v>
      </c>
    </row>
    <row r="106" spans="1:13" ht="18" customHeight="1">
      <c r="A106" s="8" t="s">
        <v>2</v>
      </c>
      <c r="B106" s="26">
        <v>87036</v>
      </c>
      <c r="C106" s="9">
        <v>91941.41</v>
      </c>
      <c r="D106" s="9">
        <v>262117</v>
      </c>
      <c r="E106" s="9">
        <v>264440.2</v>
      </c>
      <c r="F106" s="37">
        <v>262117</v>
      </c>
      <c r="G106" s="37">
        <v>264440.2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52">
        <v>0</v>
      </c>
    </row>
    <row r="107" spans="1:13" ht="18" customHeight="1">
      <c r="A107" s="8" t="s">
        <v>3</v>
      </c>
      <c r="B107" s="39"/>
      <c r="C107" s="30"/>
      <c r="D107" s="30"/>
      <c r="E107" s="30"/>
      <c r="F107" s="44"/>
      <c r="G107" s="44"/>
      <c r="H107" s="37">
        <v>4000000</v>
      </c>
      <c r="I107" s="45" t="s">
        <v>75</v>
      </c>
      <c r="J107" s="30"/>
      <c r="K107" s="30"/>
      <c r="L107" s="53" t="s">
        <v>94</v>
      </c>
      <c r="M107" s="61"/>
    </row>
    <row r="108" spans="1:13" ht="18" customHeight="1">
      <c r="A108" s="11"/>
      <c r="B108" s="39"/>
      <c r="C108" s="30"/>
      <c r="D108" s="30"/>
      <c r="E108" s="30"/>
      <c r="F108" s="30"/>
      <c r="G108" s="30"/>
      <c r="H108" s="48" t="s">
        <v>78</v>
      </c>
      <c r="I108" s="44"/>
      <c r="J108" s="30"/>
      <c r="K108" s="30"/>
      <c r="L108" s="30"/>
      <c r="M108" s="31"/>
    </row>
    <row r="109" spans="1:13" ht="18" customHeight="1">
      <c r="A109" s="21" t="s">
        <v>14</v>
      </c>
      <c r="B109" s="3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1"/>
    </row>
    <row r="110" spans="1:13" ht="18" customHeight="1">
      <c r="A110" s="23" t="s">
        <v>1</v>
      </c>
      <c r="B110" s="26">
        <v>0</v>
      </c>
      <c r="C110" s="9">
        <v>0</v>
      </c>
      <c r="D110" s="9">
        <v>0</v>
      </c>
      <c r="E110" s="9">
        <v>0</v>
      </c>
      <c r="F110" s="37">
        <v>0</v>
      </c>
      <c r="G110" s="37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10">
        <v>0</v>
      </c>
    </row>
    <row r="111" spans="1:13" ht="18" customHeight="1">
      <c r="A111" s="8" t="s">
        <v>2</v>
      </c>
      <c r="B111" s="26">
        <v>260941</v>
      </c>
      <c r="C111" s="9">
        <v>306391</v>
      </c>
      <c r="D111" s="9">
        <v>260941</v>
      </c>
      <c r="E111" s="9">
        <v>306391</v>
      </c>
      <c r="F111" s="37">
        <v>260941</v>
      </c>
      <c r="G111" s="37">
        <v>306391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10">
        <v>0</v>
      </c>
    </row>
    <row r="112" spans="1:13" ht="18" customHeight="1">
      <c r="A112" s="8" t="s">
        <v>3</v>
      </c>
      <c r="B112" s="39"/>
      <c r="C112" s="30"/>
      <c r="D112" s="30"/>
      <c r="E112" s="30"/>
      <c r="F112" s="46" t="s">
        <v>56</v>
      </c>
      <c r="G112" s="30"/>
      <c r="H112" s="37">
        <v>4000000</v>
      </c>
      <c r="I112" s="45" t="s">
        <v>75</v>
      </c>
      <c r="J112" s="30"/>
      <c r="K112" s="30"/>
      <c r="L112" s="30"/>
      <c r="M112" s="31"/>
    </row>
    <row r="113" spans="1:13" ht="18" customHeight="1">
      <c r="A113" s="11"/>
      <c r="B113" s="39"/>
      <c r="C113" s="30"/>
      <c r="D113" s="30"/>
      <c r="E113" s="30"/>
      <c r="F113" s="30"/>
      <c r="G113" s="30"/>
      <c r="H113" s="48" t="s">
        <v>93</v>
      </c>
      <c r="I113" s="44"/>
      <c r="J113" s="30"/>
      <c r="K113" s="30"/>
      <c r="L113" s="30"/>
      <c r="M113" s="31"/>
    </row>
    <row r="114" spans="1:13" ht="18" customHeight="1">
      <c r="A114" s="22" t="s">
        <v>58</v>
      </c>
      <c r="B114" s="39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1"/>
    </row>
    <row r="115" spans="1:13" ht="18" customHeight="1">
      <c r="A115" s="11"/>
      <c r="B115" s="39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1"/>
    </row>
    <row r="116" spans="1:13" ht="18" customHeight="1">
      <c r="A116" s="22" t="s">
        <v>59</v>
      </c>
      <c r="B116" s="39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1"/>
    </row>
    <row r="117" spans="1:13" ht="18" customHeight="1">
      <c r="A117" s="23" t="s">
        <v>1</v>
      </c>
      <c r="B117" s="26">
        <v>0</v>
      </c>
      <c r="C117" s="9">
        <v>0</v>
      </c>
      <c r="D117" s="9">
        <v>0</v>
      </c>
      <c r="E117" s="9">
        <v>0</v>
      </c>
      <c r="F117" s="9">
        <v>1</v>
      </c>
      <c r="G117" s="9">
        <v>0.04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10">
        <v>0</v>
      </c>
    </row>
    <row r="118" spans="1:13" ht="18" customHeight="1">
      <c r="A118" s="8" t="s">
        <v>2</v>
      </c>
      <c r="B118" s="26">
        <v>0</v>
      </c>
      <c r="C118" s="9">
        <v>0</v>
      </c>
      <c r="D118" s="9">
        <v>0</v>
      </c>
      <c r="E118" s="9">
        <v>0</v>
      </c>
      <c r="F118" s="9">
        <v>1</v>
      </c>
      <c r="G118" s="9">
        <v>0.04</v>
      </c>
      <c r="H118" s="9">
        <f aca="true" t="shared" si="4" ref="H118:M118">+F118+H117</f>
        <v>1</v>
      </c>
      <c r="I118" s="9">
        <f t="shared" si="4"/>
        <v>0.04</v>
      </c>
      <c r="J118" s="9">
        <f t="shared" si="4"/>
        <v>1</v>
      </c>
      <c r="K118" s="9">
        <f t="shared" si="4"/>
        <v>0.04</v>
      </c>
      <c r="L118" s="9">
        <f t="shared" si="4"/>
        <v>1</v>
      </c>
      <c r="M118" s="10">
        <f t="shared" si="4"/>
        <v>0.04</v>
      </c>
    </row>
    <row r="119" spans="1:13" ht="18" customHeight="1">
      <c r="A119" s="8" t="s">
        <v>60</v>
      </c>
      <c r="B119" s="39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1"/>
    </row>
    <row r="120" spans="1:13" ht="18" customHeight="1">
      <c r="A120" s="8"/>
      <c r="B120" s="39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1"/>
    </row>
    <row r="121" spans="1:13" ht="18" customHeight="1">
      <c r="A121" s="22" t="s">
        <v>44</v>
      </c>
      <c r="B121" s="39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1"/>
    </row>
    <row r="122" spans="1:13" ht="18" customHeight="1">
      <c r="A122" s="11"/>
      <c r="B122" s="39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1"/>
    </row>
    <row r="123" spans="1:13" ht="18" customHeight="1">
      <c r="A123" s="21" t="s">
        <v>45</v>
      </c>
      <c r="B123" s="39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1"/>
    </row>
    <row r="124" spans="1:13" ht="18" customHeight="1">
      <c r="A124" s="8" t="s">
        <v>1</v>
      </c>
      <c r="B124" s="26">
        <v>0</v>
      </c>
      <c r="C124" s="9">
        <v>0</v>
      </c>
      <c r="D124" s="9">
        <v>41470</v>
      </c>
      <c r="E124" s="9">
        <v>41470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10">
        <v>0</v>
      </c>
    </row>
    <row r="125" spans="1:13" ht="18" customHeight="1">
      <c r="A125" s="8" t="s">
        <v>2</v>
      </c>
      <c r="B125" s="26">
        <v>28600</v>
      </c>
      <c r="C125" s="9">
        <v>28600</v>
      </c>
      <c r="D125" s="9">
        <v>70070</v>
      </c>
      <c r="E125" s="9">
        <v>70070</v>
      </c>
      <c r="F125" s="9">
        <v>70070</v>
      </c>
      <c r="G125" s="9">
        <v>70070</v>
      </c>
      <c r="H125" s="9">
        <f aca="true" t="shared" si="5" ref="H125:M125">+F125+H124</f>
        <v>70070</v>
      </c>
      <c r="I125" s="9">
        <f t="shared" si="5"/>
        <v>70070</v>
      </c>
      <c r="J125" s="9">
        <f t="shared" si="5"/>
        <v>70070</v>
      </c>
      <c r="K125" s="9">
        <f t="shared" si="5"/>
        <v>70070</v>
      </c>
      <c r="L125" s="9">
        <f t="shared" si="5"/>
        <v>70070</v>
      </c>
      <c r="M125" s="10">
        <f t="shared" si="5"/>
        <v>70070</v>
      </c>
    </row>
    <row r="126" spans="1:13" ht="18" customHeight="1">
      <c r="A126" s="8" t="s">
        <v>3</v>
      </c>
      <c r="B126" s="39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1"/>
    </row>
    <row r="127" spans="1:13" ht="18" customHeight="1">
      <c r="A127" s="8"/>
      <c r="B127" s="39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1"/>
    </row>
    <row r="128" spans="1:13" ht="18" customHeight="1">
      <c r="A128" s="22" t="s">
        <v>53</v>
      </c>
      <c r="B128" s="39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1"/>
    </row>
    <row r="129" spans="1:13" ht="18" customHeight="1">
      <c r="A129" s="11"/>
      <c r="B129" s="39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1"/>
    </row>
    <row r="130" spans="1:13" ht="18" customHeight="1">
      <c r="A130" s="21" t="s">
        <v>96</v>
      </c>
      <c r="B130" s="39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1"/>
    </row>
    <row r="131" spans="1:13" ht="18" customHeight="1">
      <c r="A131" s="8" t="s">
        <v>1</v>
      </c>
      <c r="B131" s="26">
        <v>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 t="s">
        <v>67</v>
      </c>
      <c r="M131" s="10"/>
    </row>
    <row r="132" spans="1:13" ht="18" customHeight="1">
      <c r="A132" s="8" t="s">
        <v>2</v>
      </c>
      <c r="B132" s="26">
        <v>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/>
      <c r="M132" s="10"/>
    </row>
    <row r="133" spans="1:13" ht="18" customHeight="1">
      <c r="A133" s="8" t="s">
        <v>30</v>
      </c>
      <c r="B133" s="39"/>
      <c r="C133" s="30"/>
      <c r="D133" s="30"/>
      <c r="E133" s="30"/>
      <c r="F133" s="30"/>
      <c r="G133" s="30"/>
      <c r="H133" s="57"/>
      <c r="I133" s="30"/>
      <c r="J133" s="30"/>
      <c r="K133" s="30"/>
      <c r="L133" s="46" t="s">
        <v>56</v>
      </c>
      <c r="M133" s="31"/>
    </row>
    <row r="134" spans="1:13" ht="18" customHeight="1">
      <c r="A134" s="11"/>
      <c r="B134" s="39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1"/>
    </row>
    <row r="135" spans="1:13" ht="18" customHeight="1">
      <c r="A135" s="21" t="s">
        <v>16</v>
      </c>
      <c r="B135" s="39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1"/>
    </row>
    <row r="136" spans="1:13" ht="18" customHeight="1">
      <c r="A136" s="13"/>
      <c r="B136" s="39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1"/>
    </row>
    <row r="137" spans="1:13" ht="18" customHeight="1">
      <c r="A137" s="21" t="s">
        <v>97</v>
      </c>
      <c r="B137" s="39"/>
      <c r="C137" s="30"/>
      <c r="D137" s="30"/>
      <c r="E137" s="30"/>
      <c r="F137" s="30"/>
      <c r="G137" s="30"/>
      <c r="H137" s="30"/>
      <c r="I137" s="30"/>
      <c r="J137" s="30"/>
      <c r="K137" s="30"/>
      <c r="L137" s="9" t="s">
        <v>67</v>
      </c>
      <c r="M137" s="31"/>
    </row>
    <row r="138" spans="1:13" ht="18" customHeight="1">
      <c r="A138" s="8" t="s">
        <v>1</v>
      </c>
      <c r="B138" s="26">
        <v>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/>
      <c r="M138" s="10"/>
    </row>
    <row r="139" spans="1:13" ht="18" customHeight="1">
      <c r="A139" s="8" t="s">
        <v>2</v>
      </c>
      <c r="B139" s="26">
        <v>0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46" t="s">
        <v>56</v>
      </c>
      <c r="M139" s="10"/>
    </row>
    <row r="140" spans="1:13" ht="18" customHeight="1">
      <c r="A140" s="8" t="s">
        <v>3</v>
      </c>
      <c r="B140" s="39"/>
      <c r="C140" s="30"/>
      <c r="D140" s="30"/>
      <c r="E140" s="30"/>
      <c r="F140" s="30"/>
      <c r="G140" s="30"/>
      <c r="H140" s="57"/>
      <c r="I140" s="30"/>
      <c r="J140" s="30"/>
      <c r="K140" s="30"/>
      <c r="L140" s="30"/>
      <c r="M140" s="31"/>
    </row>
    <row r="141" spans="1:13" ht="18" customHeight="1">
      <c r="A141" s="13"/>
      <c r="B141" s="39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1"/>
    </row>
    <row r="142" spans="1:13" ht="18" customHeight="1">
      <c r="A142" s="21" t="s">
        <v>17</v>
      </c>
      <c r="B142" s="39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1"/>
    </row>
    <row r="143" spans="1:13" ht="18" customHeight="1">
      <c r="A143" s="8" t="s">
        <v>1</v>
      </c>
      <c r="B143" s="39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1"/>
    </row>
    <row r="144" spans="1:13" ht="18" customHeight="1">
      <c r="A144" s="8" t="s">
        <v>2</v>
      </c>
      <c r="B144" s="39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1"/>
    </row>
    <row r="145" spans="1:13" ht="18" customHeight="1">
      <c r="A145" s="8" t="s">
        <v>3</v>
      </c>
      <c r="B145" s="39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1"/>
    </row>
    <row r="146" spans="1:13" ht="18" customHeight="1">
      <c r="A146" s="11"/>
      <c r="B146" s="39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1"/>
    </row>
    <row r="147" spans="1:13" ht="18" customHeight="1">
      <c r="A147" s="21" t="s">
        <v>18</v>
      </c>
      <c r="B147" s="39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1"/>
    </row>
    <row r="148" spans="1:13" ht="18" customHeight="1">
      <c r="A148" s="8" t="s">
        <v>1</v>
      </c>
      <c r="B148" s="39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1"/>
    </row>
    <row r="149" spans="1:13" ht="18" customHeight="1">
      <c r="A149" s="8" t="s">
        <v>2</v>
      </c>
      <c r="B149" s="39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1"/>
    </row>
    <row r="150" spans="1:13" ht="18" customHeight="1">
      <c r="A150" s="8" t="s">
        <v>3</v>
      </c>
      <c r="B150" s="39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1"/>
    </row>
    <row r="151" spans="1:13" ht="18" customHeight="1">
      <c r="A151" s="8"/>
      <c r="B151" s="39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1"/>
    </row>
    <row r="152" spans="1:13" ht="18" customHeight="1">
      <c r="A152" s="21" t="s">
        <v>62</v>
      </c>
      <c r="B152" s="39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1"/>
    </row>
    <row r="153" spans="1:13" ht="18" customHeight="1">
      <c r="A153" s="7"/>
      <c r="B153" s="39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1"/>
    </row>
    <row r="154" spans="1:13" ht="18" customHeight="1">
      <c r="A154" s="21" t="s">
        <v>66</v>
      </c>
      <c r="B154" s="39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1"/>
    </row>
    <row r="155" spans="1:13" ht="18" customHeight="1">
      <c r="A155" s="8" t="s">
        <v>1</v>
      </c>
      <c r="B155" s="39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1"/>
    </row>
    <row r="156" spans="1:13" ht="18" customHeight="1">
      <c r="A156" s="8" t="s">
        <v>2</v>
      </c>
      <c r="B156" s="39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1"/>
    </row>
    <row r="157" spans="1:13" ht="18" customHeight="1">
      <c r="A157" s="8" t="s">
        <v>3</v>
      </c>
      <c r="B157" s="39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1"/>
    </row>
    <row r="158" spans="1:13" ht="18" customHeight="1">
      <c r="A158" s="11"/>
      <c r="B158" s="39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1"/>
    </row>
    <row r="159" spans="1:13" ht="18" customHeight="1">
      <c r="A159" s="21" t="s">
        <v>19</v>
      </c>
      <c r="B159" s="39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1"/>
    </row>
    <row r="160" spans="1:13" ht="18" customHeight="1">
      <c r="A160" s="7"/>
      <c r="B160" s="39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1"/>
    </row>
    <row r="161" spans="1:13" ht="18" customHeight="1">
      <c r="A161" s="21" t="s">
        <v>20</v>
      </c>
      <c r="B161" s="39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1"/>
    </row>
    <row r="162" spans="1:13" ht="18" customHeight="1">
      <c r="A162" s="8" t="s">
        <v>1</v>
      </c>
      <c r="B162" s="27">
        <v>0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3923</v>
      </c>
      <c r="I162" s="5">
        <v>3530</v>
      </c>
      <c r="J162" s="5">
        <v>-31000</v>
      </c>
      <c r="K162" s="5">
        <v>-28815</v>
      </c>
      <c r="L162" s="5">
        <v>0</v>
      </c>
      <c r="M162" s="6">
        <v>0</v>
      </c>
    </row>
    <row r="163" spans="1:13" ht="18" customHeight="1">
      <c r="A163" s="8" t="s">
        <v>2</v>
      </c>
      <c r="B163" s="26">
        <v>221351</v>
      </c>
      <c r="C163" s="9">
        <v>216762</v>
      </c>
      <c r="D163" s="9">
        <v>221351</v>
      </c>
      <c r="E163" s="9">
        <v>216762</v>
      </c>
      <c r="F163" s="9">
        <v>221351</v>
      </c>
      <c r="G163" s="9">
        <v>216762</v>
      </c>
      <c r="H163" s="9">
        <f aca="true" t="shared" si="6" ref="H163:M163">+F163+H162</f>
        <v>225274</v>
      </c>
      <c r="I163" s="9">
        <f t="shared" si="6"/>
        <v>220292</v>
      </c>
      <c r="J163" s="9">
        <f t="shared" si="6"/>
        <v>194274</v>
      </c>
      <c r="K163" s="9">
        <f t="shared" si="6"/>
        <v>191477</v>
      </c>
      <c r="L163" s="9">
        <f t="shared" si="6"/>
        <v>194274</v>
      </c>
      <c r="M163" s="10">
        <f t="shared" si="6"/>
        <v>191477</v>
      </c>
    </row>
    <row r="164" spans="1:13" ht="18" customHeight="1">
      <c r="A164" s="8" t="s">
        <v>3</v>
      </c>
      <c r="B164" s="39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1"/>
    </row>
    <row r="165" spans="1:13" ht="18" customHeight="1">
      <c r="A165" s="8"/>
      <c r="B165" s="39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1"/>
    </row>
    <row r="166" spans="1:13" ht="18" customHeight="1">
      <c r="A166" s="21" t="s">
        <v>40</v>
      </c>
      <c r="B166" s="39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1"/>
    </row>
    <row r="167" spans="1:13" ht="18" customHeight="1">
      <c r="A167" s="8" t="s">
        <v>1</v>
      </c>
      <c r="B167" s="26">
        <v>0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f>10950+2750+52726</f>
        <v>66426</v>
      </c>
      <c r="I167" s="9">
        <f>11841+2963+56531</f>
        <v>71335</v>
      </c>
      <c r="J167" s="9">
        <v>3290</v>
      </c>
      <c r="K167" s="9">
        <v>3544</v>
      </c>
      <c r="L167" s="9">
        <f>20500+230000+8051+2680</f>
        <v>261231</v>
      </c>
      <c r="M167" s="10">
        <f>22438+249405+8825+2940</f>
        <v>283608</v>
      </c>
    </row>
    <row r="168" spans="1:13" ht="18" customHeight="1">
      <c r="A168" s="8" t="s">
        <v>2</v>
      </c>
      <c r="B168" s="26">
        <v>603578</v>
      </c>
      <c r="C168" s="9">
        <v>604759</v>
      </c>
      <c r="D168" s="9">
        <v>603578</v>
      </c>
      <c r="E168" s="9">
        <v>604759</v>
      </c>
      <c r="F168" s="9">
        <v>603578</v>
      </c>
      <c r="G168" s="9">
        <v>604759</v>
      </c>
      <c r="H168" s="9">
        <f aca="true" t="shared" si="7" ref="H168:M168">+F168+H167</f>
        <v>670004</v>
      </c>
      <c r="I168" s="9">
        <f t="shared" si="7"/>
        <v>676094</v>
      </c>
      <c r="J168" s="9">
        <f t="shared" si="7"/>
        <v>673294</v>
      </c>
      <c r="K168" s="9">
        <f t="shared" si="7"/>
        <v>679638</v>
      </c>
      <c r="L168" s="9">
        <f t="shared" si="7"/>
        <v>934525</v>
      </c>
      <c r="M168" s="10">
        <f t="shared" si="7"/>
        <v>963246</v>
      </c>
    </row>
    <row r="169" spans="1:13" ht="18" customHeight="1">
      <c r="A169" s="8" t="s">
        <v>3</v>
      </c>
      <c r="B169" s="39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1"/>
    </row>
    <row r="170" spans="1:13" ht="18" customHeight="1">
      <c r="A170" s="11"/>
      <c r="B170" s="39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1"/>
    </row>
    <row r="171" spans="1:13" ht="18" customHeight="1">
      <c r="A171" s="21" t="s">
        <v>21</v>
      </c>
      <c r="B171" s="39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1"/>
    </row>
    <row r="172" spans="1:13" ht="18" customHeight="1">
      <c r="A172" s="7"/>
      <c r="B172" s="39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1"/>
    </row>
    <row r="173" spans="1:13" ht="18" customHeight="1">
      <c r="A173" s="21" t="s">
        <v>22</v>
      </c>
      <c r="B173" s="39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1"/>
    </row>
    <row r="174" spans="1:13" ht="18" customHeight="1">
      <c r="A174" s="8" t="s">
        <v>1</v>
      </c>
      <c r="B174" s="39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1"/>
    </row>
    <row r="175" spans="1:13" ht="18" customHeight="1">
      <c r="A175" s="8" t="s">
        <v>2</v>
      </c>
      <c r="B175" s="39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1"/>
    </row>
    <row r="176" spans="1:13" ht="18" customHeight="1">
      <c r="A176" s="8" t="s">
        <v>3</v>
      </c>
      <c r="B176" s="39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1"/>
    </row>
    <row r="177" spans="1:13" ht="18" customHeight="1">
      <c r="A177" s="11"/>
      <c r="B177" s="39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1"/>
    </row>
    <row r="178" spans="1:13" ht="18" customHeight="1">
      <c r="A178" s="21" t="s">
        <v>23</v>
      </c>
      <c r="B178" s="39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1"/>
    </row>
    <row r="179" spans="1:13" ht="18" customHeight="1">
      <c r="A179" s="8" t="s">
        <v>1</v>
      </c>
      <c r="B179" s="39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1"/>
    </row>
    <row r="180" spans="1:13" ht="18" customHeight="1">
      <c r="A180" s="8" t="s">
        <v>2</v>
      </c>
      <c r="B180" s="39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1"/>
    </row>
    <row r="181" spans="1:13" ht="18" customHeight="1">
      <c r="A181" s="8" t="s">
        <v>3</v>
      </c>
      <c r="B181" s="39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1"/>
    </row>
    <row r="182" spans="1:13" ht="18" customHeight="1">
      <c r="A182" s="11"/>
      <c r="B182" s="39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1"/>
    </row>
    <row r="183" spans="1:13" ht="18" customHeight="1">
      <c r="A183" s="21" t="s">
        <v>24</v>
      </c>
      <c r="B183" s="39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1"/>
    </row>
    <row r="184" spans="1:13" ht="18" customHeight="1">
      <c r="A184" s="23" t="s">
        <v>1</v>
      </c>
      <c r="B184" s="39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1"/>
    </row>
    <row r="185" spans="1:13" ht="18" customHeight="1">
      <c r="A185" s="8" t="s">
        <v>2</v>
      </c>
      <c r="B185" s="39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1"/>
    </row>
    <row r="186" spans="1:13" ht="18" customHeight="1">
      <c r="A186" s="8" t="s">
        <v>3</v>
      </c>
      <c r="B186" s="39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1"/>
    </row>
    <row r="187" spans="1:13" ht="18" customHeight="1">
      <c r="A187" s="11"/>
      <c r="B187" s="39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1"/>
    </row>
    <row r="188" spans="1:13" ht="18" customHeight="1">
      <c r="A188" s="7" t="s">
        <v>25</v>
      </c>
      <c r="B188" s="39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1"/>
    </row>
    <row r="189" spans="1:13" ht="18" customHeight="1">
      <c r="A189" s="7"/>
      <c r="B189" s="39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1"/>
    </row>
    <row r="190" spans="1:13" ht="18" customHeight="1">
      <c r="A190" s="20" t="s">
        <v>26</v>
      </c>
      <c r="B190" s="39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1"/>
    </row>
    <row r="191" spans="1:13" ht="18" customHeight="1">
      <c r="A191" s="8" t="s">
        <v>1</v>
      </c>
      <c r="B191" s="26">
        <v>5701</v>
      </c>
      <c r="C191" s="9">
        <v>13055.29</v>
      </c>
      <c r="D191" s="9">
        <v>0</v>
      </c>
      <c r="E191" s="9">
        <v>0</v>
      </c>
      <c r="F191" s="9">
        <f>13385</f>
        <v>13385</v>
      </c>
      <c r="G191" s="9">
        <f>31000.36</f>
        <v>31000.36</v>
      </c>
      <c r="H191" s="37">
        <f>2350+10330+335</f>
        <v>13015</v>
      </c>
      <c r="I191" s="37">
        <f>5433.2+23913.95+781.89</f>
        <v>30129.04</v>
      </c>
      <c r="J191" s="37">
        <f>16905+32835+425+611</f>
        <v>50776</v>
      </c>
      <c r="K191" s="37">
        <f>38661.74+73084.63+945.97+1359.62</f>
        <v>114051.95999999999</v>
      </c>
      <c r="L191" s="9">
        <v>0</v>
      </c>
      <c r="M191" s="10">
        <v>0</v>
      </c>
    </row>
    <row r="192" spans="1:13" ht="18" customHeight="1">
      <c r="A192" s="8" t="s">
        <v>2</v>
      </c>
      <c r="B192" s="26">
        <v>513474</v>
      </c>
      <c r="C192" s="9">
        <v>968141.61</v>
      </c>
      <c r="D192" s="9">
        <v>513474</v>
      </c>
      <c r="E192" s="9">
        <v>968141.61</v>
      </c>
      <c r="F192" s="9">
        <v>526859</v>
      </c>
      <c r="G192" s="9">
        <v>999141.97</v>
      </c>
      <c r="H192" s="9">
        <f aca="true" t="shared" si="8" ref="H192:M192">+F192+H191</f>
        <v>539874</v>
      </c>
      <c r="I192" s="9">
        <f t="shared" si="8"/>
        <v>1029271.01</v>
      </c>
      <c r="J192" s="9">
        <f t="shared" si="8"/>
        <v>590650</v>
      </c>
      <c r="K192" s="9">
        <f t="shared" si="8"/>
        <v>1143322.97</v>
      </c>
      <c r="L192" s="9">
        <f t="shared" si="8"/>
        <v>590650</v>
      </c>
      <c r="M192" s="10">
        <f t="shared" si="8"/>
        <v>1143322.97</v>
      </c>
    </row>
    <row r="193" spans="1:13" ht="18" customHeight="1">
      <c r="A193" s="8" t="s">
        <v>3</v>
      </c>
      <c r="B193" s="39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1"/>
    </row>
    <row r="194" spans="1:13" ht="18" customHeight="1">
      <c r="A194" s="11"/>
      <c r="B194" s="39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1"/>
    </row>
    <row r="195" spans="1:13" ht="18" customHeight="1">
      <c r="A195" s="21" t="s">
        <v>27</v>
      </c>
      <c r="B195" s="39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1"/>
    </row>
    <row r="196" spans="1:13" ht="18" customHeight="1">
      <c r="A196" s="8" t="s">
        <v>1</v>
      </c>
      <c r="B196" s="26">
        <v>0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37">
        <v>0</v>
      </c>
      <c r="M196" s="52">
        <v>0</v>
      </c>
    </row>
    <row r="197" spans="1:13" ht="18" customHeight="1">
      <c r="A197" s="8" t="s">
        <v>2</v>
      </c>
      <c r="B197" s="26">
        <v>846715</v>
      </c>
      <c r="C197" s="9">
        <v>1327090.35</v>
      </c>
      <c r="D197" s="9">
        <v>846715</v>
      </c>
      <c r="E197" s="9">
        <v>1327090.35</v>
      </c>
      <c r="F197" s="9">
        <v>846715</v>
      </c>
      <c r="G197" s="9">
        <v>1327090.35</v>
      </c>
      <c r="H197" s="9">
        <f>+F197+H196</f>
        <v>846715</v>
      </c>
      <c r="I197" s="9">
        <f>+G197+I196</f>
        <v>1327090.35</v>
      </c>
      <c r="J197" s="9">
        <f>+H197+J196</f>
        <v>846715</v>
      </c>
      <c r="K197" s="9">
        <f>+I197+K196</f>
        <v>1327090.35</v>
      </c>
      <c r="L197" s="37">
        <v>0</v>
      </c>
      <c r="M197" s="52">
        <v>0</v>
      </c>
    </row>
    <row r="198" spans="1:13" ht="18" customHeight="1">
      <c r="A198" s="8" t="s">
        <v>3</v>
      </c>
      <c r="B198" s="39"/>
      <c r="C198" s="30"/>
      <c r="D198" s="30"/>
      <c r="E198" s="30"/>
      <c r="F198" s="30"/>
      <c r="G198" s="30"/>
      <c r="H198" s="30"/>
      <c r="I198" s="30"/>
      <c r="J198" s="53" t="s">
        <v>56</v>
      </c>
      <c r="K198" s="44"/>
      <c r="L198" s="9">
        <v>2521645</v>
      </c>
      <c r="M198" s="55" t="s">
        <v>75</v>
      </c>
    </row>
    <row r="199" spans="1:13" ht="18" customHeight="1">
      <c r="A199" s="11"/>
      <c r="B199" s="39"/>
      <c r="C199" s="30"/>
      <c r="D199" s="30"/>
      <c r="E199" s="30"/>
      <c r="F199" s="30"/>
      <c r="G199" s="30"/>
      <c r="H199" s="30"/>
      <c r="I199" s="30"/>
      <c r="J199" s="30"/>
      <c r="K199" s="30"/>
      <c r="L199" s="48" t="s">
        <v>93</v>
      </c>
      <c r="M199" s="31"/>
    </row>
    <row r="200" spans="1:13" ht="18" customHeight="1">
      <c r="A200" s="20" t="s">
        <v>35</v>
      </c>
      <c r="B200" s="39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1"/>
    </row>
    <row r="201" spans="1:13" ht="18" customHeight="1">
      <c r="A201" s="23" t="s">
        <v>1</v>
      </c>
      <c r="B201" s="26">
        <v>0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10">
        <v>0</v>
      </c>
    </row>
    <row r="202" spans="1:13" ht="18" customHeight="1">
      <c r="A202" s="8" t="s">
        <v>2</v>
      </c>
      <c r="B202" s="26">
        <v>197779</v>
      </c>
      <c r="C202" s="9">
        <v>356840.99</v>
      </c>
      <c r="D202" s="9">
        <v>197779</v>
      </c>
      <c r="E202" s="9">
        <v>356840.99</v>
      </c>
      <c r="F202" s="9">
        <v>197779</v>
      </c>
      <c r="G202" s="9">
        <v>356840.99</v>
      </c>
      <c r="H202" s="9">
        <f aca="true" t="shared" si="9" ref="H202:M202">+F202+H201</f>
        <v>197779</v>
      </c>
      <c r="I202" s="9">
        <f t="shared" si="9"/>
        <v>356840.99</v>
      </c>
      <c r="J202" s="9">
        <f t="shared" si="9"/>
        <v>197779</v>
      </c>
      <c r="K202" s="9">
        <f t="shared" si="9"/>
        <v>356840.99</v>
      </c>
      <c r="L202" s="9">
        <f t="shared" si="9"/>
        <v>197779</v>
      </c>
      <c r="M202" s="10">
        <f t="shared" si="9"/>
        <v>356840.99</v>
      </c>
    </row>
    <row r="203" spans="1:13" ht="18" customHeight="1">
      <c r="A203" s="8" t="s">
        <v>3</v>
      </c>
      <c r="B203" s="39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1"/>
    </row>
    <row r="204" spans="1:13" ht="18" customHeight="1">
      <c r="A204" s="11"/>
      <c r="B204" s="39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1"/>
    </row>
    <row r="205" spans="1:13" ht="18" customHeight="1">
      <c r="A205" s="21" t="s">
        <v>28</v>
      </c>
      <c r="B205" s="39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1"/>
    </row>
    <row r="206" spans="1:13" ht="18" customHeight="1">
      <c r="A206" s="13"/>
      <c r="B206" s="39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1"/>
    </row>
    <row r="207" spans="1:13" ht="18" customHeight="1">
      <c r="A207" s="20" t="s">
        <v>29</v>
      </c>
      <c r="B207" s="39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1"/>
    </row>
    <row r="208" spans="1:13" ht="18" customHeight="1">
      <c r="A208" s="8" t="s">
        <v>1</v>
      </c>
      <c r="B208" s="26">
        <v>0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10">
        <v>0</v>
      </c>
    </row>
    <row r="209" spans="1:13" ht="18" customHeight="1">
      <c r="A209" s="8" t="s">
        <v>2</v>
      </c>
      <c r="B209" s="26">
        <v>0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10">
        <v>0</v>
      </c>
    </row>
    <row r="210" spans="1:13" ht="18" customHeight="1">
      <c r="A210" s="8" t="s">
        <v>30</v>
      </c>
      <c r="B210" s="39"/>
      <c r="C210" s="30"/>
      <c r="D210" s="30"/>
      <c r="E210" s="30"/>
      <c r="F210" s="30"/>
      <c r="G210" s="30"/>
      <c r="H210" s="57"/>
      <c r="I210" s="30"/>
      <c r="J210" s="46"/>
      <c r="K210" s="30"/>
      <c r="L210" s="30"/>
      <c r="M210" s="31"/>
    </row>
    <row r="211" spans="1:13" ht="18" customHeight="1">
      <c r="A211" s="7"/>
      <c r="B211" s="39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1"/>
    </row>
    <row r="212" spans="1:13" ht="18" customHeight="1">
      <c r="A212" s="21" t="s">
        <v>31</v>
      </c>
      <c r="B212" s="39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1"/>
    </row>
    <row r="213" spans="1:13" ht="18" customHeight="1">
      <c r="A213" s="23" t="s">
        <v>1</v>
      </c>
      <c r="B213" s="39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1"/>
    </row>
    <row r="214" spans="1:13" ht="18" customHeight="1">
      <c r="A214" s="8" t="s">
        <v>2</v>
      </c>
      <c r="B214" s="39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1"/>
    </row>
    <row r="215" spans="1:13" ht="18" customHeight="1">
      <c r="A215" s="8" t="s">
        <v>3</v>
      </c>
      <c r="B215" s="39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1"/>
    </row>
    <row r="216" spans="1:13" ht="18" customHeight="1">
      <c r="A216" s="8"/>
      <c r="B216" s="39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1"/>
    </row>
    <row r="217" spans="1:13" ht="18" customHeight="1">
      <c r="A217" s="21" t="s">
        <v>72</v>
      </c>
      <c r="B217" s="39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1"/>
    </row>
    <row r="218" spans="1:13" ht="18" customHeight="1">
      <c r="A218" s="23" t="s">
        <v>1</v>
      </c>
      <c r="B218" s="26">
        <v>0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10">
        <v>0</v>
      </c>
    </row>
    <row r="219" spans="1:13" ht="18" customHeight="1">
      <c r="A219" s="8" t="s">
        <v>2</v>
      </c>
      <c r="B219" s="26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10">
        <v>0</v>
      </c>
    </row>
    <row r="220" spans="1:13" ht="18" customHeight="1">
      <c r="A220" s="8" t="s">
        <v>3</v>
      </c>
      <c r="B220" s="49">
        <v>4000000</v>
      </c>
      <c r="C220" s="37">
        <v>4000000</v>
      </c>
      <c r="D220" s="30"/>
      <c r="E220" s="30"/>
      <c r="F220" s="30"/>
      <c r="G220" s="30"/>
      <c r="H220" s="37"/>
      <c r="I220" s="37"/>
      <c r="J220" s="30"/>
      <c r="K220" s="30"/>
      <c r="L220" s="30"/>
      <c r="M220" s="31"/>
    </row>
    <row r="221" spans="1:13" ht="18" customHeight="1">
      <c r="A221" s="11"/>
      <c r="B221" s="47" t="s">
        <v>77</v>
      </c>
      <c r="C221" s="44"/>
      <c r="D221" s="30"/>
      <c r="E221" s="30"/>
      <c r="F221" s="30"/>
      <c r="G221" s="30"/>
      <c r="H221" s="48"/>
      <c r="I221" s="44"/>
      <c r="J221" s="30"/>
      <c r="K221" s="30"/>
      <c r="L221" s="30"/>
      <c r="M221" s="31"/>
    </row>
    <row r="222" spans="1:13" ht="18" customHeight="1">
      <c r="A222" s="21" t="s">
        <v>32</v>
      </c>
      <c r="B222" s="39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1"/>
    </row>
    <row r="223" spans="1:13" ht="18" customHeight="1">
      <c r="A223" s="13"/>
      <c r="B223" s="39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1"/>
    </row>
    <row r="224" spans="1:13" ht="18" customHeight="1">
      <c r="A224" s="21" t="s">
        <v>42</v>
      </c>
      <c r="B224" s="39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1"/>
    </row>
    <row r="225" spans="1:13" ht="18" customHeight="1">
      <c r="A225" s="8" t="s">
        <v>1</v>
      </c>
      <c r="B225" s="39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1"/>
    </row>
    <row r="226" spans="1:13" ht="18" customHeight="1">
      <c r="A226" s="8" t="s">
        <v>2</v>
      </c>
      <c r="B226" s="39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1"/>
    </row>
    <row r="227" spans="1:13" ht="18" customHeight="1">
      <c r="A227" s="8" t="s">
        <v>3</v>
      </c>
      <c r="B227" s="39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1"/>
    </row>
    <row r="228" spans="1:13" ht="18" customHeight="1">
      <c r="A228" s="11"/>
      <c r="B228" s="39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1"/>
    </row>
    <row r="229" spans="1:13" ht="18" customHeight="1">
      <c r="A229" s="21" t="s">
        <v>50</v>
      </c>
      <c r="B229" s="39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1"/>
    </row>
    <row r="230" spans="1:13" ht="18" customHeight="1">
      <c r="A230" s="13"/>
      <c r="B230" s="39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1"/>
    </row>
    <row r="231" spans="1:13" ht="18" customHeight="1">
      <c r="A231" s="21" t="s">
        <v>81</v>
      </c>
      <c r="B231" s="39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1"/>
    </row>
    <row r="232" spans="1:13" ht="18" customHeight="1">
      <c r="A232" s="8" t="s">
        <v>1</v>
      </c>
      <c r="B232" s="50"/>
      <c r="C232" s="42"/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10">
        <v>0</v>
      </c>
    </row>
    <row r="233" spans="1:14" ht="18" customHeight="1">
      <c r="A233" s="8" t="s">
        <v>2</v>
      </c>
      <c r="B233" s="50"/>
      <c r="C233" s="42"/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10">
        <v>0</v>
      </c>
      <c r="N233" s="54"/>
    </row>
    <row r="234" spans="1:13" ht="18" customHeight="1">
      <c r="A234" s="8" t="s">
        <v>3</v>
      </c>
      <c r="B234" s="50"/>
      <c r="C234" s="42"/>
      <c r="D234" s="9">
        <v>6441224</v>
      </c>
      <c r="E234" s="9">
        <v>800000</v>
      </c>
      <c r="F234" s="30"/>
      <c r="G234" s="30"/>
      <c r="H234" s="43"/>
      <c r="I234" s="43"/>
      <c r="J234" s="9"/>
      <c r="K234" s="9"/>
      <c r="L234" s="30"/>
      <c r="M234" s="31"/>
    </row>
    <row r="235" spans="1:13" ht="18" customHeight="1">
      <c r="A235" s="8"/>
      <c r="B235" s="50"/>
      <c r="C235" s="42"/>
      <c r="D235" s="48" t="s">
        <v>76</v>
      </c>
      <c r="E235" s="44"/>
      <c r="F235" s="30"/>
      <c r="G235" s="30"/>
      <c r="H235" s="43"/>
      <c r="I235" s="43"/>
      <c r="J235" s="48"/>
      <c r="K235" s="44"/>
      <c r="L235" s="30"/>
      <c r="M235" s="31"/>
    </row>
    <row r="236" spans="1:13" ht="18" customHeight="1">
      <c r="A236" s="51" t="s">
        <v>74</v>
      </c>
      <c r="B236" s="39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1"/>
    </row>
    <row r="237" spans="1:14" ht="18" customHeight="1">
      <c r="A237" s="8" t="s">
        <v>1</v>
      </c>
      <c r="B237" s="26">
        <v>0</v>
      </c>
      <c r="C237" s="9">
        <v>0</v>
      </c>
      <c r="D237" s="9">
        <v>42923</v>
      </c>
      <c r="E237" s="9">
        <v>42957.52</v>
      </c>
      <c r="F237" s="37">
        <v>257077</v>
      </c>
      <c r="G237" s="37">
        <v>257873.82</v>
      </c>
      <c r="H237" s="37">
        <v>0</v>
      </c>
      <c r="I237" s="37">
        <v>0</v>
      </c>
      <c r="J237" s="9"/>
      <c r="K237" s="9"/>
      <c r="L237" s="9"/>
      <c r="M237" s="10"/>
      <c r="N237" s="54"/>
    </row>
    <row r="238" spans="1:13" ht="18" customHeight="1">
      <c r="A238" s="8" t="s">
        <v>2</v>
      </c>
      <c r="B238" s="26">
        <v>0</v>
      </c>
      <c r="C238" s="9">
        <v>0</v>
      </c>
      <c r="D238" s="9">
        <v>42923</v>
      </c>
      <c r="E238" s="9">
        <v>42957.52</v>
      </c>
      <c r="F238" s="37">
        <v>300000</v>
      </c>
      <c r="G238" s="37">
        <v>300831.34</v>
      </c>
      <c r="H238" s="37">
        <v>300000</v>
      </c>
      <c r="I238" s="37">
        <v>300831.34</v>
      </c>
      <c r="J238" s="9"/>
      <c r="K238" s="9"/>
      <c r="L238" s="9"/>
      <c r="M238" s="10"/>
    </row>
    <row r="239" spans="1:13" ht="18" customHeight="1">
      <c r="A239" s="8" t="s">
        <v>3</v>
      </c>
      <c r="B239" s="39"/>
      <c r="C239" s="30"/>
      <c r="D239" s="30"/>
      <c r="E239" s="30"/>
      <c r="F239" s="44"/>
      <c r="G239" s="44"/>
      <c r="H239" s="53" t="s">
        <v>56</v>
      </c>
      <c r="I239" s="44"/>
      <c r="J239" s="30"/>
      <c r="K239" s="30"/>
      <c r="L239" s="30"/>
      <c r="M239" s="31"/>
    </row>
    <row r="240" spans="1:13" ht="18" customHeight="1">
      <c r="A240" s="8"/>
      <c r="B240" s="39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1"/>
    </row>
    <row r="241" spans="1:13" ht="18" customHeight="1">
      <c r="A241" s="21" t="s">
        <v>55</v>
      </c>
      <c r="B241" s="39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1"/>
    </row>
    <row r="242" spans="1:13" ht="18" customHeight="1">
      <c r="A242" s="8" t="s">
        <v>1</v>
      </c>
      <c r="B242" s="39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1"/>
    </row>
    <row r="243" spans="1:13" ht="18" customHeight="1">
      <c r="A243" s="8" t="s">
        <v>2</v>
      </c>
      <c r="B243" s="39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1"/>
    </row>
    <row r="244" spans="1:13" ht="18" customHeight="1">
      <c r="A244" s="8" t="s">
        <v>3</v>
      </c>
      <c r="B244" s="39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1"/>
    </row>
    <row r="245" spans="1:13" ht="18" customHeight="1">
      <c r="A245" s="8"/>
      <c r="B245" s="39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1"/>
    </row>
    <row r="246" spans="1:13" ht="18" customHeight="1">
      <c r="A246" s="24" t="s">
        <v>54</v>
      </c>
      <c r="B246" s="39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1"/>
    </row>
    <row r="247" spans="1:13" ht="18" customHeight="1">
      <c r="A247" s="8"/>
      <c r="B247" s="39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1"/>
    </row>
    <row r="248" spans="1:13" ht="18" customHeight="1">
      <c r="A248" s="22" t="s">
        <v>68</v>
      </c>
      <c r="B248" s="39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1"/>
    </row>
    <row r="249" spans="1:13" ht="18" customHeight="1">
      <c r="A249" s="23" t="s">
        <v>1</v>
      </c>
      <c r="B249" s="39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1"/>
    </row>
    <row r="250" spans="1:13" ht="18" customHeight="1">
      <c r="A250" s="8" t="s">
        <v>2</v>
      </c>
      <c r="B250" s="39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1"/>
    </row>
    <row r="251" spans="1:13" ht="18" customHeight="1">
      <c r="A251" s="8" t="s">
        <v>3</v>
      </c>
      <c r="B251" s="39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1"/>
    </row>
    <row r="252" spans="1:13" ht="18" customHeight="1">
      <c r="A252" s="8"/>
      <c r="B252" s="39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1"/>
    </row>
    <row r="253" spans="1:13" ht="18" customHeight="1">
      <c r="A253" s="24" t="s">
        <v>57</v>
      </c>
      <c r="B253" s="39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1"/>
    </row>
    <row r="254" spans="1:13" ht="18" customHeight="1">
      <c r="A254" s="23" t="s">
        <v>1</v>
      </c>
      <c r="B254" s="26">
        <v>2</v>
      </c>
      <c r="C254" s="9">
        <v>2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10">
        <v>0</v>
      </c>
    </row>
    <row r="255" spans="1:13" ht="18" customHeight="1">
      <c r="A255" s="8" t="s">
        <v>2</v>
      </c>
      <c r="B255" s="26">
        <v>2</v>
      </c>
      <c r="C255" s="9">
        <v>2</v>
      </c>
      <c r="D255" s="9">
        <v>2</v>
      </c>
      <c r="E255" s="9">
        <v>2</v>
      </c>
      <c r="F255" s="9">
        <v>2</v>
      </c>
      <c r="G255" s="9">
        <v>2</v>
      </c>
      <c r="H255" s="9">
        <f aca="true" t="shared" si="10" ref="H255:M255">+F255+H254</f>
        <v>2</v>
      </c>
      <c r="I255" s="9">
        <f t="shared" si="10"/>
        <v>2</v>
      </c>
      <c r="J255" s="9">
        <f t="shared" si="10"/>
        <v>2</v>
      </c>
      <c r="K255" s="9">
        <f t="shared" si="10"/>
        <v>2</v>
      </c>
      <c r="L255" s="9">
        <f t="shared" si="10"/>
        <v>2</v>
      </c>
      <c r="M255" s="10">
        <f t="shared" si="10"/>
        <v>2</v>
      </c>
    </row>
    <row r="256" spans="1:13" ht="18" customHeight="1">
      <c r="A256" s="8" t="s">
        <v>3</v>
      </c>
      <c r="B256" s="39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1"/>
    </row>
    <row r="257" spans="1:13" ht="18" customHeight="1">
      <c r="A257" s="8"/>
      <c r="B257" s="39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1"/>
    </row>
    <row r="258" spans="1:13" ht="18" customHeight="1">
      <c r="A258" s="21" t="s">
        <v>48</v>
      </c>
      <c r="B258" s="39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1"/>
    </row>
    <row r="259" spans="1:13" ht="18" customHeight="1">
      <c r="A259" s="13"/>
      <c r="B259" s="39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1"/>
    </row>
    <row r="260" spans="1:13" ht="18" customHeight="1">
      <c r="A260" s="21" t="s">
        <v>15</v>
      </c>
      <c r="B260" s="39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1"/>
    </row>
    <row r="261" spans="1:13" ht="18" customHeight="1">
      <c r="A261" s="8" t="s">
        <v>1</v>
      </c>
      <c r="B261" s="39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1"/>
    </row>
    <row r="262" spans="1:13" ht="18" customHeight="1">
      <c r="A262" s="8" t="s">
        <v>2</v>
      </c>
      <c r="B262" s="39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1"/>
    </row>
    <row r="263" spans="1:13" ht="18" customHeight="1">
      <c r="A263" s="8" t="s">
        <v>3</v>
      </c>
      <c r="B263" s="39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1"/>
    </row>
    <row r="264" spans="1:13" ht="18" customHeight="1">
      <c r="A264" s="8"/>
      <c r="B264" s="39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1"/>
    </row>
    <row r="265" spans="1:13" ht="18" customHeight="1">
      <c r="A265" s="21" t="s">
        <v>49</v>
      </c>
      <c r="B265" s="39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1"/>
    </row>
    <row r="266" spans="1:13" ht="18" customHeight="1">
      <c r="A266" s="13"/>
      <c r="B266" s="39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1"/>
    </row>
    <row r="267" spans="1:13" ht="18" customHeight="1">
      <c r="A267" s="21" t="s">
        <v>33</v>
      </c>
      <c r="B267" s="39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1"/>
    </row>
    <row r="268" spans="1:13" ht="18" customHeight="1">
      <c r="A268" s="23" t="s">
        <v>1</v>
      </c>
      <c r="B268" s="39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1"/>
    </row>
    <row r="269" spans="1:13" ht="18" customHeight="1">
      <c r="A269" s="8" t="s">
        <v>2</v>
      </c>
      <c r="B269" s="39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1"/>
    </row>
    <row r="270" spans="1:13" ht="18" customHeight="1">
      <c r="A270" s="25" t="s">
        <v>3</v>
      </c>
      <c r="B270" s="41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3"/>
    </row>
    <row r="271" ht="18" customHeight="1">
      <c r="A271" s="14" t="s">
        <v>34</v>
      </c>
    </row>
    <row r="272" ht="19.5" customHeight="1">
      <c r="A272" s="36"/>
    </row>
    <row r="273" ht="19.5" customHeight="1">
      <c r="A273" s="36" t="s">
        <v>87</v>
      </c>
    </row>
    <row r="274" ht="19.5" customHeight="1">
      <c r="A274" s="36" t="s">
        <v>79</v>
      </c>
    </row>
    <row r="275" ht="19.5" customHeight="1">
      <c r="A275" s="12"/>
    </row>
    <row r="276" ht="19.5" customHeight="1">
      <c r="A276" s="36" t="s">
        <v>92</v>
      </c>
    </row>
    <row r="277" ht="19.5" customHeight="1">
      <c r="A277" s="36" t="s">
        <v>91</v>
      </c>
    </row>
    <row r="278" ht="19.5" customHeight="1">
      <c r="A278" s="12"/>
    </row>
    <row r="279" ht="19.5" customHeight="1">
      <c r="A279" s="12" t="s">
        <v>100</v>
      </c>
    </row>
    <row r="280" ht="19.5" customHeight="1">
      <c r="A280" s="12" t="s">
        <v>101</v>
      </c>
    </row>
    <row r="281" ht="19.5" customHeight="1">
      <c r="A281" s="12"/>
    </row>
    <row r="282" ht="18" customHeight="1">
      <c r="A282" s="36" t="s">
        <v>98</v>
      </c>
    </row>
    <row r="283" ht="18" customHeight="1">
      <c r="A283" s="36" t="s">
        <v>90</v>
      </c>
    </row>
    <row r="285" ht="18" customHeight="1">
      <c r="A285" s="36" t="s">
        <v>99</v>
      </c>
    </row>
    <row r="286" ht="18" customHeight="1">
      <c r="A286" s="36" t="s">
        <v>89</v>
      </c>
    </row>
  </sheetData>
  <mergeCells count="2">
    <mergeCell ref="B2:G2"/>
    <mergeCell ref="H2:M2"/>
  </mergeCells>
  <printOptions horizontalCentered="1"/>
  <pageMargins left="0.31496062992125984" right="0.31496062992125984" top="0.31496062992125984" bottom="0.31496062992125984" header="0" footer="0"/>
  <pageSetup fitToHeight="4" orientation="landscape" paperSize="9" scale="40" r:id="rId1"/>
  <rowBreaks count="2" manualBreakCount="2">
    <brk id="60" max="255" man="1"/>
    <brk id="1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Valores y 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GCruz</cp:lastModifiedBy>
  <cp:lastPrinted>2004-05-11T20:01:26Z</cp:lastPrinted>
  <dcterms:created xsi:type="dcterms:W3CDTF">2002-06-17T13:45:05Z</dcterms:created>
  <dcterms:modified xsi:type="dcterms:W3CDTF">2004-08-16T21:52:37Z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-238001641</vt:i4>
  </property>
  <property fmtid="{D5CDD505-2E9C-101B-9397-08002B2CF9AE}" pid="4" name="_EmailSubje">
    <vt:lpwstr>Estado de Colocación de Cuotas de Fondos de Inversión</vt:lpwstr>
  </property>
  <property fmtid="{D5CDD505-2E9C-101B-9397-08002B2CF9AE}" pid="5" name="_AuthorEma">
    <vt:lpwstr>GCruz@svs.cl</vt:lpwstr>
  </property>
  <property fmtid="{D5CDD505-2E9C-101B-9397-08002B2CF9AE}" pid="6" name="_AuthorEmailDisplayNa">
    <vt:lpwstr>Cruz Navarro Gustavo Alejandro</vt:lpwstr>
  </property>
</Properties>
</file>