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185" tabRatio="84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1" sheetId="9" r:id="rId9"/>
  </sheets>
  <definedNames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Direc'!$A$1:$H$55</definedName>
    <definedName name="_xlnm.Print_Area" localSheetId="4">'E-Costo Sin Direc'!$A$1:$F$27</definedName>
    <definedName name="_xlnm.Print_Area" localSheetId="5">'F-N° Seg Contrat'!$A$1:$I$26</definedName>
    <definedName name="_xlnm.Print_Area" localSheetId="6">'G-Prima Tot x Tip V'!$A$1:$I$26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<sst xmlns="http://schemas.openxmlformats.org/spreadsheetml/2006/main" count="144" uniqueCount="99">
  <si>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</si>
  <si>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</si>
  <si>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</si>
  <si>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</si>
  <si>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</si>
  <si>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</si>
  <si>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</si>
  <si>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</si>
  <si>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</si>
  <si>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</si>
  <si>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</si>
  <si>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</si>
  <si>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</si>
  <si>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</si>
  <si>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</si>
  <si>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</si>
  <si>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</si>
  <si>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</si>
  <si>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</si>
  <si>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</si>
  <si>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</si>
  <si>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</si>
  <si>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</si>
  <si>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</si>
  <si>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</si>
  <si>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</si>
  <si>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</si>
  <si>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</si>
  <si>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</si>
  <si>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</si>
  <si>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</si>
  <si>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</si>
  <si>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</si>
  <si>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</si>
  <si>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</si>
  <si>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</si>
  <si>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</si>
  <si>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</si>
  <si>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</si>
  <si>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</si>
  <si>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</si>
  <si>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</si>
  <si>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</si>
  <si>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</si>
  <si>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</si>
  <si>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</si>
  <si>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</si>
  <si>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</si>
  <si>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</si>
  <si>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</si>
  <si>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</si>
  <si>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</si>
  <si>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</si>
  <si>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</si>
  <si>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</si>
  <si>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</si>
  <si>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</si>
  <si>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</si>
  <si>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</si>
  <si>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</si>
  <si>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</si>
  <si>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</si>
  <si>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</si>
  <si>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</si>
  <si>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</si>
  <si>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</si>
  <si>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</si>
  <si>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</si>
  <si>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</si>
  <si>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</si>
  <si>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</si>
  <si>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</si>
  <si>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</si>
  <si>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</si>
  <si>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</si>
  <si>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</si>
  <si>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</si>
  <si>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</si>
  <si>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</si>
  <si>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</si>
  <si>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</si>
  <si>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</si>
  <si>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</si>
  <si>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</si>
  <si>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</si>
  <si>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</si>
  <si>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</si>
  <si>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</si>
  <si>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</si>
  <si>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</si>
  <si>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</si>
  <si>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C.S.G. Penta Security</t>
  </si>
  <si>
    <t>Zenit</t>
  </si>
  <si>
    <t>SURA</t>
  </si>
  <si>
    <t>Mutual de Seguros</t>
  </si>
  <si>
    <t xml:space="preserve">      (entre el 1 de enero y  30 de septiembre de 2013)</t>
  </si>
  <si>
    <t xml:space="preserve">      (entre el 1 de enero y 30 de septiembre de 2013, montos expresados en miles de pesos de septiembre de 2013)</t>
  </si>
  <si>
    <t>BNP PARIBAS CARDIF</t>
  </si>
  <si>
    <t>-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</si>
</sst>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7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indexed="14"/>
      </right>
      <top>
        <color indexed="63"/>
      </top>
      <bottom style="hair">
        <color rgb="FFFF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7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7" xfId="60" applyFont="1" applyBorder="1" applyAlignment="1" quotePrefix="1">
      <alignment horizontal="left"/>
      <protection/>
    </xf>
    <xf numFmtId="0" fontId="6" fillId="0" borderId="18" xfId="60" applyFont="1" applyBorder="1" applyAlignment="1" quotePrefix="1">
      <alignment horizontal="left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7" fillId="0" borderId="20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8" xfId="58" applyFont="1" applyBorder="1" applyAlignment="1">
      <alignment horizontal="righ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8" xfId="59" applyFont="1" applyBorder="1" applyAlignment="1">
      <alignment horizontal="right"/>
      <protection/>
    </xf>
    <xf numFmtId="0" fontId="7" fillId="0" borderId="19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2" fillId="0" borderId="0" xfId="60" applyNumberFormat="1" applyFont="1" applyFill="1" applyBorder="1" applyAlignment="1">
      <alignment horizontal="right"/>
      <protection/>
    </xf>
    <xf numFmtId="3" fontId="0" fillId="0" borderId="34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34" xfId="0" applyBorder="1" applyAlignment="1">
      <alignment vertical="center" wrapText="1"/>
    </xf>
    <xf numFmtId="3" fontId="1" fillId="0" borderId="0" xfId="60" applyNumberFormat="1" applyFont="1" applyFill="1">
      <alignment/>
      <protection/>
    </xf>
    <xf numFmtId="3" fontId="4" fillId="0" borderId="0" xfId="53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4" xfId="53" applyNumberFormat="1" applyFont="1" applyBorder="1" applyAlignment="1">
      <alignment horizontal="right"/>
    </xf>
    <xf numFmtId="3" fontId="4" fillId="0" borderId="35" xfId="53" applyNumberFormat="1" applyFont="1" applyBorder="1" applyAlignment="1">
      <alignment/>
    </xf>
    <xf numFmtId="3" fontId="2" fillId="0" borderId="36" xfId="60" applyNumberFormat="1" applyFont="1" applyBorder="1" applyAlignment="1">
      <alignment horizontal="right"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117"/>
  <sheetViews>
    <sheetView zoomScalePageLayoutView="0" workbookViewId="0" topLeftCell="A4">
      <selection activeCell="I18" sqref="I18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4" customWidth="1"/>
    <col min="6" max="16384" width="11.421875" style="16" customWidth="1"/>
  </cols>
  <sheetData>
    <row r="1" ht="12.75">
      <c r="A1" s="15"/>
    </row>
    <row r="2" ht="12.75">
      <c r="A2" s="15"/>
    </row>
    <row r="3" spans="1:5" ht="12.75">
      <c r="A3" s="103" t="s">
        <v>62</v>
      </c>
      <c r="B3" s="17"/>
      <c r="C3" s="17"/>
      <c r="D3" s="17"/>
      <c r="E3" s="105"/>
    </row>
    <row r="5" ht="12.75">
      <c r="A5" s="136" t="s">
        <v>63</v>
      </c>
    </row>
    <row r="6" spans="1:2" ht="12.75" customHeight="1">
      <c r="A6" s="133" t="s">
        <v>95</v>
      </c>
      <c r="B6" s="18"/>
    </row>
    <row r="7" spans="1:5" ht="12.75" customHeight="1">
      <c r="A7" s="149"/>
      <c r="B7" s="150" t="s">
        <v>47</v>
      </c>
      <c r="C7" s="150" t="s">
        <v>47</v>
      </c>
      <c r="D7" s="150" t="s">
        <v>47</v>
      </c>
      <c r="E7" s="151" t="s">
        <v>64</v>
      </c>
    </row>
    <row r="8" spans="1:5" ht="12.75" customHeight="1">
      <c r="A8" s="152" t="s">
        <v>1</v>
      </c>
      <c r="B8" s="153" t="s">
        <v>65</v>
      </c>
      <c r="C8" s="154" t="s">
        <v>23</v>
      </c>
      <c r="D8" s="153" t="s">
        <v>66</v>
      </c>
      <c r="E8" s="155" t="s">
        <v>67</v>
      </c>
    </row>
    <row r="9" spans="1:5" ht="12.75">
      <c r="A9" s="156"/>
      <c r="B9" s="157" t="s">
        <v>68</v>
      </c>
      <c r="C9" s="157" t="s">
        <v>69</v>
      </c>
      <c r="D9" s="157" t="s">
        <v>70</v>
      </c>
      <c r="E9" s="158" t="s">
        <v>71</v>
      </c>
    </row>
    <row r="10" spans="1:5" ht="12.75">
      <c r="A10" s="129" t="s">
        <v>81</v>
      </c>
      <c r="B10" s="20">
        <v>2</v>
      </c>
      <c r="C10" s="20"/>
      <c r="D10" s="21">
        <v>3692</v>
      </c>
      <c r="E10" s="106">
        <f>SUM(B10:D10)</f>
        <v>3694</v>
      </c>
    </row>
    <row r="11" spans="1:5" ht="12.75">
      <c r="A11" s="129" t="s">
        <v>87</v>
      </c>
      <c r="B11" s="20">
        <v>2</v>
      </c>
      <c r="C11" s="20"/>
      <c r="D11" s="21">
        <v>7447</v>
      </c>
      <c r="E11" s="106">
        <f aca="true" t="shared" si="0" ref="E11:E23">SUM(B11:D11)</f>
        <v>7449</v>
      </c>
    </row>
    <row r="12" spans="1:5" ht="12.75">
      <c r="A12" s="129" t="s">
        <v>97</v>
      </c>
      <c r="B12" s="20">
        <v>16</v>
      </c>
      <c r="C12" s="20">
        <v>13</v>
      </c>
      <c r="D12" s="21">
        <v>205</v>
      </c>
      <c r="E12" s="106">
        <f t="shared" si="0"/>
        <v>234</v>
      </c>
    </row>
    <row r="13" spans="1:5" ht="12.75">
      <c r="A13" s="129" t="s">
        <v>9</v>
      </c>
      <c r="B13" s="20"/>
      <c r="C13" s="20">
        <v>5</v>
      </c>
      <c r="D13" s="21">
        <v>1034</v>
      </c>
      <c r="E13" s="106">
        <f t="shared" si="0"/>
        <v>1039</v>
      </c>
    </row>
    <row r="14" spans="1:5" ht="12.75">
      <c r="A14" s="130" t="s">
        <v>83</v>
      </c>
      <c r="B14" s="20">
        <v>1</v>
      </c>
      <c r="C14" s="20"/>
      <c r="D14" s="21">
        <v>1994</v>
      </c>
      <c r="E14" s="106">
        <f t="shared" si="0"/>
        <v>1995</v>
      </c>
    </row>
    <row r="15" spans="1:5" ht="12.75">
      <c r="A15" s="129" t="s">
        <v>90</v>
      </c>
      <c r="B15" s="20"/>
      <c r="C15" s="20"/>
      <c r="D15" s="21">
        <v>1</v>
      </c>
      <c r="E15" s="106">
        <f t="shared" si="0"/>
        <v>1</v>
      </c>
    </row>
    <row r="16" spans="1:5" ht="12.75">
      <c r="A16" s="129" t="s">
        <v>88</v>
      </c>
      <c r="B16" s="20"/>
      <c r="C16" s="20"/>
      <c r="D16" s="21">
        <v>61</v>
      </c>
      <c r="E16" s="106">
        <f t="shared" si="0"/>
        <v>61</v>
      </c>
    </row>
    <row r="17" spans="1:5" ht="12.75">
      <c r="A17" s="131" t="s">
        <v>84</v>
      </c>
      <c r="B17" s="20">
        <v>13</v>
      </c>
      <c r="C17" s="20"/>
      <c r="D17" s="101">
        <v>1530</v>
      </c>
      <c r="E17" s="106">
        <f t="shared" si="0"/>
        <v>1543</v>
      </c>
    </row>
    <row r="18" spans="1:5" ht="12.75">
      <c r="A18" s="131" t="s">
        <v>94</v>
      </c>
      <c r="B18" s="20">
        <v>1</v>
      </c>
      <c r="C18" s="20"/>
      <c r="D18" s="101">
        <v>77</v>
      </c>
      <c r="E18" s="106">
        <f t="shared" si="0"/>
        <v>78</v>
      </c>
    </row>
    <row r="19" spans="1:5" ht="12.75">
      <c r="A19" s="131" t="s">
        <v>91</v>
      </c>
      <c r="B19" s="20">
        <v>34</v>
      </c>
      <c r="C19" s="20"/>
      <c r="D19" s="101">
        <v>5500</v>
      </c>
      <c r="E19" s="106">
        <f t="shared" si="0"/>
        <v>5534</v>
      </c>
    </row>
    <row r="20" spans="1:5" ht="12.75">
      <c r="A20" s="129" t="s">
        <v>10</v>
      </c>
      <c r="B20" s="20"/>
      <c r="C20" s="20">
        <v>12</v>
      </c>
      <c r="D20" s="21">
        <v>359</v>
      </c>
      <c r="E20" s="106">
        <f t="shared" si="0"/>
        <v>371</v>
      </c>
    </row>
    <row r="21" spans="1:5" ht="12.75">
      <c r="A21" s="129" t="s">
        <v>89</v>
      </c>
      <c r="B21" s="20"/>
      <c r="C21" s="20"/>
      <c r="D21" s="21">
        <v>1885</v>
      </c>
      <c r="E21" s="106">
        <f t="shared" si="0"/>
        <v>1885</v>
      </c>
    </row>
    <row r="22" spans="1:5" ht="12.75">
      <c r="A22" s="131" t="s">
        <v>93</v>
      </c>
      <c r="B22" s="20"/>
      <c r="C22" s="20"/>
      <c r="D22" s="21"/>
      <c r="E22" s="106">
        <f t="shared" si="0"/>
        <v>0</v>
      </c>
    </row>
    <row r="23" spans="1:5" ht="12.75" customHeight="1">
      <c r="A23" s="129" t="s">
        <v>92</v>
      </c>
      <c r="B23" s="20">
        <v>150</v>
      </c>
      <c r="C23" s="20"/>
      <c r="D23" s="21">
        <v>97</v>
      </c>
      <c r="E23" s="106">
        <f t="shared" si="0"/>
        <v>247</v>
      </c>
    </row>
    <row r="24" spans="1:5" ht="12.75" customHeight="1">
      <c r="A24" s="22"/>
      <c r="B24" s="23"/>
      <c r="C24" s="24"/>
      <c r="D24" s="24"/>
      <c r="E24" s="107"/>
    </row>
    <row r="25" spans="1:5" ht="12.75" customHeight="1">
      <c r="A25" s="139" t="s">
        <v>11</v>
      </c>
      <c r="B25" s="140">
        <f>SUM(B10:B23)</f>
        <v>219</v>
      </c>
      <c r="C25" s="140">
        <f>SUM(C10:C23)</f>
        <v>30</v>
      </c>
      <c r="D25" s="140">
        <f>SUM(D10:D23)</f>
        <v>23882</v>
      </c>
      <c r="E25" s="11">
        <f>SUM(E10:E23)</f>
        <v>24131</v>
      </c>
    </row>
    <row r="26" spans="1:5" ht="12.75" customHeight="1">
      <c r="A26" s="25"/>
      <c r="B26" s="26"/>
      <c r="C26" s="27"/>
      <c r="D26" s="27"/>
      <c r="E26" s="108"/>
    </row>
    <row r="27" spans="2:5" ht="12.75" customHeight="1">
      <c r="B27" s="28"/>
      <c r="C27" s="19"/>
      <c r="D27" s="19"/>
      <c r="E27" s="109"/>
    </row>
    <row r="28" spans="1:5" ht="12.75" customHeight="1">
      <c r="A28" s="15"/>
      <c r="B28" s="28"/>
      <c r="C28" s="19"/>
      <c r="D28" s="19"/>
      <c r="E28" s="109"/>
    </row>
    <row r="29" spans="1:5" ht="12.75" customHeight="1">
      <c r="A29" s="29"/>
      <c r="B29" s="28"/>
      <c r="C29" s="19"/>
      <c r="D29" s="19"/>
      <c r="E29" s="109"/>
    </row>
    <row r="30" spans="1:5" ht="15.75">
      <c r="A30" s="29"/>
      <c r="B30" s="28"/>
      <c r="C30" s="19"/>
      <c r="D30" s="19"/>
      <c r="E30" s="109"/>
    </row>
    <row r="31" ht="12.75" customHeight="1"/>
    <row r="32" ht="12.75" customHeight="1"/>
    <row r="53" ht="12.75" customHeight="1"/>
    <row r="56" ht="12.75">
      <c r="A56" s="15"/>
    </row>
    <row r="117" spans="1:5" ht="15.75">
      <c r="A117" s="25"/>
      <c r="B117" s="26"/>
      <c r="C117" s="27"/>
      <c r="D117" s="27"/>
      <c r="E117" s="108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zoomScalePageLayoutView="0" workbookViewId="0" topLeftCell="A7">
      <selection activeCell="E23" sqref="E23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3" t="s">
        <v>62</v>
      </c>
    </row>
    <row r="4" spans="1:5" ht="12.75">
      <c r="A4" s="15"/>
      <c r="B4" s="16"/>
      <c r="C4" s="16"/>
      <c r="D4" s="16"/>
      <c r="E4" s="104"/>
    </row>
    <row r="5" spans="1:5" ht="12.75">
      <c r="A5" s="136" t="s">
        <v>72</v>
      </c>
      <c r="B5" s="16"/>
      <c r="C5" s="16"/>
      <c r="D5" s="16"/>
      <c r="E5" s="104"/>
    </row>
    <row r="6" spans="1:5" ht="12.75">
      <c r="A6" s="133" t="str">
        <f>'A-N° Sinies Denun'!A6</f>
        <v>      (entre el 1 de enero y  30 de septiembre de 2013)</v>
      </c>
      <c r="B6" s="111"/>
      <c r="C6" s="16"/>
      <c r="D6" s="16"/>
      <c r="E6" s="104"/>
    </row>
    <row r="7" spans="1:5" ht="12.75">
      <c r="A7" s="149"/>
      <c r="B7" s="150" t="s">
        <v>47</v>
      </c>
      <c r="C7" s="150" t="s">
        <v>47</v>
      </c>
      <c r="D7" s="150" t="s">
        <v>47</v>
      </c>
      <c r="E7" s="151" t="s">
        <v>35</v>
      </c>
    </row>
    <row r="8" spans="1:5" ht="12.75">
      <c r="A8" s="152" t="s">
        <v>1</v>
      </c>
      <c r="B8" s="153" t="s">
        <v>51</v>
      </c>
      <c r="C8" s="154" t="s">
        <v>73</v>
      </c>
      <c r="D8" s="153" t="s">
        <v>52</v>
      </c>
      <c r="E8" s="159"/>
    </row>
    <row r="9" spans="1:5" ht="12.75">
      <c r="A9" s="156"/>
      <c r="B9" s="157" t="s">
        <v>74</v>
      </c>
      <c r="C9" s="157" t="s">
        <v>75</v>
      </c>
      <c r="D9" s="157" t="s">
        <v>76</v>
      </c>
      <c r="E9" s="158" t="s">
        <v>77</v>
      </c>
    </row>
    <row r="10" spans="1:5" ht="12.75">
      <c r="A10" s="132" t="str">
        <f>'A-N° Sinies Denun'!A10</f>
        <v>Aseguradora Magallanes</v>
      </c>
      <c r="B10" s="21">
        <v>3308</v>
      </c>
      <c r="C10" s="21"/>
      <c r="D10" s="21">
        <v>384</v>
      </c>
      <c r="E10" s="110">
        <f aca="true" t="shared" si="0" ref="E10:E23">SUM(B10:D10)</f>
        <v>3692</v>
      </c>
    </row>
    <row r="11" spans="1:5" ht="12.75">
      <c r="A11" s="132" t="str">
        <f>'A-N° Sinies Denun'!A11</f>
        <v>Bci</v>
      </c>
      <c r="B11" s="21">
        <v>2201</v>
      </c>
      <c r="C11" s="21">
        <v>4970</v>
      </c>
      <c r="D11" s="21">
        <v>276</v>
      </c>
      <c r="E11" s="110">
        <f t="shared" si="0"/>
        <v>7447</v>
      </c>
    </row>
    <row r="12" spans="1:5" ht="12.75">
      <c r="A12" s="132" t="str">
        <f>'A-N° Sinies Denun'!A12</f>
        <v>BNP PARIBAS CARDIF</v>
      </c>
      <c r="B12" s="21">
        <v>205</v>
      </c>
      <c r="C12" s="21"/>
      <c r="D12" s="21">
        <v>13</v>
      </c>
      <c r="E12" s="110">
        <f>SUM(B12:D12)</f>
        <v>218</v>
      </c>
    </row>
    <row r="13" spans="1:5" ht="12.75">
      <c r="A13" s="132" t="str">
        <f>'A-N° Sinies Denun'!A13</f>
        <v>Chilena Consolidada</v>
      </c>
      <c r="B13" s="21">
        <v>265</v>
      </c>
      <c r="C13" s="21">
        <v>725</v>
      </c>
      <c r="D13" s="21">
        <v>44</v>
      </c>
      <c r="E13" s="110">
        <f t="shared" si="0"/>
        <v>1034</v>
      </c>
    </row>
    <row r="14" spans="1:5" ht="12.75">
      <c r="A14" s="132" t="str">
        <f>'A-N° Sinies Denun'!A14</f>
        <v>Consorcio Nacional</v>
      </c>
      <c r="B14" s="21">
        <v>875</v>
      </c>
      <c r="C14" s="21">
        <v>1009</v>
      </c>
      <c r="D14" s="21">
        <v>110</v>
      </c>
      <c r="E14" s="110">
        <f t="shared" si="0"/>
        <v>1994</v>
      </c>
    </row>
    <row r="15" spans="1:5" ht="12.75">
      <c r="A15" s="132" t="str">
        <f>'A-N° Sinies Denun'!A15</f>
        <v>HDI</v>
      </c>
      <c r="B15" s="21">
        <v>1</v>
      </c>
      <c r="C15" s="21"/>
      <c r="D15" s="21"/>
      <c r="E15" s="110">
        <f t="shared" si="0"/>
        <v>1</v>
      </c>
    </row>
    <row r="16" spans="1:5" ht="12.75">
      <c r="A16" s="132" t="str">
        <f>'A-N° Sinies Denun'!A16</f>
        <v>Liberty</v>
      </c>
      <c r="B16" s="21">
        <v>35</v>
      </c>
      <c r="C16" s="21">
        <v>17</v>
      </c>
      <c r="D16" s="21">
        <v>9</v>
      </c>
      <c r="E16" s="110">
        <f t="shared" si="0"/>
        <v>61</v>
      </c>
    </row>
    <row r="17" spans="1:5" ht="12.75">
      <c r="A17" s="132" t="str">
        <f>'A-N° Sinies Denun'!A17</f>
        <v>Mapfre</v>
      </c>
      <c r="B17" s="21">
        <v>710</v>
      </c>
      <c r="C17" s="21">
        <v>597</v>
      </c>
      <c r="D17" s="21">
        <v>223</v>
      </c>
      <c r="E17" s="110">
        <f t="shared" si="0"/>
        <v>1530</v>
      </c>
    </row>
    <row r="18" spans="1:5" ht="12.75">
      <c r="A18" s="132" t="str">
        <f>'A-N° Sinies Denun'!A18</f>
        <v>Mutual de Seguros</v>
      </c>
      <c r="B18" s="21">
        <v>62</v>
      </c>
      <c r="C18" s="21"/>
      <c r="D18" s="21">
        <v>15</v>
      </c>
      <c r="E18" s="110">
        <f t="shared" si="0"/>
        <v>77</v>
      </c>
    </row>
    <row r="19" spans="1:5" ht="12.75">
      <c r="A19" s="132" t="str">
        <f>'A-N° Sinies Denun'!A19</f>
        <v>C.S.G. Penta Security</v>
      </c>
      <c r="B19" s="21">
        <v>1376</v>
      </c>
      <c r="C19" s="21">
        <v>3785</v>
      </c>
      <c r="D19" s="21">
        <v>339</v>
      </c>
      <c r="E19" s="110">
        <f t="shared" si="0"/>
        <v>5500</v>
      </c>
    </row>
    <row r="20" spans="1:5" ht="12.75">
      <c r="A20" s="132" t="str">
        <f>'A-N° Sinies Denun'!A20</f>
        <v>Renta Nacional</v>
      </c>
      <c r="B20" s="21">
        <v>344</v>
      </c>
      <c r="C20" s="21">
        <v>15</v>
      </c>
      <c r="D20" s="21"/>
      <c r="E20" s="110">
        <f t="shared" si="0"/>
        <v>359</v>
      </c>
    </row>
    <row r="21" spans="1:5" ht="12.75">
      <c r="A21" s="132" t="str">
        <f>'A-N° Sinies Denun'!A21</f>
        <v>RSA</v>
      </c>
      <c r="B21" s="21">
        <v>359</v>
      </c>
      <c r="C21" s="21">
        <v>1433</v>
      </c>
      <c r="D21" s="21">
        <v>93</v>
      </c>
      <c r="E21" s="110">
        <f t="shared" si="0"/>
        <v>1885</v>
      </c>
    </row>
    <row r="22" spans="1:5" ht="12.75">
      <c r="A22" s="132" t="str">
        <f>'A-N° Sinies Denun'!A22</f>
        <v>SURA</v>
      </c>
      <c r="B22" s="21"/>
      <c r="C22" s="21"/>
      <c r="D22" s="21"/>
      <c r="E22" s="110">
        <f t="shared" si="0"/>
        <v>0</v>
      </c>
    </row>
    <row r="23" spans="1:5" ht="12.75">
      <c r="A23" s="132" t="str">
        <f>'A-N° Sinies Denun'!A23</f>
        <v>Zenit</v>
      </c>
      <c r="B23" s="21">
        <v>64</v>
      </c>
      <c r="C23" s="21">
        <v>14</v>
      </c>
      <c r="D23" s="21">
        <v>19</v>
      </c>
      <c r="E23" s="203">
        <f t="shared" si="0"/>
        <v>97</v>
      </c>
    </row>
    <row r="24" spans="1:5" ht="12.75">
      <c r="A24" s="22"/>
      <c r="B24" s="23"/>
      <c r="C24" s="24"/>
      <c r="D24" s="24"/>
      <c r="E24" s="107"/>
    </row>
    <row r="25" spans="1:5" ht="12.75">
      <c r="A25" s="139" t="s">
        <v>11</v>
      </c>
      <c r="B25" s="140">
        <f>SUM(B10:B23)</f>
        <v>9805</v>
      </c>
      <c r="C25" s="141">
        <f>SUM(C10:C23)</f>
        <v>12565</v>
      </c>
      <c r="D25" s="141">
        <f>SUM(D10:D23)</f>
        <v>1525</v>
      </c>
      <c r="E25" s="1">
        <f>SUM(E10:E23)</f>
        <v>23895</v>
      </c>
    </row>
    <row r="26" spans="1:5" ht="15.75">
      <c r="A26" s="25"/>
      <c r="B26" s="26"/>
      <c r="C26" s="27"/>
      <c r="D26" s="27"/>
      <c r="E26" s="108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8"/>
  <sheetViews>
    <sheetView zoomScalePageLayoutView="0" workbookViewId="0" topLeftCell="A4">
      <selection activeCell="E24" sqref="E24"/>
    </sheetView>
  </sheetViews>
  <sheetFormatPr defaultColWidth="11.421875" defaultRowHeight="12.75"/>
  <cols>
    <col min="1" max="1" width="22.421875" style="31" customWidth="1"/>
    <col min="2" max="2" width="10.140625" style="31" customWidth="1"/>
    <col min="3" max="4" width="11.7109375" style="31" customWidth="1"/>
    <col min="5" max="5" width="14.00390625" style="31" customWidth="1"/>
    <col min="6" max="6" width="12.421875" style="31" customWidth="1"/>
    <col min="7" max="7" width="21.7109375" style="113" customWidth="1"/>
    <col min="8" max="16384" width="11.421875" style="31" customWidth="1"/>
  </cols>
  <sheetData>
    <row r="1" ht="12.75">
      <c r="A1" s="30"/>
    </row>
    <row r="3" ht="12.75">
      <c r="A3" s="103" t="s">
        <v>62</v>
      </c>
    </row>
    <row r="4" ht="12.75">
      <c r="A4" s="30"/>
    </row>
    <row r="5" ht="12.75">
      <c r="A5" s="137" t="s">
        <v>15</v>
      </c>
    </row>
    <row r="6" spans="1:2" ht="12.75">
      <c r="A6" s="134" t="str">
        <f>'A-N° Sinies Denun'!$A$6</f>
        <v>      (entre el 1 de enero y  30 de septiembre de 2013)</v>
      </c>
      <c r="B6" s="112"/>
    </row>
    <row r="7" spans="1:7" ht="12.75">
      <c r="A7" s="160"/>
      <c r="B7" s="161" t="s">
        <v>16</v>
      </c>
      <c r="C7" s="162" t="s">
        <v>82</v>
      </c>
      <c r="D7" s="162"/>
      <c r="E7" s="161" t="s">
        <v>17</v>
      </c>
      <c r="F7" s="163" t="s">
        <v>18</v>
      </c>
      <c r="G7" s="164" t="s">
        <v>19</v>
      </c>
    </row>
    <row r="8" spans="1:7" ht="12.75">
      <c r="A8" s="165" t="s">
        <v>1</v>
      </c>
      <c r="B8" s="166"/>
      <c r="C8" s="167" t="s">
        <v>20</v>
      </c>
      <c r="D8" s="166" t="s">
        <v>21</v>
      </c>
      <c r="E8" s="166" t="s">
        <v>22</v>
      </c>
      <c r="F8" s="166" t="s">
        <v>23</v>
      </c>
      <c r="G8" s="168" t="s">
        <v>24</v>
      </c>
    </row>
    <row r="9" spans="1:7" ht="12.75">
      <c r="A9" s="169"/>
      <c r="B9" s="170" t="s">
        <v>25</v>
      </c>
      <c r="C9" s="170" t="s">
        <v>26</v>
      </c>
      <c r="D9" s="170" t="s">
        <v>27</v>
      </c>
      <c r="E9" s="170" t="s">
        <v>28</v>
      </c>
      <c r="F9" s="170" t="s">
        <v>29</v>
      </c>
      <c r="G9" s="171" t="s">
        <v>30</v>
      </c>
    </row>
    <row r="10" spans="1:7" ht="12.75">
      <c r="A10" s="98" t="str">
        <f>'A-N° Sinies Denun'!A10</f>
        <v>Aseguradora Magallanes</v>
      </c>
      <c r="B10" s="20">
        <v>326</v>
      </c>
      <c r="C10" s="20">
        <v>27</v>
      </c>
      <c r="D10" s="20">
        <v>19</v>
      </c>
      <c r="E10" s="21">
        <v>4517</v>
      </c>
      <c r="F10" s="20"/>
      <c r="G10" s="114">
        <f aca="true" t="shared" si="0" ref="G10:G23">SUM(B10:F10)</f>
        <v>4889</v>
      </c>
    </row>
    <row r="11" spans="1:7" ht="12.75">
      <c r="A11" s="98" t="str">
        <f>'A-N° Sinies Denun'!A11</f>
        <v>Bci</v>
      </c>
      <c r="B11" s="20">
        <v>492</v>
      </c>
      <c r="C11" s="20">
        <v>11</v>
      </c>
      <c r="D11" s="20">
        <v>8</v>
      </c>
      <c r="E11" s="21">
        <v>13198</v>
      </c>
      <c r="F11" s="20"/>
      <c r="G11" s="114">
        <f t="shared" si="0"/>
        <v>13709</v>
      </c>
    </row>
    <row r="12" spans="1:7" ht="12.75">
      <c r="A12" s="98" t="str">
        <f>'A-N° Sinies Denun'!A12</f>
        <v>BNP PARIBAS CARDIF</v>
      </c>
      <c r="B12" s="20">
        <v>6</v>
      </c>
      <c r="C12" s="20"/>
      <c r="D12" s="20">
        <v>1</v>
      </c>
      <c r="E12" s="21">
        <v>198</v>
      </c>
      <c r="F12" s="20">
        <v>13</v>
      </c>
      <c r="G12" s="114">
        <f t="shared" si="0"/>
        <v>218</v>
      </c>
    </row>
    <row r="13" spans="1:7" ht="12.75">
      <c r="A13" s="98" t="str">
        <f>'A-N° Sinies Denun'!A13</f>
        <v>Chilena Consolidada</v>
      </c>
      <c r="B13" s="20">
        <v>47</v>
      </c>
      <c r="C13" s="20">
        <v>2</v>
      </c>
      <c r="D13" s="20">
        <v>3</v>
      </c>
      <c r="E13" s="21">
        <v>1259</v>
      </c>
      <c r="F13" s="20"/>
      <c r="G13" s="114">
        <f t="shared" si="0"/>
        <v>1311</v>
      </c>
    </row>
    <row r="14" spans="1:7" ht="12.75">
      <c r="A14" s="98" t="str">
        <f>'A-N° Sinies Denun'!A14</f>
        <v>Consorcio Nacional</v>
      </c>
      <c r="B14" s="20">
        <v>70</v>
      </c>
      <c r="C14" s="20">
        <v>1</v>
      </c>
      <c r="D14" s="20"/>
      <c r="E14" s="21">
        <v>2351</v>
      </c>
      <c r="F14" s="20"/>
      <c r="G14" s="114">
        <f t="shared" si="0"/>
        <v>2422</v>
      </c>
    </row>
    <row r="15" spans="1:7" ht="12.75">
      <c r="A15" s="98" t="str">
        <f>'A-N° Sinies Denun'!A15</f>
        <v>HDI</v>
      </c>
      <c r="B15" s="20"/>
      <c r="C15" s="20"/>
      <c r="D15" s="20"/>
      <c r="E15" s="21"/>
      <c r="F15" s="20"/>
      <c r="G15" s="114">
        <f t="shared" si="0"/>
        <v>0</v>
      </c>
    </row>
    <row r="16" spans="1:7" ht="12.75">
      <c r="A16" s="98" t="str">
        <f>'A-N° Sinies Denun'!A16</f>
        <v>Liberty</v>
      </c>
      <c r="B16" s="20">
        <v>2</v>
      </c>
      <c r="C16" s="20"/>
      <c r="D16" s="20"/>
      <c r="E16" s="21">
        <v>43</v>
      </c>
      <c r="F16" s="20"/>
      <c r="G16" s="114">
        <f>SUM(B16:F16)</f>
        <v>45</v>
      </c>
    </row>
    <row r="17" spans="1:7" ht="12.75">
      <c r="A17" s="98" t="str">
        <f>'A-N° Sinies Denun'!A17</f>
        <v>Mapfre</v>
      </c>
      <c r="B17" s="201">
        <v>79</v>
      </c>
      <c r="C17" s="201">
        <v>6</v>
      </c>
      <c r="D17" s="201">
        <v>2</v>
      </c>
      <c r="E17" s="101">
        <v>2095</v>
      </c>
      <c r="F17" s="201">
        <v>0</v>
      </c>
      <c r="G17" s="202">
        <f t="shared" si="0"/>
        <v>2182</v>
      </c>
    </row>
    <row r="18" spans="1:7" ht="12.75">
      <c r="A18" s="98" t="str">
        <f>'A-N° Sinies Denun'!A18</f>
        <v>Mutual de Seguros</v>
      </c>
      <c r="B18" s="201"/>
      <c r="C18" s="201"/>
      <c r="D18" s="201"/>
      <c r="E18" s="101">
        <v>77</v>
      </c>
      <c r="F18" s="201"/>
      <c r="G18" s="202">
        <f t="shared" si="0"/>
        <v>77</v>
      </c>
    </row>
    <row r="19" spans="1:7" ht="12.75">
      <c r="A19" s="98" t="str">
        <f>'A-N° Sinies Denun'!A19</f>
        <v>C.S.G. Penta Security</v>
      </c>
      <c r="B19" s="20">
        <v>282</v>
      </c>
      <c r="C19" s="20">
        <v>15</v>
      </c>
      <c r="D19" s="20">
        <v>7</v>
      </c>
      <c r="E19" s="21">
        <v>8653</v>
      </c>
      <c r="F19" s="20"/>
      <c r="G19" s="114">
        <f t="shared" si="0"/>
        <v>8957</v>
      </c>
    </row>
    <row r="20" spans="1:7" ht="12.75">
      <c r="A20" s="98" t="str">
        <f>'A-N° Sinies Denun'!A20</f>
        <v>Renta Nacional</v>
      </c>
      <c r="B20" s="20">
        <v>22</v>
      </c>
      <c r="C20" s="20"/>
      <c r="D20" s="20">
        <v>2</v>
      </c>
      <c r="E20" s="21">
        <v>371</v>
      </c>
      <c r="F20" s="20">
        <v>25</v>
      </c>
      <c r="G20" s="114">
        <f t="shared" si="0"/>
        <v>420</v>
      </c>
    </row>
    <row r="21" spans="1:7" ht="12.75">
      <c r="A21" s="98" t="str">
        <f>'A-N° Sinies Denun'!A21</f>
        <v>RSA</v>
      </c>
      <c r="B21" s="20">
        <v>113</v>
      </c>
      <c r="C21" s="20">
        <v>4</v>
      </c>
      <c r="D21" s="20">
        <v>2</v>
      </c>
      <c r="E21" s="21">
        <v>2762</v>
      </c>
      <c r="F21" s="20"/>
      <c r="G21" s="114">
        <f t="shared" si="0"/>
        <v>2881</v>
      </c>
    </row>
    <row r="22" spans="1:7" ht="12.75">
      <c r="A22" s="98" t="str">
        <f>'A-N° Sinies Denun'!A22</f>
        <v>SURA</v>
      </c>
      <c r="B22" s="20"/>
      <c r="C22" s="20"/>
      <c r="D22" s="20"/>
      <c r="E22" s="21"/>
      <c r="F22" s="20"/>
      <c r="G22" s="114">
        <f t="shared" si="0"/>
        <v>0</v>
      </c>
    </row>
    <row r="23" spans="1:7" ht="12.75">
      <c r="A23" s="98" t="str">
        <f>'A-N° Sinies Denun'!A23</f>
        <v>Zenit</v>
      </c>
      <c r="B23" s="20">
        <v>15</v>
      </c>
      <c r="C23" s="20"/>
      <c r="D23" s="20"/>
      <c r="E23" s="21">
        <v>82</v>
      </c>
      <c r="F23" s="20"/>
      <c r="G23" s="204">
        <f t="shared" si="0"/>
        <v>97</v>
      </c>
    </row>
    <row r="24" spans="1:10" ht="12.75">
      <c r="A24" s="32"/>
      <c r="B24" s="33"/>
      <c r="C24" s="34"/>
      <c r="D24" s="34"/>
      <c r="E24" s="35"/>
      <c r="F24" s="35"/>
      <c r="G24" s="115"/>
      <c r="H24" s="36"/>
      <c r="I24" s="37"/>
      <c r="J24" s="37"/>
    </row>
    <row r="25" spans="1:7" ht="12.75" customHeight="1">
      <c r="A25" s="142" t="s">
        <v>11</v>
      </c>
      <c r="B25" s="143">
        <f aca="true" t="shared" si="1" ref="B25:G25">SUM(B10:B23)</f>
        <v>1454</v>
      </c>
      <c r="C25" s="143">
        <f t="shared" si="1"/>
        <v>66</v>
      </c>
      <c r="D25" s="143">
        <f t="shared" si="1"/>
        <v>44</v>
      </c>
      <c r="E25" s="143">
        <f t="shared" si="1"/>
        <v>35606</v>
      </c>
      <c r="F25" s="143">
        <f t="shared" si="1"/>
        <v>38</v>
      </c>
      <c r="G25" s="10">
        <f t="shared" si="1"/>
        <v>37208</v>
      </c>
    </row>
    <row r="26" spans="1:7" ht="15.75">
      <c r="A26" s="38"/>
      <c r="B26" s="39"/>
      <c r="C26" s="40"/>
      <c r="D26" s="40"/>
      <c r="E26" s="41"/>
      <c r="F26" s="41"/>
      <c r="G26" s="116"/>
    </row>
    <row r="27" ht="12.75">
      <c r="A27" s="16"/>
    </row>
    <row r="128" ht="12.75">
      <c r="I128" s="4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1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22.421875" style="44" customWidth="1"/>
    <col min="2" max="2" width="10.140625" style="44" customWidth="1"/>
    <col min="3" max="3" width="11.140625" style="44" customWidth="1"/>
    <col min="4" max="4" width="12.28125" style="44" customWidth="1"/>
    <col min="5" max="5" width="14.00390625" style="117" customWidth="1"/>
    <col min="6" max="6" width="14.7109375" style="44" customWidth="1"/>
    <col min="7" max="7" width="11.00390625" style="44" customWidth="1"/>
    <col min="8" max="8" width="15.8515625" style="117" customWidth="1"/>
    <col min="9" max="16384" width="11.421875" style="44" customWidth="1"/>
  </cols>
  <sheetData>
    <row r="1" ht="12.75">
      <c r="A1" s="43"/>
    </row>
    <row r="3" ht="12.75">
      <c r="A3" s="103" t="s">
        <v>62</v>
      </c>
    </row>
    <row r="4" ht="12.75">
      <c r="A4" s="43"/>
    </row>
    <row r="5" spans="1:8" ht="12.75">
      <c r="A5" s="138" t="s">
        <v>31</v>
      </c>
      <c r="H5" s="122"/>
    </row>
    <row r="6" spans="1:2" ht="12.75">
      <c r="A6" s="135" t="s">
        <v>96</v>
      </c>
      <c r="B6" s="120"/>
    </row>
    <row r="7" spans="1:8" ht="12.75">
      <c r="A7" s="172"/>
      <c r="B7" s="173" t="s">
        <v>32</v>
      </c>
      <c r="C7" s="174"/>
      <c r="D7" s="175"/>
      <c r="E7" s="176"/>
      <c r="F7" s="177" t="s">
        <v>33</v>
      </c>
      <c r="G7" s="177" t="s">
        <v>34</v>
      </c>
      <c r="H7" s="178" t="s">
        <v>35</v>
      </c>
    </row>
    <row r="8" spans="1:8" ht="12.75">
      <c r="A8" s="179" t="s">
        <v>1</v>
      </c>
      <c r="B8" s="180" t="s">
        <v>16</v>
      </c>
      <c r="C8" s="181" t="s">
        <v>36</v>
      </c>
      <c r="D8" s="181" t="s">
        <v>37</v>
      </c>
      <c r="E8" s="181" t="s">
        <v>38</v>
      </c>
      <c r="F8" s="181" t="s">
        <v>39</v>
      </c>
      <c r="G8" s="180" t="s">
        <v>40</v>
      </c>
      <c r="H8" s="182" t="s">
        <v>41</v>
      </c>
    </row>
    <row r="9" spans="1:8" ht="12.75">
      <c r="A9" s="183"/>
      <c r="B9" s="184"/>
      <c r="C9" s="185"/>
      <c r="D9" s="186"/>
      <c r="E9" s="185" t="s">
        <v>42</v>
      </c>
      <c r="F9" s="185" t="s">
        <v>43</v>
      </c>
      <c r="G9" s="185" t="s">
        <v>44</v>
      </c>
      <c r="H9" s="187" t="s">
        <v>45</v>
      </c>
    </row>
    <row r="10" spans="1:8" ht="12.75">
      <c r="A10" s="99" t="str">
        <f>'A-N° Sinies Denun'!A10</f>
        <v>Aseguradora Magallanes</v>
      </c>
      <c r="B10" s="21">
        <v>1156911</v>
      </c>
      <c r="C10" s="21">
        <v>26690</v>
      </c>
      <c r="D10" s="21">
        <v>42765</v>
      </c>
      <c r="E10" s="102">
        <f aca="true" t="shared" si="0" ref="E10:E22">SUM(B10:D10)</f>
        <v>1226366</v>
      </c>
      <c r="F10" s="21">
        <v>1691298</v>
      </c>
      <c r="G10" s="21"/>
      <c r="H10" s="123">
        <f>SUM(E10:G10)</f>
        <v>2917664</v>
      </c>
    </row>
    <row r="11" spans="1:8" ht="12.75">
      <c r="A11" s="99" t="str">
        <f>'A-N° Sinies Denun'!A11</f>
        <v>Bci</v>
      </c>
      <c r="B11" s="54">
        <v>3117790</v>
      </c>
      <c r="C11" s="21">
        <v>54166</v>
      </c>
      <c r="D11" s="21">
        <v>173182</v>
      </c>
      <c r="E11" s="102">
        <f>SUM(B11:D11)</f>
        <v>3345138</v>
      </c>
      <c r="F11" s="54">
        <v>4380719</v>
      </c>
      <c r="G11" s="21">
        <v>3528</v>
      </c>
      <c r="H11" s="123">
        <f>SUM(E11:G11)</f>
        <v>7729385</v>
      </c>
    </row>
    <row r="12" spans="1:8" ht="12.75">
      <c r="A12" s="99" t="str">
        <f>'A-N° Sinies Denun'!A12</f>
        <v>BNP PARIBAS CARDIF</v>
      </c>
      <c r="B12" s="54">
        <v>41335</v>
      </c>
      <c r="C12" s="21">
        <v>3469</v>
      </c>
      <c r="D12" s="21"/>
      <c r="E12" s="102">
        <f>SUM(B12:D12)</f>
        <v>44804</v>
      </c>
      <c r="F12" s="54">
        <v>96317</v>
      </c>
      <c r="G12" s="21"/>
      <c r="H12" s="123">
        <f>SUM(E12:G12)</f>
        <v>141121</v>
      </c>
    </row>
    <row r="13" spans="1:8" ht="12.75">
      <c r="A13" s="99" t="str">
        <f>'A-N° Sinies Denun'!A13</f>
        <v>Chilena Consolidada</v>
      </c>
      <c r="B13" s="21">
        <v>290472</v>
      </c>
      <c r="C13" s="21">
        <v>7201</v>
      </c>
      <c r="D13" s="21">
        <v>6902</v>
      </c>
      <c r="E13" s="102">
        <f t="shared" si="0"/>
        <v>304575</v>
      </c>
      <c r="F13" s="21">
        <v>539717</v>
      </c>
      <c r="G13" s="21"/>
      <c r="H13" s="123">
        <f aca="true" t="shared" si="1" ref="H13:H20">SUM(E13:G13)</f>
        <v>844292</v>
      </c>
    </row>
    <row r="14" spans="1:8" ht="12.75">
      <c r="A14" s="99" t="str">
        <f>'A-N° Sinies Denun'!A14</f>
        <v>Consorcio Nacional</v>
      </c>
      <c r="B14" s="21">
        <v>715101</v>
      </c>
      <c r="C14" s="21">
        <v>7274</v>
      </c>
      <c r="D14" s="21">
        <v>8038</v>
      </c>
      <c r="E14" s="102">
        <f t="shared" si="0"/>
        <v>730413</v>
      </c>
      <c r="F14" s="21">
        <v>1336513</v>
      </c>
      <c r="G14" s="21"/>
      <c r="H14" s="123">
        <f t="shared" si="1"/>
        <v>2066926</v>
      </c>
    </row>
    <row r="15" spans="1:8" ht="12.75">
      <c r="A15" s="99" t="str">
        <f>'A-N° Sinies Denun'!A15</f>
        <v>HDI</v>
      </c>
      <c r="B15" s="21"/>
      <c r="C15" s="21"/>
      <c r="D15" s="21"/>
      <c r="E15" s="102">
        <f t="shared" si="0"/>
        <v>0</v>
      </c>
      <c r="F15" s="21">
        <v>-483</v>
      </c>
      <c r="G15" s="21"/>
      <c r="H15" s="123">
        <f t="shared" si="1"/>
        <v>-483</v>
      </c>
    </row>
    <row r="16" spans="1:8" ht="12.75">
      <c r="A16" s="99" t="str">
        <f>'A-N° Sinies Denun'!A16</f>
        <v>Liberty</v>
      </c>
      <c r="B16" s="21">
        <v>13852</v>
      </c>
      <c r="C16" s="21"/>
      <c r="D16" s="21"/>
      <c r="E16" s="102">
        <f t="shared" si="0"/>
        <v>13852</v>
      </c>
      <c r="F16" s="21">
        <v>22463</v>
      </c>
      <c r="G16" s="21">
        <v>1860</v>
      </c>
      <c r="H16" s="123">
        <f t="shared" si="1"/>
        <v>38175</v>
      </c>
    </row>
    <row r="17" spans="1:8" ht="12.75">
      <c r="A17" s="99" t="str">
        <f>'A-N° Sinies Denun'!A17</f>
        <v>Mapfre</v>
      </c>
      <c r="B17" s="21">
        <v>550279</v>
      </c>
      <c r="C17" s="21">
        <v>9482</v>
      </c>
      <c r="D17" s="21">
        <v>41313</v>
      </c>
      <c r="E17" s="102">
        <f t="shared" si="0"/>
        <v>601074</v>
      </c>
      <c r="F17" s="21">
        <v>840809</v>
      </c>
      <c r="G17" s="21"/>
      <c r="H17" s="123">
        <f t="shared" si="1"/>
        <v>1441883</v>
      </c>
    </row>
    <row r="18" spans="1:8" ht="12.75">
      <c r="A18" s="99" t="str">
        <f>'A-N° Sinies Denun'!A18</f>
        <v>Mutual de Seguros</v>
      </c>
      <c r="B18" s="21"/>
      <c r="C18" s="21"/>
      <c r="D18" s="21"/>
      <c r="E18" s="102">
        <f t="shared" si="0"/>
        <v>0</v>
      </c>
      <c r="F18" s="21">
        <v>20556</v>
      </c>
      <c r="G18" s="21"/>
      <c r="H18" s="123">
        <f t="shared" si="1"/>
        <v>20556</v>
      </c>
    </row>
    <row r="19" spans="1:8" ht="12.75">
      <c r="A19" s="99" t="str">
        <f>'A-N° Sinies Denun'!A19</f>
        <v>C.S.G. Penta Security</v>
      </c>
      <c r="B19" s="21">
        <v>1780501</v>
      </c>
      <c r="C19" s="21">
        <v>83798</v>
      </c>
      <c r="D19" s="21">
        <v>177011</v>
      </c>
      <c r="E19" s="102">
        <f t="shared" si="0"/>
        <v>2041310</v>
      </c>
      <c r="F19" s="21">
        <v>3082297</v>
      </c>
      <c r="G19" s="21">
        <v>14689</v>
      </c>
      <c r="H19" s="123">
        <f t="shared" si="1"/>
        <v>5138296</v>
      </c>
    </row>
    <row r="20" spans="1:8" ht="12.75">
      <c r="A20" s="99" t="str">
        <f>'A-N° Sinies Denun'!A20</f>
        <v>Renta Nacional</v>
      </c>
      <c r="B20" s="21">
        <v>164468</v>
      </c>
      <c r="C20" s="21">
        <v>27468</v>
      </c>
      <c r="D20" s="21">
        <v>4498</v>
      </c>
      <c r="E20" s="102">
        <f t="shared" si="0"/>
        <v>196434</v>
      </c>
      <c r="F20" s="21">
        <v>287125</v>
      </c>
      <c r="G20" s="21"/>
      <c r="H20" s="123">
        <f t="shared" si="1"/>
        <v>483559</v>
      </c>
    </row>
    <row r="21" spans="1:8" ht="12.75">
      <c r="A21" s="99" t="str">
        <f>'A-N° Sinies Denun'!A21</f>
        <v>RSA</v>
      </c>
      <c r="B21" s="21">
        <v>771807</v>
      </c>
      <c r="C21" s="21">
        <v>13181</v>
      </c>
      <c r="D21" s="21">
        <v>79448</v>
      </c>
      <c r="E21" s="102">
        <f t="shared" si="0"/>
        <v>864436</v>
      </c>
      <c r="F21" s="21">
        <v>1101321</v>
      </c>
      <c r="G21" s="21"/>
      <c r="H21" s="123">
        <f>SUM(E21:G21)</f>
        <v>1965757</v>
      </c>
    </row>
    <row r="22" spans="1:8" ht="12.75">
      <c r="A22" s="99" t="str">
        <f>'A-N° Sinies Denun'!A22</f>
        <v>SURA</v>
      </c>
      <c r="B22" s="21"/>
      <c r="C22" s="21"/>
      <c r="D22" s="21"/>
      <c r="E22" s="102">
        <f t="shared" si="0"/>
        <v>0</v>
      </c>
      <c r="F22" s="21"/>
      <c r="G22" s="21"/>
      <c r="H22" s="102">
        <f>SUM(E22:G22)</f>
        <v>0</v>
      </c>
    </row>
    <row r="23" spans="1:8" ht="12.75">
      <c r="A23" s="99" t="str">
        <f>'A-N° Sinies Denun'!A23</f>
        <v>Zenit</v>
      </c>
      <c r="B23" s="21">
        <v>47384</v>
      </c>
      <c r="C23" s="21"/>
      <c r="D23" s="21"/>
      <c r="E23" s="102">
        <f>SUM(B23:D23)</f>
        <v>47384</v>
      </c>
      <c r="F23" s="21">
        <v>71201</v>
      </c>
      <c r="G23" s="21"/>
      <c r="H23" s="102">
        <f>SUM(E23:G23)</f>
        <v>118585</v>
      </c>
    </row>
    <row r="24" spans="1:9" ht="12.75">
      <c r="A24" s="45"/>
      <c r="B24" s="46"/>
      <c r="C24" s="47"/>
      <c r="D24" s="47"/>
      <c r="E24" s="118"/>
      <c r="F24" s="48"/>
      <c r="G24" s="48"/>
      <c r="H24" s="124"/>
      <c r="I24" s="49"/>
    </row>
    <row r="25" spans="1:9" s="121" customFormat="1" ht="12.75" customHeight="1">
      <c r="A25" s="144" t="s">
        <v>11</v>
      </c>
      <c r="B25" s="145">
        <f aca="true" t="shared" si="2" ref="B25:H25">SUM(B10:B23)</f>
        <v>8649900</v>
      </c>
      <c r="C25" s="145">
        <f t="shared" si="2"/>
        <v>232729</v>
      </c>
      <c r="D25" s="145">
        <f t="shared" si="2"/>
        <v>533157</v>
      </c>
      <c r="E25" s="145">
        <f t="shared" si="2"/>
        <v>9415786</v>
      </c>
      <c r="F25" s="145">
        <f t="shared" si="2"/>
        <v>13469853</v>
      </c>
      <c r="G25" s="145">
        <f t="shared" si="2"/>
        <v>20077</v>
      </c>
      <c r="H25" s="146">
        <f t="shared" si="2"/>
        <v>22905716</v>
      </c>
      <c r="I25" s="128"/>
    </row>
    <row r="26" spans="1:8" ht="15.75">
      <c r="A26" s="50"/>
      <c r="B26" s="51"/>
      <c r="C26" s="52"/>
      <c r="D26" s="52"/>
      <c r="E26" s="119"/>
      <c r="F26" s="53"/>
      <c r="G26" s="53"/>
      <c r="H26" s="125"/>
    </row>
    <row r="32" ht="12.75" customHeight="1"/>
    <row r="50" ht="12.75" customHeight="1"/>
    <row r="51" ht="12.75" customHeight="1"/>
    <row r="52" ht="12.75" customHeight="1"/>
    <row r="53" ht="12.75" customHeight="1">
      <c r="G53" s="54"/>
    </row>
    <row r="54" ht="12.75" customHeight="1"/>
    <row r="56" spans="1:6" ht="12.75">
      <c r="A56" s="15"/>
      <c r="E56" s="44"/>
      <c r="F56" s="117"/>
    </row>
    <row r="57" spans="1:6" ht="12.75">
      <c r="A57" s="16"/>
      <c r="B57" s="193"/>
      <c r="E57" s="44"/>
      <c r="F57" s="127"/>
    </row>
    <row r="58" ht="12.75">
      <c r="E58" s="44"/>
    </row>
    <row r="59" ht="12.75">
      <c r="E59" s="44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ht="12.75">
      <c r="E65" s="44"/>
    </row>
    <row r="66" ht="12.75">
      <c r="E66" s="44"/>
    </row>
    <row r="67" ht="12.75">
      <c r="E67" s="44"/>
    </row>
    <row r="68" ht="12.75">
      <c r="E68" s="44"/>
    </row>
    <row r="69" ht="12.75">
      <c r="E69" s="44"/>
    </row>
    <row r="70" ht="12.75">
      <c r="E70" s="44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spans="5:10" ht="12.75">
      <c r="E92" s="44"/>
      <c r="J92" s="55"/>
    </row>
    <row r="93" ht="12.75">
      <c r="E93" s="44"/>
    </row>
    <row r="94" ht="12.75">
      <c r="E94" s="44"/>
    </row>
    <row r="95" ht="12.75">
      <c r="E95" s="44"/>
    </row>
    <row r="96" ht="12.75">
      <c r="E96" s="44"/>
    </row>
    <row r="97" ht="12.75">
      <c r="E97" s="44"/>
    </row>
    <row r="98" ht="12.75">
      <c r="E98" s="44"/>
    </row>
    <row r="99" ht="12.75">
      <c r="E99" s="44"/>
    </row>
    <row r="100" ht="12.75">
      <c r="E100" s="44"/>
    </row>
    <row r="101" ht="12.75">
      <c r="E101" s="44"/>
    </row>
    <row r="102" ht="12.75">
      <c r="E102" s="44"/>
    </row>
    <row r="103" ht="12.75">
      <c r="E103" s="44"/>
    </row>
    <row r="104" ht="12.75">
      <c r="E104" s="44"/>
    </row>
    <row r="105" ht="12.75">
      <c r="E105" s="44"/>
    </row>
    <row r="106" ht="12.75">
      <c r="E106" s="44"/>
    </row>
    <row r="107" ht="12.75">
      <c r="E107" s="44"/>
    </row>
    <row r="108" ht="12.75">
      <c r="E108" s="44"/>
    </row>
    <row r="109" ht="12.75">
      <c r="E109" s="44"/>
    </row>
    <row r="110" ht="12.75">
      <c r="E110" s="44"/>
    </row>
    <row r="111" ht="12.75">
      <c r="E111" s="44"/>
    </row>
    <row r="112" ht="12.75">
      <c r="E112" s="44"/>
    </row>
    <row r="113" ht="12.75">
      <c r="E113" s="44"/>
    </row>
    <row r="114" ht="12.75">
      <c r="E114" s="44"/>
    </row>
    <row r="115" ht="12.75">
      <c r="E115" s="44"/>
    </row>
    <row r="116" ht="12.75">
      <c r="E116" s="44"/>
    </row>
    <row r="117" ht="12.75">
      <c r="E117" s="44"/>
    </row>
    <row r="118" ht="12.75">
      <c r="E118" s="44"/>
    </row>
    <row r="119" ht="12.75">
      <c r="E119" s="44"/>
    </row>
    <row r="120" ht="12.75">
      <c r="E120" s="44"/>
    </row>
    <row r="121" ht="12.75">
      <c r="E121" s="44"/>
    </row>
    <row r="122" ht="12.75">
      <c r="E122" s="44"/>
    </row>
    <row r="123" ht="12.75">
      <c r="E123" s="44"/>
    </row>
    <row r="124" ht="12.75">
      <c r="E124" s="44"/>
    </row>
    <row r="125" ht="12.75">
      <c r="E125" s="44"/>
    </row>
    <row r="126" ht="12.75">
      <c r="E126" s="44"/>
    </row>
    <row r="127" ht="12.75">
      <c r="E127" s="44"/>
    </row>
    <row r="128" ht="12.75">
      <c r="E128" s="44"/>
    </row>
    <row r="129" ht="12.75">
      <c r="E129" s="44"/>
    </row>
    <row r="130" ht="12.75">
      <c r="E130" s="44"/>
    </row>
    <row r="131" ht="12.75">
      <c r="E131" s="44"/>
    </row>
    <row r="132" ht="12.75">
      <c r="E132" s="44"/>
    </row>
    <row r="133" ht="12.75">
      <c r="E133" s="44"/>
    </row>
    <row r="134" ht="12.75">
      <c r="E134" s="44"/>
    </row>
    <row r="135" ht="12.75">
      <c r="E135" s="44"/>
    </row>
    <row r="136" ht="12.75">
      <c r="E136" s="44"/>
    </row>
    <row r="137" ht="12.75">
      <c r="E137" s="44"/>
    </row>
    <row r="138" ht="12.75">
      <c r="E138" s="44"/>
    </row>
    <row r="139" ht="12.75">
      <c r="E139" s="44"/>
    </row>
    <row r="140" ht="12.75">
      <c r="E140" s="44"/>
    </row>
    <row r="141" ht="12.75">
      <c r="E141" s="44"/>
    </row>
    <row r="142" ht="12.75">
      <c r="E142" s="44"/>
    </row>
    <row r="143" ht="12.75">
      <c r="E143" s="44"/>
    </row>
    <row r="144" ht="12.75">
      <c r="E144" s="44"/>
    </row>
    <row r="145" ht="12.75">
      <c r="E145" s="44"/>
    </row>
    <row r="146" ht="12.75">
      <c r="E146" s="44"/>
    </row>
    <row r="147" ht="12.75">
      <c r="E147" s="44"/>
    </row>
    <row r="148" ht="12.75">
      <c r="E148" s="44"/>
    </row>
    <row r="149" ht="12.75">
      <c r="E149" s="44"/>
    </row>
    <row r="150" ht="12.75">
      <c r="E150" s="44"/>
    </row>
    <row r="151" ht="12.75">
      <c r="E151" s="44"/>
    </row>
    <row r="152" ht="12.75">
      <c r="E152" s="44"/>
    </row>
    <row r="153" ht="12.75">
      <c r="E153" s="44"/>
    </row>
    <row r="154" ht="12.75">
      <c r="E154" s="44"/>
    </row>
    <row r="155" ht="12.75">
      <c r="E155" s="44"/>
    </row>
    <row r="156" ht="12.75">
      <c r="E156" s="44"/>
    </row>
    <row r="157" ht="12.75">
      <c r="E157" s="44"/>
    </row>
    <row r="158" ht="12.75">
      <c r="E158" s="44"/>
    </row>
    <row r="159" ht="12.75">
      <c r="E159" s="44"/>
    </row>
    <row r="160" ht="12.75">
      <c r="E160" s="44"/>
    </row>
    <row r="161" ht="12.75">
      <c r="E161" s="44"/>
    </row>
    <row r="162" ht="12.75">
      <c r="E162" s="44"/>
    </row>
    <row r="163" ht="12.75">
      <c r="E163" s="44"/>
    </row>
    <row r="164" ht="12.75">
      <c r="E164" s="44"/>
    </row>
    <row r="165" ht="12.75">
      <c r="E165" s="44"/>
    </row>
    <row r="166" ht="12.75">
      <c r="E166" s="44"/>
    </row>
    <row r="167" ht="12.75">
      <c r="E167" s="44"/>
    </row>
    <row r="168" ht="12.75">
      <c r="E168" s="44"/>
    </row>
    <row r="169" ht="12.75">
      <c r="E169" s="44"/>
    </row>
    <row r="170" ht="12.75">
      <c r="E170" s="44"/>
    </row>
    <row r="171" ht="12.75">
      <c r="E171" s="44"/>
    </row>
    <row r="172" ht="12.75">
      <c r="E172" s="44"/>
    </row>
    <row r="173" ht="12.75">
      <c r="E173" s="44"/>
    </row>
    <row r="174" ht="12.75">
      <c r="E174" s="44"/>
    </row>
    <row r="175" ht="12.75">
      <c r="E175" s="44"/>
    </row>
    <row r="176" ht="12.75">
      <c r="E176" s="44"/>
    </row>
    <row r="177" ht="12.75">
      <c r="E177" s="44"/>
    </row>
    <row r="178" ht="12.75">
      <c r="E178" s="44"/>
    </row>
    <row r="179" ht="12.75">
      <c r="E179" s="44"/>
    </row>
    <row r="180" ht="12.75">
      <c r="E180" s="44"/>
    </row>
    <row r="181" ht="12.75">
      <c r="E181" s="44"/>
    </row>
    <row r="182" ht="12.75">
      <c r="E182" s="44"/>
    </row>
    <row r="183" ht="12.75">
      <c r="E183" s="44"/>
    </row>
    <row r="184" ht="12.75">
      <c r="E184" s="44"/>
    </row>
    <row r="185" ht="12.75">
      <c r="E185" s="44"/>
    </row>
    <row r="186" ht="12.75">
      <c r="E186" s="44"/>
    </row>
    <row r="187" ht="12.75">
      <c r="E187" s="44"/>
    </row>
    <row r="188" ht="12.75">
      <c r="E188" s="44"/>
    </row>
    <row r="189" ht="12.75">
      <c r="E189" s="44"/>
    </row>
    <row r="190" ht="12.75">
      <c r="E190" s="44"/>
    </row>
    <row r="191" ht="12.75">
      <c r="E191" s="44"/>
    </row>
    <row r="192" ht="12.75">
      <c r="E192" s="44"/>
    </row>
    <row r="193" ht="12.75">
      <c r="E193" s="44"/>
    </row>
    <row r="194" ht="12.75">
      <c r="E194" s="44"/>
    </row>
    <row r="195" ht="12.75">
      <c r="E195" s="44"/>
    </row>
    <row r="196" ht="12.75">
      <c r="E196" s="44"/>
    </row>
    <row r="197" ht="12.75">
      <c r="E197" s="44"/>
    </row>
    <row r="198" ht="12.75">
      <c r="E198" s="44"/>
    </row>
    <row r="199" ht="12.75">
      <c r="E199" s="44"/>
    </row>
    <row r="200" ht="12.75">
      <c r="E200" s="44"/>
    </row>
    <row r="201" ht="12.75">
      <c r="E201" s="44"/>
    </row>
    <row r="202" ht="12.75">
      <c r="E202" s="44"/>
    </row>
    <row r="203" ht="12.75">
      <c r="E203" s="44"/>
    </row>
    <row r="204" ht="12.75">
      <c r="E204" s="44"/>
    </row>
    <row r="205" ht="12.75">
      <c r="E205" s="44"/>
    </row>
    <row r="206" ht="12.75">
      <c r="E206" s="44"/>
    </row>
    <row r="207" ht="12.75">
      <c r="E207" s="44"/>
    </row>
    <row r="208" ht="12.75">
      <c r="E208" s="44"/>
    </row>
    <row r="209" ht="12.75">
      <c r="E209" s="44"/>
    </row>
    <row r="210" ht="12.75">
      <c r="E210" s="44"/>
    </row>
    <row r="211" ht="12.75">
      <c r="E211" s="44"/>
    </row>
    <row r="212" ht="12.75">
      <c r="E212" s="44"/>
    </row>
    <row r="213" ht="12.75">
      <c r="E213" s="44"/>
    </row>
    <row r="214" ht="12.75">
      <c r="E214" s="44"/>
    </row>
    <row r="215" ht="12.75">
      <c r="E215" s="44"/>
    </row>
    <row r="216" ht="12.75">
      <c r="E216" s="44"/>
    </row>
    <row r="217" ht="12.75">
      <c r="E217" s="44"/>
    </row>
    <row r="218" ht="12.75">
      <c r="E218" s="44"/>
    </row>
    <row r="219" ht="12.75">
      <c r="E219" s="44"/>
    </row>
    <row r="220" ht="12.75">
      <c r="E220" s="44"/>
    </row>
    <row r="221" ht="12.75">
      <c r="E221" s="44"/>
    </row>
    <row r="222" ht="12.75">
      <c r="E222" s="44"/>
    </row>
    <row r="223" ht="12.75">
      <c r="E223" s="44"/>
    </row>
    <row r="224" ht="12.75">
      <c r="E224" s="44"/>
    </row>
    <row r="225" ht="12.75">
      <c r="E225" s="44"/>
    </row>
    <row r="226" ht="12.75">
      <c r="E226" s="44"/>
    </row>
    <row r="227" ht="12.75">
      <c r="E227" s="44"/>
    </row>
    <row r="228" ht="12.75">
      <c r="E228" s="44"/>
    </row>
    <row r="229" ht="12.75">
      <c r="E229" s="44"/>
    </row>
    <row r="230" ht="12.75">
      <c r="E230" s="44"/>
    </row>
    <row r="231" ht="12.75">
      <c r="E231" s="44"/>
    </row>
    <row r="232" ht="12.75">
      <c r="E232" s="44"/>
    </row>
    <row r="233" ht="12.75">
      <c r="E233" s="44"/>
    </row>
    <row r="234" ht="12.75">
      <c r="E234" s="44"/>
    </row>
    <row r="235" ht="12.75">
      <c r="E235" s="44"/>
    </row>
    <row r="236" ht="12.75">
      <c r="E236" s="44"/>
    </row>
    <row r="237" ht="12.75">
      <c r="E237" s="44"/>
    </row>
    <row r="238" ht="12.75">
      <c r="E238" s="44"/>
    </row>
    <row r="239" ht="12.75">
      <c r="E239" s="44"/>
    </row>
    <row r="240" ht="12.75">
      <c r="E240" s="44"/>
    </row>
    <row r="241" ht="12.75">
      <c r="E241" s="44"/>
    </row>
    <row r="242" ht="12.75">
      <c r="E242" s="44"/>
    </row>
    <row r="243" ht="12.75">
      <c r="E243" s="44"/>
    </row>
    <row r="244" ht="12.75">
      <c r="E244" s="44"/>
    </row>
    <row r="245" ht="12.75">
      <c r="E245" s="44"/>
    </row>
    <row r="246" ht="12.75">
      <c r="E246" s="44"/>
    </row>
    <row r="247" ht="12.75">
      <c r="E247" s="44"/>
    </row>
    <row r="248" ht="12.75">
      <c r="E248" s="44"/>
    </row>
    <row r="249" ht="12.75">
      <c r="E249" s="44"/>
    </row>
    <row r="250" ht="12.75">
      <c r="E250" s="44"/>
    </row>
    <row r="251" ht="12.75">
      <c r="E251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9"/>
  <sheetViews>
    <sheetView zoomScalePageLayoutView="0" workbookViewId="0" topLeftCell="A3">
      <selection activeCell="C16" sqref="C16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3" t="s">
        <v>62</v>
      </c>
    </row>
    <row r="4" spans="1:6" ht="12.75">
      <c r="A4" s="43"/>
      <c r="B4" s="44"/>
      <c r="C4" s="44"/>
      <c r="D4" s="44"/>
      <c r="E4" s="117"/>
      <c r="F4" s="44"/>
    </row>
    <row r="5" spans="1:6" ht="12.75">
      <c r="A5" s="138" t="s">
        <v>46</v>
      </c>
      <c r="B5" s="44"/>
      <c r="C5" s="44"/>
      <c r="D5" s="44"/>
      <c r="E5" s="117"/>
      <c r="F5" s="44"/>
    </row>
    <row r="6" spans="1:6" ht="12.75">
      <c r="A6" s="135" t="str">
        <f>'D-Sinies Pag Direc'!A6</f>
        <v>      (entre el 1 de enero y 30 de septiembre de 2013, montos expresados en miles de pesos de septiembre de 2013)</v>
      </c>
      <c r="B6" s="120"/>
      <c r="C6" s="44"/>
      <c r="D6" s="44"/>
      <c r="E6" s="117"/>
      <c r="F6" s="44"/>
    </row>
    <row r="7" spans="1:6" ht="12.75">
      <c r="A7" s="172"/>
      <c r="B7" s="215" t="s">
        <v>78</v>
      </c>
      <c r="C7" s="216"/>
      <c r="D7" s="177" t="s">
        <v>48</v>
      </c>
      <c r="E7" s="177" t="s">
        <v>49</v>
      </c>
      <c r="F7" s="178" t="s">
        <v>50</v>
      </c>
    </row>
    <row r="8" spans="1:6" ht="12.75">
      <c r="A8" s="179" t="s">
        <v>1</v>
      </c>
      <c r="B8" s="181" t="s">
        <v>51</v>
      </c>
      <c r="C8" s="181" t="s">
        <v>52</v>
      </c>
      <c r="D8" s="188" t="s">
        <v>79</v>
      </c>
      <c r="E8" s="188" t="s">
        <v>53</v>
      </c>
      <c r="F8" s="189" t="s">
        <v>54</v>
      </c>
    </row>
    <row r="9" spans="1:6" ht="12.75">
      <c r="A9" s="179"/>
      <c r="B9" s="190"/>
      <c r="C9" s="191"/>
      <c r="D9" s="188" t="s">
        <v>80</v>
      </c>
      <c r="E9" s="180" t="s">
        <v>55</v>
      </c>
      <c r="F9" s="189" t="s">
        <v>56</v>
      </c>
    </row>
    <row r="10" spans="1:6" ht="12.75">
      <c r="A10" s="183"/>
      <c r="B10" s="185" t="s">
        <v>57</v>
      </c>
      <c r="C10" s="185" t="s">
        <v>58</v>
      </c>
      <c r="D10" s="185" t="s">
        <v>59</v>
      </c>
      <c r="E10" s="185" t="s">
        <v>60</v>
      </c>
      <c r="F10" s="187" t="s">
        <v>61</v>
      </c>
    </row>
    <row r="11" spans="1:6" ht="12.75">
      <c r="A11" s="98" t="str">
        <f>'D-Sinies Pag Direc'!A10</f>
        <v>Aseguradora Magallanes</v>
      </c>
      <c r="B11" s="148">
        <f>'D-Sinies Pag Direc'!H10</f>
        <v>2917664</v>
      </c>
      <c r="C11" s="21">
        <v>2185286</v>
      </c>
      <c r="D11" s="21">
        <v>101413</v>
      </c>
      <c r="E11" s="21">
        <v>2332202</v>
      </c>
      <c r="F11" s="126">
        <f>SUM(B11:D11)-E11</f>
        <v>2872161</v>
      </c>
    </row>
    <row r="12" spans="1:6" ht="12.75">
      <c r="A12" s="98" t="str">
        <f>'D-Sinies Pag Direc'!A11</f>
        <v>Bci</v>
      </c>
      <c r="B12" s="148">
        <f>'D-Sinies Pag Direc'!H11</f>
        <v>7729385</v>
      </c>
      <c r="C12" s="21">
        <v>1092381</v>
      </c>
      <c r="D12" s="21">
        <v>2281078</v>
      </c>
      <c r="E12" s="21">
        <v>1667419</v>
      </c>
      <c r="F12" s="126">
        <f>SUM(B12:D12)-E12</f>
        <v>9435425</v>
      </c>
    </row>
    <row r="13" spans="1:6" ht="12.75">
      <c r="A13" s="98" t="str">
        <f>'D-Sinies Pag Direc'!A12</f>
        <v>BNP PARIBAS CARDIF</v>
      </c>
      <c r="B13" s="148">
        <f>'D-Sinies Pag Direc'!H12</f>
        <v>141121</v>
      </c>
      <c r="C13" s="21">
        <v>2615</v>
      </c>
      <c r="D13" s="21">
        <v>265592</v>
      </c>
      <c r="E13" s="21"/>
      <c r="F13" s="126">
        <f>SUM(B13:D13)-E13</f>
        <v>409328</v>
      </c>
    </row>
    <row r="14" spans="1:6" ht="12.75">
      <c r="A14" s="98" t="str">
        <f>'D-Sinies Pag Direc'!A13</f>
        <v>Chilena Consolidada</v>
      </c>
      <c r="B14" s="148">
        <f>'D-Sinies Pag Direc'!H13</f>
        <v>844292</v>
      </c>
      <c r="C14" s="21">
        <v>242499</v>
      </c>
      <c r="D14" s="21">
        <v>117168</v>
      </c>
      <c r="E14" s="21">
        <v>93977</v>
      </c>
      <c r="F14" s="126">
        <f aca="true" t="shared" si="0" ref="F14:F23">SUM(B14:D14)-E14</f>
        <v>1109982</v>
      </c>
    </row>
    <row r="15" spans="1:6" ht="12.75">
      <c r="A15" s="98" t="str">
        <f>'D-Sinies Pag Direc'!A14</f>
        <v>Consorcio Nacional</v>
      </c>
      <c r="B15" s="148">
        <f>'D-Sinies Pag Direc'!H14</f>
        <v>2066926</v>
      </c>
      <c r="C15" s="21">
        <v>287248</v>
      </c>
      <c r="D15" s="21">
        <v>453016</v>
      </c>
      <c r="E15" s="21">
        <v>214214</v>
      </c>
      <c r="F15" s="126">
        <f t="shared" si="0"/>
        <v>2592976</v>
      </c>
    </row>
    <row r="16" spans="1:6" ht="12.75">
      <c r="A16" s="98" t="str">
        <f>'D-Sinies Pag Direc'!A15</f>
        <v>HDI</v>
      </c>
      <c r="B16" s="148">
        <f>'D-Sinies Pag Direc'!H15</f>
        <v>-483</v>
      </c>
      <c r="C16" s="21">
        <v>435</v>
      </c>
      <c r="D16" s="21">
        <v>-346</v>
      </c>
      <c r="E16" s="21">
        <v>-554</v>
      </c>
      <c r="F16" s="126">
        <f>SUM(B16:D16)-E16</f>
        <v>160</v>
      </c>
    </row>
    <row r="17" spans="1:6" ht="12.75">
      <c r="A17" s="98" t="str">
        <f>'D-Sinies Pag Direc'!A16</f>
        <v>Liberty</v>
      </c>
      <c r="B17" s="148">
        <f>'D-Sinies Pag Direc'!H16</f>
        <v>38175</v>
      </c>
      <c r="C17" s="21">
        <v>19423</v>
      </c>
      <c r="D17" s="21">
        <v>14536</v>
      </c>
      <c r="E17" s="21">
        <v>21741</v>
      </c>
      <c r="F17" s="126">
        <f t="shared" si="0"/>
        <v>50393</v>
      </c>
    </row>
    <row r="18" spans="1:6" ht="12.75">
      <c r="A18" s="98" t="str">
        <f>'D-Sinies Pag Direc'!A17</f>
        <v>Mapfre</v>
      </c>
      <c r="B18" s="148">
        <f>'D-Sinies Pag Direc'!H17</f>
        <v>1441883</v>
      </c>
      <c r="C18" s="21">
        <v>608097</v>
      </c>
      <c r="D18" s="21">
        <v>194186</v>
      </c>
      <c r="E18" s="21">
        <v>565885</v>
      </c>
      <c r="F18" s="126">
        <f>SUM(B18:D18)-E18</f>
        <v>1678281</v>
      </c>
    </row>
    <row r="19" spans="1:6" ht="12.75">
      <c r="A19" s="98" t="str">
        <f>'D-Sinies Pag Direc'!A18</f>
        <v>Mutual de Seguros</v>
      </c>
      <c r="B19" s="148">
        <f>'D-Sinies Pag Direc'!H18</f>
        <v>20556</v>
      </c>
      <c r="C19" s="21">
        <v>28483</v>
      </c>
      <c r="D19" s="21">
        <v>29142</v>
      </c>
      <c r="E19" s="21"/>
      <c r="F19" s="126">
        <f t="shared" si="0"/>
        <v>78181</v>
      </c>
    </row>
    <row r="20" spans="1:6" ht="12.75">
      <c r="A20" s="98" t="str">
        <f>'D-Sinies Pag Direc'!A19</f>
        <v>C.S.G. Penta Security</v>
      </c>
      <c r="B20" s="148">
        <f>'D-Sinies Pag Direc'!H19</f>
        <v>5138296</v>
      </c>
      <c r="C20" s="21">
        <v>956754</v>
      </c>
      <c r="D20" s="21">
        <v>1619706</v>
      </c>
      <c r="E20" s="21">
        <v>1032817</v>
      </c>
      <c r="F20" s="126">
        <f t="shared" si="0"/>
        <v>6681939</v>
      </c>
    </row>
    <row r="21" spans="1:6" ht="12.75">
      <c r="A21" s="98" t="str">
        <f>'D-Sinies Pag Direc'!A20</f>
        <v>Renta Nacional</v>
      </c>
      <c r="B21" s="148">
        <f>'D-Sinies Pag Direc'!H20</f>
        <v>483559</v>
      </c>
      <c r="C21" s="195">
        <v>26154</v>
      </c>
      <c r="D21" s="21">
        <v>77896</v>
      </c>
      <c r="E21" s="21">
        <v>65114</v>
      </c>
      <c r="F21" s="126">
        <f t="shared" si="0"/>
        <v>522495</v>
      </c>
    </row>
    <row r="22" spans="1:6" ht="12.75">
      <c r="A22" s="98" t="str">
        <f>'D-Sinies Pag Direc'!A21</f>
        <v>RSA</v>
      </c>
      <c r="B22" s="148">
        <f>'D-Sinies Pag Direc'!H21</f>
        <v>1965757</v>
      </c>
      <c r="C22" s="195">
        <v>469199</v>
      </c>
      <c r="D22" s="21">
        <v>411427</v>
      </c>
      <c r="E22" s="21">
        <v>311202</v>
      </c>
      <c r="F22" s="126">
        <f t="shared" si="0"/>
        <v>2535181</v>
      </c>
    </row>
    <row r="23" spans="1:6" ht="12.75">
      <c r="A23" s="98" t="str">
        <f>'D-Sinies Pag Direc'!A22</f>
        <v>SURA</v>
      </c>
      <c r="B23" s="148">
        <f>'D-Sinies Pag Direc'!H22</f>
        <v>0</v>
      </c>
      <c r="C23" s="195"/>
      <c r="D23" s="21"/>
      <c r="E23" s="21"/>
      <c r="F23" s="126">
        <f t="shared" si="0"/>
        <v>0</v>
      </c>
    </row>
    <row r="24" spans="1:6" ht="12.75">
      <c r="A24" s="98" t="str">
        <f>'D-Sinies Pag Direc'!A23</f>
        <v>Zenit</v>
      </c>
      <c r="B24" s="148">
        <f>'D-Sinies Pag Direc'!H23</f>
        <v>118585</v>
      </c>
      <c r="C24" s="195">
        <v>6542</v>
      </c>
      <c r="D24" s="21">
        <v>72524</v>
      </c>
      <c r="E24" s="21">
        <v>32741</v>
      </c>
      <c r="F24" s="126">
        <f>SUM(B24:D24)-E24</f>
        <v>164910</v>
      </c>
    </row>
    <row r="25" spans="1:6" ht="12.75">
      <c r="A25" s="45"/>
      <c r="B25" s="46"/>
      <c r="C25" s="47"/>
      <c r="D25" s="47"/>
      <c r="E25" s="47"/>
      <c r="F25" s="124"/>
    </row>
    <row r="26" spans="1:6" ht="12.75">
      <c r="A26" s="147" t="s">
        <v>11</v>
      </c>
      <c r="B26" s="148">
        <f>SUM(B11:B24)</f>
        <v>22905716</v>
      </c>
      <c r="C26" s="148">
        <f>SUM(C11:C24)</f>
        <v>5925116</v>
      </c>
      <c r="D26" s="148">
        <f>SUM(D11:D24)</f>
        <v>5637338</v>
      </c>
      <c r="E26" s="148">
        <f>SUM(E11:E24)</f>
        <v>6336758</v>
      </c>
      <c r="F26" s="3">
        <f>+B26+C26+D26-E26</f>
        <v>28131412</v>
      </c>
    </row>
    <row r="27" spans="1:6" ht="15.75">
      <c r="A27" s="50"/>
      <c r="B27" s="51"/>
      <c r="C27" s="52"/>
      <c r="D27" s="52"/>
      <c r="E27" s="52"/>
      <c r="F27" s="125"/>
    </row>
    <row r="29" spans="3:6" ht="12.75">
      <c r="C29" s="194"/>
      <c r="F29" s="194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14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22.421875" style="57" customWidth="1"/>
    <col min="2" max="5" width="11.7109375" style="57" customWidth="1"/>
    <col min="6" max="6" width="12.28125" style="57" customWidth="1"/>
    <col min="7" max="9" width="11.7109375" style="57" customWidth="1"/>
    <col min="10" max="16384" width="11.421875" style="57" customWidth="1"/>
  </cols>
  <sheetData>
    <row r="1" ht="12.75">
      <c r="A1" s="56"/>
    </row>
    <row r="3" ht="12.75">
      <c r="A3" s="103" t="s">
        <v>62</v>
      </c>
    </row>
    <row r="4" ht="12.75">
      <c r="A4" s="56"/>
    </row>
    <row r="5" spans="1:9" ht="12.75">
      <c r="A5" s="58" t="s">
        <v>0</v>
      </c>
      <c r="B5" s="59"/>
      <c r="C5" s="59"/>
      <c r="E5" s="59"/>
      <c r="F5" s="59"/>
      <c r="G5" s="59"/>
      <c r="H5" s="59"/>
      <c r="I5" s="59"/>
    </row>
    <row r="6" spans="1:9" ht="12.75">
      <c r="A6" s="2" t="str">
        <f>'A-N° Sinies Denun'!$A$6</f>
        <v>      (entre el 1 de enero y  30 de septiembre de 2013)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61"/>
      <c r="B7" s="62"/>
      <c r="C7" s="63"/>
      <c r="D7" s="63"/>
      <c r="E7" s="63"/>
      <c r="F7" s="63"/>
      <c r="G7" s="63"/>
      <c r="H7" s="63"/>
      <c r="I7" s="64"/>
    </row>
    <row r="8" spans="1:9" ht="12.75">
      <c r="A8" s="65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100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68"/>
      <c r="B9" s="69"/>
      <c r="C9" s="69"/>
      <c r="D9" s="69"/>
      <c r="E9" s="69"/>
      <c r="F9" s="69"/>
      <c r="G9" s="59"/>
      <c r="H9" s="69"/>
      <c r="I9" s="70"/>
    </row>
    <row r="10" spans="1:9" ht="12.75">
      <c r="A10" s="99" t="str">
        <f>'A-N° Sinies Denun'!A10</f>
        <v>Aseguradora Magallanes</v>
      </c>
      <c r="B10" s="21">
        <v>452029</v>
      </c>
      <c r="C10" s="21">
        <v>129713</v>
      </c>
      <c r="D10" s="21">
        <v>1363</v>
      </c>
      <c r="E10" s="21">
        <v>2688</v>
      </c>
      <c r="F10" s="21">
        <v>7322</v>
      </c>
      <c r="G10" s="207">
        <v>1043</v>
      </c>
      <c r="H10" s="21">
        <v>27981</v>
      </c>
      <c r="I10" s="4">
        <f aca="true" t="shared" si="0" ref="I10:I20">SUM(B10:H10)</f>
        <v>622139</v>
      </c>
    </row>
    <row r="11" spans="1:9" ht="12.75">
      <c r="A11" s="99" t="str">
        <f>'A-N° Sinies Denun'!A11</f>
        <v>Bci</v>
      </c>
      <c r="B11" s="21">
        <v>592961</v>
      </c>
      <c r="C11" s="21">
        <v>303040</v>
      </c>
      <c r="D11" s="21">
        <v>46759</v>
      </c>
      <c r="E11" s="21">
        <v>28363</v>
      </c>
      <c r="F11" s="21">
        <v>43401</v>
      </c>
      <c r="G11" s="21">
        <v>23983</v>
      </c>
      <c r="H11" s="21">
        <v>57547</v>
      </c>
      <c r="I11" s="4">
        <f t="shared" si="0"/>
        <v>1096054</v>
      </c>
    </row>
    <row r="12" spans="1:9" ht="12.75">
      <c r="A12" s="99" t="str">
        <f>'A-N° Sinies Denun'!A12</f>
        <v>BNP PARIBAS CARDIF</v>
      </c>
      <c r="B12" s="21">
        <v>104828</v>
      </c>
      <c r="C12" s="21">
        <v>5987</v>
      </c>
      <c r="D12" s="21"/>
      <c r="E12" s="21"/>
      <c r="F12" s="21">
        <v>8210</v>
      </c>
      <c r="G12" s="21"/>
      <c r="H12" s="21">
        <v>811</v>
      </c>
      <c r="I12" s="4">
        <f t="shared" si="0"/>
        <v>119836</v>
      </c>
    </row>
    <row r="13" spans="1:9" ht="12.75">
      <c r="A13" s="99" t="str">
        <f>'A-N° Sinies Denun'!A13</f>
        <v>Chilena Consolidada</v>
      </c>
      <c r="B13" s="21">
        <v>160114</v>
      </c>
      <c r="C13" s="21">
        <v>56912</v>
      </c>
      <c r="D13" s="21">
        <v>3600</v>
      </c>
      <c r="E13" s="21">
        <v>8</v>
      </c>
      <c r="F13" s="21">
        <v>5191</v>
      </c>
      <c r="G13" s="21">
        <v>738</v>
      </c>
      <c r="H13" s="21">
        <v>6154</v>
      </c>
      <c r="I13" s="4">
        <f t="shared" si="0"/>
        <v>232717</v>
      </c>
    </row>
    <row r="14" spans="1:9" ht="12.75">
      <c r="A14" s="99" t="str">
        <f>'A-N° Sinies Denun'!A14</f>
        <v>Consorcio Nacional</v>
      </c>
      <c r="B14" s="21">
        <v>366982</v>
      </c>
      <c r="C14" s="21">
        <v>111824</v>
      </c>
      <c r="D14" s="21">
        <v>894</v>
      </c>
      <c r="E14" s="21">
        <v>713</v>
      </c>
      <c r="F14" s="21">
        <v>8855</v>
      </c>
      <c r="G14" s="21">
        <v>1554</v>
      </c>
      <c r="H14" s="21">
        <v>81582</v>
      </c>
      <c r="I14" s="4">
        <f t="shared" si="0"/>
        <v>572404</v>
      </c>
    </row>
    <row r="15" spans="1:9" ht="12.75">
      <c r="A15" s="99" t="str">
        <f>'A-N° Sinies Denun'!A15</f>
        <v>HDI</v>
      </c>
      <c r="B15" s="21">
        <v>495</v>
      </c>
      <c r="C15" s="21">
        <v>56</v>
      </c>
      <c r="D15" s="21"/>
      <c r="E15" s="21"/>
      <c r="F15" s="21"/>
      <c r="G15" s="21"/>
      <c r="H15" s="21"/>
      <c r="I15" s="4">
        <f t="shared" si="0"/>
        <v>551</v>
      </c>
    </row>
    <row r="16" spans="1:9" ht="12.75">
      <c r="A16" s="99" t="str">
        <f>'A-N° Sinies Denun'!A16</f>
        <v>Liberty</v>
      </c>
      <c r="B16" s="21">
        <v>4605</v>
      </c>
      <c r="C16" s="21">
        <v>80</v>
      </c>
      <c r="D16" s="21"/>
      <c r="E16" s="21"/>
      <c r="F16" s="21">
        <v>3</v>
      </c>
      <c r="G16" s="21"/>
      <c r="H16" s="21"/>
      <c r="I16" s="4">
        <f t="shared" si="0"/>
        <v>4688</v>
      </c>
    </row>
    <row r="17" spans="1:9" ht="12.75">
      <c r="A17" s="99" t="str">
        <f>'A-N° Sinies Denun'!A17</f>
        <v>Mapfre</v>
      </c>
      <c r="B17" s="21">
        <v>298254</v>
      </c>
      <c r="C17" s="21">
        <v>56849</v>
      </c>
      <c r="D17" s="21">
        <v>12028</v>
      </c>
      <c r="E17" s="21">
        <v>8920</v>
      </c>
      <c r="F17" s="21">
        <v>10649</v>
      </c>
      <c r="G17" s="21">
        <v>1309</v>
      </c>
      <c r="H17" s="21">
        <v>6828</v>
      </c>
      <c r="I17" s="4">
        <f t="shared" si="0"/>
        <v>394837</v>
      </c>
    </row>
    <row r="18" spans="1:9" ht="12.75">
      <c r="A18" s="99" t="str">
        <f>'A-N° Sinies Denun'!A18</f>
        <v>Mutual de Seguros</v>
      </c>
      <c r="B18" s="21">
        <v>13287</v>
      </c>
      <c r="C18" s="21">
        <v>3284</v>
      </c>
      <c r="D18" s="21"/>
      <c r="E18" s="21"/>
      <c r="F18" s="21">
        <v>22</v>
      </c>
      <c r="G18" s="21"/>
      <c r="H18" s="21">
        <v>165</v>
      </c>
      <c r="I18" s="4">
        <f t="shared" si="0"/>
        <v>16758</v>
      </c>
    </row>
    <row r="19" spans="1:9" ht="12.75">
      <c r="A19" s="99" t="str">
        <f>'A-N° Sinies Denun'!A19</f>
        <v>C.S.G. Penta Security</v>
      </c>
      <c r="B19" s="21">
        <v>276137</v>
      </c>
      <c r="C19" s="21">
        <v>223204</v>
      </c>
      <c r="D19" s="21">
        <v>42796</v>
      </c>
      <c r="E19" s="21">
        <v>18229</v>
      </c>
      <c r="F19" s="21">
        <v>28844</v>
      </c>
      <c r="G19" s="21">
        <v>34145</v>
      </c>
      <c r="H19" s="21">
        <v>15380</v>
      </c>
      <c r="I19" s="4">
        <f t="shared" si="0"/>
        <v>638735</v>
      </c>
    </row>
    <row r="20" spans="1:9" ht="12.75">
      <c r="A20" s="99" t="str">
        <f>'A-N° Sinies Denun'!A20</f>
        <v>Renta Nacional</v>
      </c>
      <c r="B20" s="21">
        <v>6475</v>
      </c>
      <c r="C20" s="21">
        <v>7248</v>
      </c>
      <c r="D20" s="21"/>
      <c r="E20" s="21">
        <v>6532</v>
      </c>
      <c r="F20" s="21">
        <v>2</v>
      </c>
      <c r="G20" s="21">
        <v>157</v>
      </c>
      <c r="H20" s="21">
        <v>783</v>
      </c>
      <c r="I20" s="4">
        <f t="shared" si="0"/>
        <v>21197</v>
      </c>
    </row>
    <row r="21" spans="1:9" s="197" customFormat="1" ht="12.75">
      <c r="A21" s="99" t="str">
        <f>'A-N° Sinies Denun'!A21</f>
        <v>RSA</v>
      </c>
      <c r="B21" s="192">
        <v>111718</v>
      </c>
      <c r="C21" s="192">
        <v>67797</v>
      </c>
      <c r="D21" s="192">
        <v>7728</v>
      </c>
      <c r="E21" s="192">
        <v>9341</v>
      </c>
      <c r="F21" s="192">
        <v>10084</v>
      </c>
      <c r="G21" s="192">
        <v>12996</v>
      </c>
      <c r="H21" s="192">
        <v>5977</v>
      </c>
      <c r="I21" s="199">
        <f>SUM(B21:H21)</f>
        <v>225641</v>
      </c>
    </row>
    <row r="22" spans="1:9" s="197" customFormat="1" ht="12.75">
      <c r="A22" s="99" t="str">
        <f>'A-N° Sinies Denun'!A22</f>
        <v>SURA</v>
      </c>
      <c r="B22" s="192"/>
      <c r="C22" s="192"/>
      <c r="D22" s="192"/>
      <c r="E22" s="192"/>
      <c r="F22" s="192"/>
      <c r="G22" s="192"/>
      <c r="H22" s="192"/>
      <c r="I22" s="205">
        <f>SUM(B22:H22)</f>
        <v>0</v>
      </c>
    </row>
    <row r="23" spans="1:9" s="197" customFormat="1" ht="12.75">
      <c r="A23" s="99" t="str">
        <f>'A-N° Sinies Denun'!A23</f>
        <v>Zenit</v>
      </c>
      <c r="B23" s="192">
        <v>27737</v>
      </c>
      <c r="C23" s="192">
        <v>12968</v>
      </c>
      <c r="D23" s="192"/>
      <c r="E23" s="192"/>
      <c r="F23" s="192">
        <v>229</v>
      </c>
      <c r="G23" s="192"/>
      <c r="H23" s="192">
        <v>638</v>
      </c>
      <c r="I23" s="205">
        <f>SUM(B23:H23)</f>
        <v>41572</v>
      </c>
    </row>
    <row r="24" spans="1:9" ht="12.75">
      <c r="A24" s="72"/>
      <c r="B24" s="73"/>
      <c r="C24" s="74"/>
      <c r="D24" s="74"/>
      <c r="E24" s="74"/>
      <c r="F24" s="74"/>
      <c r="G24" s="75"/>
      <c r="H24" s="75"/>
      <c r="I24" s="76"/>
    </row>
    <row r="25" spans="1:10" ht="12.75">
      <c r="A25" s="77" t="s">
        <v>11</v>
      </c>
      <c r="B25" s="5">
        <f aca="true" t="shared" si="1" ref="B25:H25">SUM(B10:B23)</f>
        <v>2415622</v>
      </c>
      <c r="C25" s="6">
        <f t="shared" si="1"/>
        <v>978962</v>
      </c>
      <c r="D25" s="6">
        <f t="shared" si="1"/>
        <v>115168</v>
      </c>
      <c r="E25" s="6">
        <f t="shared" si="1"/>
        <v>74794</v>
      </c>
      <c r="F25" s="6">
        <f t="shared" si="1"/>
        <v>122812</v>
      </c>
      <c r="G25" s="7">
        <f t="shared" si="1"/>
        <v>75925</v>
      </c>
      <c r="H25" s="7">
        <f t="shared" si="1"/>
        <v>203846</v>
      </c>
      <c r="I25" s="8">
        <f>SUM(I10:I23)</f>
        <v>3987129</v>
      </c>
      <c r="J25" s="78"/>
    </row>
    <row r="26" spans="1:9" ht="12.75" customHeight="1">
      <c r="A26" s="79"/>
      <c r="B26" s="80"/>
      <c r="C26" s="81"/>
      <c r="D26" s="81"/>
      <c r="E26" s="81"/>
      <c r="F26" s="81"/>
      <c r="G26" s="82"/>
      <c r="H26" s="83"/>
      <c r="I26" s="84"/>
    </row>
    <row r="27" spans="1:9" ht="12.75">
      <c r="A27" s="59"/>
      <c r="B27" s="59"/>
      <c r="C27" s="59"/>
      <c r="D27" s="59"/>
      <c r="E27" s="59"/>
      <c r="F27" s="59"/>
      <c r="G27" s="59"/>
      <c r="H27" s="59"/>
      <c r="I27" s="59"/>
    </row>
    <row r="28" spans="1:9" ht="12.75">
      <c r="A28" s="59"/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59"/>
      <c r="B29" s="59"/>
      <c r="C29" s="59"/>
      <c r="D29" s="59"/>
      <c r="E29" s="59"/>
      <c r="F29" s="59"/>
      <c r="G29" s="59"/>
      <c r="H29" s="59"/>
      <c r="I29" s="59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2" ht="12.75">
      <c r="K32" s="86"/>
    </row>
    <row r="52" ht="12.75">
      <c r="J52" s="78"/>
    </row>
    <row r="53" ht="12.75">
      <c r="J53" s="78"/>
    </row>
    <row r="56" spans="1:9" ht="12.75">
      <c r="A56" s="85"/>
      <c r="B56" s="59"/>
      <c r="C56" s="59"/>
      <c r="D56" s="59"/>
      <c r="E56" s="59"/>
      <c r="F56" s="59"/>
      <c r="G56" s="59"/>
      <c r="H56" s="59"/>
      <c r="I56" s="59"/>
    </row>
    <row r="57" spans="1:9" ht="12.75">
      <c r="A57" s="85"/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85"/>
      <c r="B58" s="59"/>
      <c r="C58" s="59"/>
      <c r="D58" s="59"/>
      <c r="E58" s="59"/>
      <c r="F58" s="59"/>
      <c r="G58" s="59"/>
      <c r="H58" s="59"/>
      <c r="I58" s="59"/>
    </row>
    <row r="59" spans="1:9" ht="12.75">
      <c r="A59" s="85"/>
      <c r="B59" s="59"/>
      <c r="C59" s="59"/>
      <c r="D59" s="59"/>
      <c r="E59" s="59"/>
      <c r="F59" s="59"/>
      <c r="G59" s="59"/>
      <c r="H59" s="59"/>
      <c r="I59" s="59"/>
    </row>
    <row r="60" spans="1:9" ht="12.75">
      <c r="A60" s="85"/>
      <c r="B60" s="59"/>
      <c r="C60" s="59"/>
      <c r="D60" s="59"/>
      <c r="E60" s="59"/>
      <c r="F60" s="59"/>
      <c r="G60" s="59"/>
      <c r="H60" s="59"/>
      <c r="I60" s="59"/>
    </row>
    <row r="114" ht="12.75">
      <c r="A114" s="97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7" max="255" man="1"/>
    <brk id="56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K2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3" t="s">
        <v>62</v>
      </c>
    </row>
    <row r="5" spans="1:9" ht="12.75">
      <c r="A5" s="58" t="s">
        <v>12</v>
      </c>
      <c r="B5" s="60"/>
      <c r="C5" s="59"/>
      <c r="D5" s="59"/>
      <c r="E5" s="59"/>
      <c r="F5" s="59"/>
      <c r="G5" s="59"/>
      <c r="H5" s="59"/>
      <c r="I5" s="59"/>
    </row>
    <row r="6" spans="1:9" ht="12.75">
      <c r="A6" s="2" t="str">
        <f>'D-Sinies Pag Direc'!$A$6</f>
        <v>      (entre el 1 de enero y 30 de septiembre de 2013, montos expresados en miles de pesos de septiembre de 2013)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87"/>
      <c r="B7" s="62"/>
      <c r="C7" s="63"/>
      <c r="D7" s="63"/>
      <c r="E7" s="63"/>
      <c r="F7" s="63"/>
      <c r="G7" s="63"/>
      <c r="H7" s="63"/>
      <c r="I7" s="64"/>
    </row>
    <row r="8" spans="1:9" ht="12.75">
      <c r="A8" s="88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89"/>
      <c r="B9" s="69"/>
      <c r="C9" s="69"/>
      <c r="D9" s="69"/>
      <c r="E9" s="69"/>
      <c r="F9" s="69"/>
      <c r="G9" s="69"/>
      <c r="H9" s="69"/>
      <c r="I9" s="70"/>
    </row>
    <row r="10" spans="1:11" ht="12.75">
      <c r="A10" s="98" t="str">
        <f>'F-N° Seg Contrat'!A10</f>
        <v>Aseguradora Magallanes</v>
      </c>
      <c r="B10" s="71">
        <v>5170741</v>
      </c>
      <c r="C10" s="71">
        <v>1743941</v>
      </c>
      <c r="D10" s="71">
        <v>31141</v>
      </c>
      <c r="E10" s="71">
        <v>45844</v>
      </c>
      <c r="F10" s="71">
        <v>280905</v>
      </c>
      <c r="G10" s="71">
        <v>17682</v>
      </c>
      <c r="H10" s="71">
        <v>893364</v>
      </c>
      <c r="I10" s="4">
        <f>SUM(B10:H10)</f>
        <v>8183618</v>
      </c>
      <c r="K10" s="206">
        <v>174152</v>
      </c>
    </row>
    <row r="11" spans="1:11" ht="12.75">
      <c r="A11" s="98" t="str">
        <f>'F-N° Seg Contrat'!A11</f>
        <v>Bci</v>
      </c>
      <c r="B11" s="71">
        <v>5352720</v>
      </c>
      <c r="C11" s="71">
        <v>3308070</v>
      </c>
      <c r="D11" s="71">
        <v>927966</v>
      </c>
      <c r="E11" s="71">
        <v>1157487</v>
      </c>
      <c r="F11" s="71">
        <v>1451509</v>
      </c>
      <c r="G11" s="71">
        <v>473627</v>
      </c>
      <c r="H11" s="71">
        <v>510144</v>
      </c>
      <c r="I11" s="4">
        <f aca="true" t="shared" si="0" ref="I11:I20">SUM(B11:H11)</f>
        <v>13181523</v>
      </c>
      <c r="K11" s="206">
        <v>93189</v>
      </c>
    </row>
    <row r="12" spans="1:11" ht="12.75">
      <c r="A12" s="98" t="str">
        <f>'F-N° Seg Contrat'!A12</f>
        <v>BNP PARIBAS CARDIF</v>
      </c>
      <c r="B12" s="71">
        <v>551212</v>
      </c>
      <c r="C12" s="71">
        <v>41405</v>
      </c>
      <c r="D12" s="71"/>
      <c r="E12" s="71"/>
      <c r="F12" s="71">
        <v>246088</v>
      </c>
      <c r="G12" s="71"/>
      <c r="H12" s="71">
        <v>2533</v>
      </c>
      <c r="I12" s="4">
        <f t="shared" si="0"/>
        <v>841238</v>
      </c>
      <c r="K12" s="206"/>
    </row>
    <row r="13" spans="1:11" ht="12.75">
      <c r="A13" s="98" t="str">
        <f>'F-N° Seg Contrat'!A13</f>
        <v>Chilena Consolidada</v>
      </c>
      <c r="B13" s="209">
        <v>1371375</v>
      </c>
      <c r="C13" s="71">
        <v>770905</v>
      </c>
      <c r="D13" s="71">
        <v>50317</v>
      </c>
      <c r="E13" s="71">
        <v>23</v>
      </c>
      <c r="F13" s="71">
        <v>167643</v>
      </c>
      <c r="G13" s="71">
        <v>6284</v>
      </c>
      <c r="H13" s="71">
        <v>46520</v>
      </c>
      <c r="I13" s="4">
        <f t="shared" si="0"/>
        <v>2413067</v>
      </c>
      <c r="K13" s="208"/>
    </row>
    <row r="14" spans="1:11" ht="12.75">
      <c r="A14" s="98" t="str">
        <f>'F-N° Seg Contrat'!A14</f>
        <v>Consorcio Nacional</v>
      </c>
      <c r="B14" s="209">
        <v>2668208</v>
      </c>
      <c r="C14" s="192">
        <v>1162193</v>
      </c>
      <c r="D14" s="71">
        <v>21443</v>
      </c>
      <c r="E14" s="71">
        <v>13819</v>
      </c>
      <c r="F14" s="71">
        <v>342023</v>
      </c>
      <c r="G14" s="71">
        <v>31007</v>
      </c>
      <c r="H14" s="71">
        <v>553179</v>
      </c>
      <c r="I14" s="4">
        <f>SUM(B14:H14)</f>
        <v>4791872</v>
      </c>
      <c r="K14" s="208"/>
    </row>
    <row r="15" spans="1:11" ht="12.75">
      <c r="A15" s="98" t="str">
        <f>'F-N° Seg Contrat'!A15</f>
        <v>HDI</v>
      </c>
      <c r="B15" s="209">
        <v>2000</v>
      </c>
      <c r="C15" s="71">
        <v>578</v>
      </c>
      <c r="D15" s="71"/>
      <c r="E15" s="71"/>
      <c r="F15" s="71"/>
      <c r="G15" s="71"/>
      <c r="H15" s="71"/>
      <c r="I15" s="4">
        <f t="shared" si="0"/>
        <v>2578</v>
      </c>
      <c r="K15" s="206">
        <v>8094</v>
      </c>
    </row>
    <row r="16" spans="1:11" ht="12.75">
      <c r="A16" s="98" t="str">
        <f>'F-N° Seg Contrat'!A16</f>
        <v>Liberty</v>
      </c>
      <c r="B16" s="209">
        <v>38221</v>
      </c>
      <c r="C16" s="71">
        <v>599</v>
      </c>
      <c r="D16" s="71"/>
      <c r="E16" s="71"/>
      <c r="F16" s="71">
        <v>90</v>
      </c>
      <c r="G16" s="71"/>
      <c r="H16" s="71"/>
      <c r="I16" s="4">
        <f>SUM(B16:H16)</f>
        <v>38910</v>
      </c>
      <c r="K16" s="208"/>
    </row>
    <row r="17" spans="1:11" ht="12.75">
      <c r="A17" s="98" t="str">
        <f>'F-N° Seg Contrat'!A17</f>
        <v>Mapfre</v>
      </c>
      <c r="B17" s="209">
        <v>2197094</v>
      </c>
      <c r="C17" s="71">
        <v>571562</v>
      </c>
      <c r="D17" s="71">
        <v>165297</v>
      </c>
      <c r="E17" s="71">
        <v>474372</v>
      </c>
      <c r="F17" s="71">
        <v>345218</v>
      </c>
      <c r="G17" s="71">
        <v>25573</v>
      </c>
      <c r="H17" s="71">
        <v>34737</v>
      </c>
      <c r="I17" s="4">
        <f t="shared" si="0"/>
        <v>3813853</v>
      </c>
      <c r="K17" s="206">
        <v>5221</v>
      </c>
    </row>
    <row r="18" spans="1:9" ht="12.75">
      <c r="A18" s="98" t="str">
        <f>'F-N° Seg Contrat'!A18</f>
        <v>Mutual de Seguros</v>
      </c>
      <c r="B18" s="209">
        <v>108000</v>
      </c>
      <c r="C18" s="209">
        <v>38000</v>
      </c>
      <c r="F18" s="209">
        <v>1000</v>
      </c>
      <c r="H18" s="209">
        <v>1116</v>
      </c>
      <c r="I18" s="4">
        <f t="shared" si="0"/>
        <v>148116</v>
      </c>
    </row>
    <row r="19" spans="1:9" ht="12.75">
      <c r="A19" s="98" t="str">
        <f>'F-N° Seg Contrat'!A19</f>
        <v>C.S.G. Penta Security</v>
      </c>
      <c r="B19" s="71">
        <v>2474875</v>
      </c>
      <c r="C19" s="71">
        <v>2414584</v>
      </c>
      <c r="D19" s="71">
        <v>717057</v>
      </c>
      <c r="E19" s="71">
        <v>1863559</v>
      </c>
      <c r="F19" s="71">
        <v>977095</v>
      </c>
      <c r="G19" s="71">
        <v>642549</v>
      </c>
      <c r="H19" s="71">
        <v>178041</v>
      </c>
      <c r="I19" s="4">
        <f t="shared" si="0"/>
        <v>9267760</v>
      </c>
    </row>
    <row r="20" spans="1:9" ht="12.75">
      <c r="A20" s="98" t="str">
        <f>'F-N° Seg Contrat'!A20</f>
        <v>Renta Nacional</v>
      </c>
      <c r="B20" s="71">
        <v>52123</v>
      </c>
      <c r="C20" s="71">
        <v>73081</v>
      </c>
      <c r="D20" s="71"/>
      <c r="E20" s="71">
        <v>321103</v>
      </c>
      <c r="F20" s="71">
        <v>45</v>
      </c>
      <c r="G20" s="71">
        <v>1673</v>
      </c>
      <c r="H20" s="71">
        <v>14538</v>
      </c>
      <c r="I20" s="4">
        <f t="shared" si="0"/>
        <v>462563</v>
      </c>
    </row>
    <row r="21" spans="1:9" s="200" customFormat="1" ht="12.75">
      <c r="A21" s="198" t="str">
        <f>'F-N° Seg Contrat'!A21</f>
        <v>RSA</v>
      </c>
      <c r="B21" s="192">
        <v>781059</v>
      </c>
      <c r="C21" s="192">
        <v>573085</v>
      </c>
      <c r="D21" s="192">
        <v>150649</v>
      </c>
      <c r="E21" s="192">
        <v>927736</v>
      </c>
      <c r="F21" s="192">
        <v>290215</v>
      </c>
      <c r="G21" s="192">
        <v>227506</v>
      </c>
      <c r="H21" s="192">
        <v>32538</v>
      </c>
      <c r="I21" s="199">
        <f>SUM(B21:H21)</f>
        <v>2982788</v>
      </c>
    </row>
    <row r="22" spans="1:9" s="200" customFormat="1" ht="12.75">
      <c r="A22" s="198" t="str">
        <f>'F-N° Seg Contrat'!A22</f>
        <v>SURA</v>
      </c>
      <c r="B22" s="192"/>
      <c r="C22" s="192"/>
      <c r="D22" s="192"/>
      <c r="E22" s="192"/>
      <c r="F22" s="192"/>
      <c r="G22" s="192"/>
      <c r="H22" s="192"/>
      <c r="I22" s="205">
        <f>SUM(B22:H22)</f>
        <v>0</v>
      </c>
    </row>
    <row r="23" spans="1:9" s="200" customFormat="1" ht="12.75">
      <c r="A23" s="198" t="str">
        <f>'F-N° Seg Contrat'!A23</f>
        <v>Zenit</v>
      </c>
      <c r="B23" s="192">
        <v>177382</v>
      </c>
      <c r="C23" s="192">
        <v>99352</v>
      </c>
      <c r="D23" s="192"/>
      <c r="E23" s="192"/>
      <c r="F23" s="192">
        <v>8325</v>
      </c>
      <c r="G23" s="192"/>
      <c r="H23" s="192"/>
      <c r="I23" s="205">
        <f>SUM(B23:H23)</f>
        <v>285059</v>
      </c>
    </row>
    <row r="24" spans="1:9" ht="12.75">
      <c r="A24" s="72"/>
      <c r="B24" s="73"/>
      <c r="C24" s="74"/>
      <c r="D24" s="74"/>
      <c r="E24" s="74"/>
      <c r="F24" s="74"/>
      <c r="G24" s="75"/>
      <c r="H24" s="75"/>
      <c r="I24" s="76"/>
    </row>
    <row r="25" spans="1:9" ht="12.75">
      <c r="A25" s="77" t="s">
        <v>11</v>
      </c>
      <c r="B25" s="5">
        <f aca="true" t="shared" si="1" ref="B25:I25">SUM(B10:B23)</f>
        <v>20945010</v>
      </c>
      <c r="C25" s="6">
        <f t="shared" si="1"/>
        <v>10797355</v>
      </c>
      <c r="D25" s="6">
        <f t="shared" si="1"/>
        <v>2063870</v>
      </c>
      <c r="E25" s="6">
        <f t="shared" si="1"/>
        <v>4803943</v>
      </c>
      <c r="F25" s="6">
        <f t="shared" si="1"/>
        <v>4110156</v>
      </c>
      <c r="G25" s="7">
        <f t="shared" si="1"/>
        <v>1425901</v>
      </c>
      <c r="H25" s="7">
        <f t="shared" si="1"/>
        <v>2266710</v>
      </c>
      <c r="I25" s="8">
        <f t="shared" si="1"/>
        <v>46412945</v>
      </c>
    </row>
    <row r="26" spans="1:9" ht="12.75">
      <c r="A26" s="90"/>
      <c r="B26" s="91"/>
      <c r="C26" s="81"/>
      <c r="D26" s="81"/>
      <c r="E26" s="81"/>
      <c r="F26" s="81"/>
      <c r="G26" s="82"/>
      <c r="H26" s="82"/>
      <c r="I26" s="92"/>
    </row>
    <row r="28" ht="12.75">
      <c r="I28" s="194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0"/>
  <sheetViews>
    <sheetView tabSelected="1" zoomScalePageLayoutView="0" workbookViewId="0" topLeftCell="A1">
      <selection activeCell="N16" sqref="N16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3" t="s">
        <v>62</v>
      </c>
    </row>
    <row r="5" spans="1:9" ht="12.75">
      <c r="A5" s="58" t="s">
        <v>13</v>
      </c>
      <c r="B5" s="59"/>
      <c r="C5" s="59"/>
      <c r="D5" s="57"/>
      <c r="E5" s="59"/>
      <c r="F5" s="59"/>
      <c r="G5" s="59"/>
      <c r="H5" s="59"/>
      <c r="I5" s="57"/>
    </row>
    <row r="6" spans="1:9" ht="12.75">
      <c r="A6" s="2" t="str">
        <f>'G-Prima Tot x Tip V'!A6</f>
        <v>      (entre el 1 de enero y 30 de septiembre de 2013, montos expresados en miles de pesos de septiembre de 2013)</v>
      </c>
      <c r="B6" s="60"/>
      <c r="C6" s="59"/>
      <c r="D6" s="59"/>
      <c r="E6" s="59"/>
      <c r="F6" s="59"/>
      <c r="G6" s="59"/>
      <c r="H6" s="59"/>
      <c r="I6" s="57"/>
    </row>
    <row r="7" spans="1:9" ht="12.75">
      <c r="A7" s="87"/>
      <c r="B7" s="62"/>
      <c r="C7" s="63"/>
      <c r="D7" s="63"/>
      <c r="E7" s="63"/>
      <c r="F7" s="63"/>
      <c r="G7" s="63"/>
      <c r="H7" s="63"/>
      <c r="I7" s="64"/>
    </row>
    <row r="8" spans="1:9" ht="12.75">
      <c r="A8" s="88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85</v>
      </c>
    </row>
    <row r="9" spans="1:9" ht="12.75">
      <c r="A9" s="89"/>
      <c r="B9" s="69"/>
      <c r="C9" s="69"/>
      <c r="D9" s="69"/>
      <c r="E9" s="69"/>
      <c r="F9" s="69"/>
      <c r="G9" s="69"/>
      <c r="H9" s="69"/>
      <c r="I9" s="70"/>
    </row>
    <row r="10" spans="1:9" ht="12.75">
      <c r="A10" s="98" t="str">
        <f>'F-N° Seg Contrat'!A10</f>
        <v>Aseguradora Magallanes</v>
      </c>
      <c r="B10" s="9">
        <f>'G-Prima Tot x Tip V'!B10/'F-N° Seg Contrat'!B10*1000</f>
        <v>11438.95856239312</v>
      </c>
      <c r="C10" s="9">
        <f>'G-Prima Tot x Tip V'!C10/'F-N° Seg Contrat'!C10*1000</f>
        <v>13444.61233646589</v>
      </c>
      <c r="D10" s="9">
        <f>'G-Prima Tot x Tip V'!D10/'F-N° Seg Contrat'!D10*1000</f>
        <v>22847.395451210567</v>
      </c>
      <c r="E10" s="9">
        <f>'G-Prima Tot x Tip V'!E10/'F-N° Seg Contrat'!E10*1000</f>
        <v>17055.059523809527</v>
      </c>
      <c r="F10" s="9">
        <f>'G-Prima Tot x Tip V'!F10/'F-N° Seg Contrat'!F10*1000</f>
        <v>38364.51789128653</v>
      </c>
      <c r="G10" s="9">
        <f>'G-Prima Tot x Tip V'!G10/'F-N° Seg Contrat'!G10*1000</f>
        <v>16953.020134228187</v>
      </c>
      <c r="H10" s="9">
        <f>'G-Prima Tot x Tip V'!H10/'F-N° Seg Contrat'!H10*1000</f>
        <v>31927.522247239198</v>
      </c>
      <c r="I10" s="13">
        <f>'G-Prima Tot x Tip V'!I10/'F-N° Seg Contrat'!I10*1000</f>
        <v>13154.002562128398</v>
      </c>
    </row>
    <row r="11" spans="1:9" ht="12.75">
      <c r="A11" s="98" t="str">
        <f>'F-N° Seg Contrat'!A11</f>
        <v>Bci</v>
      </c>
      <c r="B11" s="9">
        <f>'G-Prima Tot x Tip V'!B11/'F-N° Seg Contrat'!B11*1000</f>
        <v>9027.102962926734</v>
      </c>
      <c r="C11" s="9">
        <f>'G-Prima Tot x Tip V'!C11/'F-N° Seg Contrat'!C11*1000</f>
        <v>10916.281678986274</v>
      </c>
      <c r="D11" s="9">
        <f>'G-Prima Tot x Tip V'!D11/'F-N° Seg Contrat'!D11*1000</f>
        <v>19845.7195406232</v>
      </c>
      <c r="E11" s="9">
        <f>'G-Prima Tot x Tip V'!E11/'F-N° Seg Contrat'!E11*1000</f>
        <v>40809.75214187498</v>
      </c>
      <c r="F11" s="9">
        <f>'G-Prima Tot x Tip V'!F11/'F-N° Seg Contrat'!F11*1000</f>
        <v>33444.137231861016</v>
      </c>
      <c r="G11" s="9">
        <f>'G-Prima Tot x Tip V'!G11/'F-N° Seg Contrat'!G11*1000</f>
        <v>19748.44681649502</v>
      </c>
      <c r="H11" s="9">
        <f>'G-Prima Tot x Tip V'!H11/'F-N° Seg Contrat'!H11*1000</f>
        <v>8864.82353554486</v>
      </c>
      <c r="I11" s="13">
        <f>'G-Prima Tot x Tip V'!I11/'F-N° Seg Contrat'!I11*1000</f>
        <v>12026.344504924027</v>
      </c>
    </row>
    <row r="12" spans="1:9" ht="12.75">
      <c r="A12" s="98" t="str">
        <f>'F-N° Seg Contrat'!A12</f>
        <v>BNP PARIBAS CARDIF</v>
      </c>
      <c r="B12" s="9">
        <f>'G-Prima Tot x Tip V'!B12/'F-N° Seg Contrat'!B12*1000</f>
        <v>5258.2516121646895</v>
      </c>
      <c r="C12" s="9">
        <f>'G-Prima Tot x Tip V'!C12/'F-N° Seg Contrat'!C12*1000</f>
        <v>6915.817604810422</v>
      </c>
      <c r="D12" s="210"/>
      <c r="E12" s="210"/>
      <c r="F12" s="9">
        <f>'G-Prima Tot x Tip V'!F12/'F-N° Seg Contrat'!F12*1000</f>
        <v>29974.177831912304</v>
      </c>
      <c r="G12" s="210"/>
      <c r="H12" s="9">
        <f>'G-Prima Tot x Tip V'!H12/'F-N° Seg Contrat'!H12*1000</f>
        <v>3123.304562268804</v>
      </c>
      <c r="I12" s="13">
        <f>'G-Prima Tot x Tip V'!I12/'F-N° Seg Contrat'!I12*1000</f>
        <v>7019.9105444106945</v>
      </c>
    </row>
    <row r="13" spans="1:9" ht="12.75">
      <c r="A13" s="98" t="str">
        <f>'F-N° Seg Contrat'!A13</f>
        <v>Chilena Consolidada</v>
      </c>
      <c r="B13" s="9">
        <f>'G-Prima Tot x Tip V'!B13/'F-N° Seg Contrat'!B13*1000</f>
        <v>8564.991193774436</v>
      </c>
      <c r="C13" s="9">
        <f>'G-Prima Tot x Tip V'!C13/'F-N° Seg Contrat'!C13*1000</f>
        <v>13545.5615687377</v>
      </c>
      <c r="D13" s="9">
        <f>'G-Prima Tot x Tip V'!D13/'F-N° Seg Contrat'!D13*1000</f>
        <v>13976.944444444445</v>
      </c>
      <c r="E13" s="9">
        <f>'G-Prima Tot x Tip V'!E13/'F-N° Seg Contrat'!E13*1000</f>
        <v>2875</v>
      </c>
      <c r="F13" s="9">
        <f>'G-Prima Tot x Tip V'!F13/'F-N° Seg Contrat'!F13*1000</f>
        <v>32294.933538817182</v>
      </c>
      <c r="G13" s="9">
        <f>'G-Prima Tot x Tip V'!G13/'F-N° Seg Contrat'!G13*1000</f>
        <v>8514.90514905149</v>
      </c>
      <c r="H13" s="9">
        <f>'G-Prima Tot x Tip V'!H13/'F-N° Seg Contrat'!H13*1000</f>
        <v>7559.31101722457</v>
      </c>
      <c r="I13" s="13">
        <f>'G-Prima Tot x Tip V'!I13/'F-N° Seg Contrat'!I13*1000</f>
        <v>10369.104964398819</v>
      </c>
    </row>
    <row r="14" spans="1:9" ht="12.75">
      <c r="A14" s="98" t="str">
        <f>'F-N° Seg Contrat'!A14</f>
        <v>Consorcio Nacional</v>
      </c>
      <c r="B14" s="9">
        <f>'G-Prima Tot x Tip V'!B14/'F-N° Seg Contrat'!B14*1000</f>
        <v>7270.678125902633</v>
      </c>
      <c r="C14" s="9">
        <f>'G-Prima Tot x Tip V'!C14/'F-N° Seg Contrat'!C14*1000</f>
        <v>10393.055158105595</v>
      </c>
      <c r="D14" s="9">
        <f>'G-Prima Tot x Tip V'!D14/'F-N° Seg Contrat'!D14*1000</f>
        <v>23985.45861297539</v>
      </c>
      <c r="E14" s="9">
        <f>'G-Prima Tot x Tip V'!E14/'F-N° Seg Contrat'!E14*1000</f>
        <v>19381.48667601683</v>
      </c>
      <c r="F14" s="9">
        <f>'G-Prima Tot x Tip V'!F14/'F-N° Seg Contrat'!F14*1000</f>
        <v>38624.8447204969</v>
      </c>
      <c r="G14" s="9">
        <f>'G-Prima Tot x Tip V'!G14/'F-N° Seg Contrat'!G14*1000</f>
        <v>19953.024453024453</v>
      </c>
      <c r="H14" s="9">
        <f>'G-Prima Tot x Tip V'!H14/'F-N° Seg Contrat'!H14*1000</f>
        <v>6780.650143413989</v>
      </c>
      <c r="I14" s="13">
        <f>'G-Prima Tot x Tip V'!I14/'F-N° Seg Contrat'!I14*1000</f>
        <v>8371.485873613741</v>
      </c>
    </row>
    <row r="15" spans="1:9" ht="12.75">
      <c r="A15" s="98" t="str">
        <f>'F-N° Seg Contrat'!A15</f>
        <v>HDI</v>
      </c>
      <c r="B15" s="9">
        <f>'G-Prima Tot x Tip V'!B15/'F-N° Seg Contrat'!B15*1000</f>
        <v>4040.4040404040406</v>
      </c>
      <c r="C15" s="9">
        <f>'G-Prima Tot x Tip V'!C15/'F-N° Seg Contrat'!C15*1000</f>
        <v>10321.42857142857</v>
      </c>
      <c r="D15" s="210"/>
      <c r="E15" s="210"/>
      <c r="F15" s="210"/>
      <c r="G15" s="210"/>
      <c r="H15" s="210"/>
      <c r="I15" s="13">
        <f>'G-Prima Tot x Tip V'!I15/'F-N° Seg Contrat'!I15*1000</f>
        <v>4678.765880217786</v>
      </c>
    </row>
    <row r="16" spans="1:9" ht="12.75">
      <c r="A16" s="98" t="str">
        <f>'F-N° Seg Contrat'!A16</f>
        <v>Liberty</v>
      </c>
      <c r="B16" s="9">
        <f>'G-Prima Tot x Tip V'!B16/'F-N° Seg Contrat'!B16*1000</f>
        <v>8299.891422366993</v>
      </c>
      <c r="C16" s="9">
        <f>'G-Prima Tot x Tip V'!C16/'F-N° Seg Contrat'!C16*1000</f>
        <v>7487.5</v>
      </c>
      <c r="D16" s="210"/>
      <c r="E16" s="210"/>
      <c r="F16" s="9">
        <f>'G-Prima Tot x Tip V'!F16/'F-N° Seg Contrat'!F16*1000</f>
        <v>30000</v>
      </c>
      <c r="G16" s="210"/>
      <c r="H16" s="210"/>
      <c r="I16" s="13">
        <f>'G-Prima Tot x Tip V'!I16/'F-N° Seg Contrat'!I16*1000</f>
        <v>8299.914675767917</v>
      </c>
    </row>
    <row r="17" spans="1:9" ht="12.75">
      <c r="A17" s="98" t="str">
        <f>'F-N° Seg Contrat'!A17</f>
        <v>Mapfre</v>
      </c>
      <c r="B17" s="9">
        <f>'G-Prima Tot x Tip V'!B17/'F-N° Seg Contrat'!B17*1000</f>
        <v>7366.519811972345</v>
      </c>
      <c r="C17" s="9">
        <f>'G-Prima Tot x Tip V'!C17/'F-N° Seg Contrat'!C17*1000</f>
        <v>10054.037889848547</v>
      </c>
      <c r="D17" s="9">
        <f>'G-Prima Tot x Tip V'!D17/'F-N° Seg Contrat'!D17*1000</f>
        <v>13742.683737944797</v>
      </c>
      <c r="E17" s="9">
        <f>'G-Prima Tot x Tip V'!E17/'F-N° Seg Contrat'!E17*1000</f>
        <v>53180.71748878923</v>
      </c>
      <c r="F17" s="9">
        <f>'G-Prima Tot x Tip V'!F17/'F-N° Seg Contrat'!F17*1000</f>
        <v>32417.879613109213</v>
      </c>
      <c r="G17" s="9">
        <f>'G-Prima Tot x Tip V'!G17/'F-N° Seg Contrat'!G17*1000</f>
        <v>19536.287242169597</v>
      </c>
      <c r="H17" s="9">
        <f>'G-Prima Tot x Tip V'!H17/'F-N° Seg Contrat'!H17*1000</f>
        <v>5087.434094903339</v>
      </c>
      <c r="I17" s="13">
        <f>'G-Prima Tot x Tip V'!I17/'F-N° Seg Contrat'!I17*1000</f>
        <v>9659.31004439807</v>
      </c>
    </row>
    <row r="18" spans="1:9" ht="12.75">
      <c r="A18" s="98" t="str">
        <f>'F-N° Seg Contrat'!A18</f>
        <v>Mutual de Seguros</v>
      </c>
      <c r="B18" s="9">
        <f>'G-Prima Tot x Tip V'!B18/'F-N° Seg Contrat'!B18*1000</f>
        <v>8128.245653646422</v>
      </c>
      <c r="C18" s="9">
        <f>'G-Prima Tot x Tip V'!C18/'F-N° Seg Contrat'!C18*1000</f>
        <v>11571.254567600487</v>
      </c>
      <c r="D18" s="210"/>
      <c r="E18" s="210"/>
      <c r="F18" s="9">
        <f>'G-Prima Tot x Tip V'!F18/'F-N° Seg Contrat'!F18*1000</f>
        <v>45454.545454545456</v>
      </c>
      <c r="G18" s="210"/>
      <c r="H18" s="9">
        <f>'G-Prima Tot x Tip V'!H18/'F-N° Seg Contrat'!H18*1000</f>
        <v>6763.636363636364</v>
      </c>
      <c r="I18" s="13">
        <f>'G-Prima Tot x Tip V'!I18/'F-N° Seg Contrat'!I18*1000</f>
        <v>8838.524883637665</v>
      </c>
    </row>
    <row r="19" spans="1:9" ht="12.75">
      <c r="A19" s="98" t="str">
        <f>'F-N° Seg Contrat'!A19</f>
        <v>C.S.G. Penta Security</v>
      </c>
      <c r="B19" s="9">
        <f>'G-Prima Tot x Tip V'!B19/'F-N° Seg Contrat'!B19*1000</f>
        <v>8962.489633768746</v>
      </c>
      <c r="C19" s="9">
        <f>'G-Prima Tot x Tip V'!C19/'F-N° Seg Contrat'!C19*1000</f>
        <v>10817.834805827852</v>
      </c>
      <c r="D19" s="9">
        <f>'G-Prima Tot x Tip V'!D19/'F-N° Seg Contrat'!D19*1000</f>
        <v>16755.23413403122</v>
      </c>
      <c r="E19" s="9">
        <f>'G-Prima Tot x Tip V'!E19/'F-N° Seg Contrat'!E19*1000</f>
        <v>102230.45696417797</v>
      </c>
      <c r="F19" s="9">
        <f>'G-Prima Tot x Tip V'!F19/'F-N° Seg Contrat'!F19*1000</f>
        <v>33875.15601164887</v>
      </c>
      <c r="G19" s="9">
        <f>'G-Prima Tot x Tip V'!G19/'F-N° Seg Contrat'!G19*1000</f>
        <v>18818.245716796016</v>
      </c>
      <c r="H19" s="9">
        <f>'G-Prima Tot x Tip V'!H19/'F-N° Seg Contrat'!H19*1000</f>
        <v>11576.137841352405</v>
      </c>
      <c r="I19" s="13">
        <f>'G-Prima Tot x Tip V'!I19/'F-N° Seg Contrat'!I19*1000</f>
        <v>14509.554040407995</v>
      </c>
    </row>
    <row r="20" spans="1:9" ht="12.75">
      <c r="A20" s="98" t="str">
        <f>'F-N° Seg Contrat'!A20</f>
        <v>Renta Nacional</v>
      </c>
      <c r="B20" s="9">
        <f>'G-Prima Tot x Tip V'!B20/'F-N° Seg Contrat'!B20*1000</f>
        <v>8049.88416988417</v>
      </c>
      <c r="C20" s="9">
        <f>'G-Prima Tot x Tip V'!C20/'F-N° Seg Contrat'!C20*1000</f>
        <v>10082.919426048566</v>
      </c>
      <c r="D20" s="210"/>
      <c r="E20" s="9">
        <f>'G-Prima Tot x Tip V'!E20/'F-N° Seg Contrat'!E20*1000</f>
        <v>49158.45070422535</v>
      </c>
      <c r="F20" s="9">
        <f>'G-Prima Tot x Tip V'!F20/'F-N° Seg Contrat'!F20*1000</f>
        <v>22500</v>
      </c>
      <c r="G20" s="9">
        <f>'G-Prima Tot x Tip V'!G20/'F-N° Seg Contrat'!G20*1000</f>
        <v>10656.050955414014</v>
      </c>
      <c r="H20" s="9">
        <f>'G-Prima Tot x Tip V'!H20/'F-N° Seg Contrat'!H20*1000</f>
        <v>18567.049808429118</v>
      </c>
      <c r="I20" s="13">
        <f>'G-Prima Tot x Tip V'!I20/'F-N° Seg Contrat'!I20*1000</f>
        <v>21822.097466622636</v>
      </c>
    </row>
    <row r="21" spans="1:9" ht="12.75">
      <c r="A21" s="98" t="str">
        <f>'F-N° Seg Contrat'!A21</f>
        <v>RSA</v>
      </c>
      <c r="B21" s="9">
        <f>'G-Prima Tot x Tip V'!B21/'F-N° Seg Contrat'!B21*1000</f>
        <v>6991.34427755599</v>
      </c>
      <c r="C21" s="9">
        <f>'G-Prima Tot x Tip V'!C21/'F-N° Seg Contrat'!C21*1000</f>
        <v>8452.955145507913</v>
      </c>
      <c r="D21" s="9">
        <f>'G-Prima Tot x Tip V'!D21/'F-N° Seg Contrat'!D21*1000</f>
        <v>19493.9182194617</v>
      </c>
      <c r="E21" s="9">
        <f>'G-Prima Tot x Tip V'!E21/'F-N° Seg Contrat'!E21*1000</f>
        <v>99318.70249437963</v>
      </c>
      <c r="F21" s="9">
        <f>'G-Prima Tot x Tip V'!F21/'F-N° Seg Contrat'!F21*1000</f>
        <v>28779.750099166995</v>
      </c>
      <c r="G21" s="9">
        <f>'G-Prima Tot x Tip V'!G21/'F-N° Seg Contrat'!G21*1000</f>
        <v>17505.847953216373</v>
      </c>
      <c r="H21" s="9">
        <f>'G-Prima Tot x Tip V'!H21/'F-N° Seg Contrat'!H21*1000</f>
        <v>5443.868161284925</v>
      </c>
      <c r="I21" s="13">
        <f>'G-Prima Tot x Tip V'!I21/'F-N° Seg Contrat'!I21*1000</f>
        <v>13219.175593088135</v>
      </c>
    </row>
    <row r="22" spans="1:10" ht="12.75">
      <c r="A22" s="98" t="str">
        <f>'F-N° Seg Contrat'!A22</f>
        <v>SURA</v>
      </c>
      <c r="B22" s="210"/>
      <c r="C22" s="210"/>
      <c r="D22" s="210"/>
      <c r="E22" s="210"/>
      <c r="F22" s="210"/>
      <c r="G22" s="210"/>
      <c r="H22" s="210"/>
      <c r="I22" s="13" t="s">
        <v>98</v>
      </c>
      <c r="J22" s="211"/>
    </row>
    <row r="23" spans="1:10" ht="12.75">
      <c r="A23" s="98" t="str">
        <f>'F-N° Seg Contrat'!A23</f>
        <v>Zenit</v>
      </c>
      <c r="B23" s="210">
        <f>'G-Prima Tot x Tip V'!B23/'F-N° Seg Contrat'!B23*1000</f>
        <v>6395.140065616324</v>
      </c>
      <c r="C23" s="9">
        <f>'G-Prima Tot x Tip V'!C23/'F-N° Seg Contrat'!C23*1000</f>
        <v>7661.3201727328815</v>
      </c>
      <c r="D23" s="210"/>
      <c r="E23" s="210"/>
      <c r="F23" s="9">
        <f>'G-Prima Tot x Tip V'!F23/'F-N° Seg Contrat'!F23*1000</f>
        <v>36353.71179039301</v>
      </c>
      <c r="G23" s="210"/>
      <c r="H23" s="213">
        <f>'G-Prima Tot x Tip V'!H23/'F-N° Seg Contrat'!H23*1000</f>
        <v>0</v>
      </c>
      <c r="I23" s="214">
        <f>'G-Prima Tot x Tip V'!I23/'F-N° Seg Contrat'!I23*1000</f>
        <v>6856.995092850958</v>
      </c>
      <c r="J23" s="211"/>
    </row>
    <row r="24" spans="1:10" ht="12.75">
      <c r="A24" s="72"/>
      <c r="B24" s="212"/>
      <c r="C24" s="93"/>
      <c r="D24" s="93"/>
      <c r="E24" s="93"/>
      <c r="F24" s="93"/>
      <c r="G24" s="93"/>
      <c r="H24" s="196"/>
      <c r="I24" s="94"/>
      <c r="J24" s="211"/>
    </row>
    <row r="25" spans="1:9" ht="12.75">
      <c r="A25" s="77" t="s">
        <v>14</v>
      </c>
      <c r="B25" s="12">
        <f>'G-Prima Tot x Tip V'!B25/'F-N° Seg Contrat'!B25*1000</f>
        <v>8670.648801840685</v>
      </c>
      <c r="C25" s="12">
        <f>'G-Prima Tot x Tip V'!C25/'F-N° Seg Contrat'!C25*1000</f>
        <v>11029.391334903703</v>
      </c>
      <c r="D25" s="12">
        <f>'G-Prima Tot x Tip V'!D25/'F-N° Seg Contrat'!D25*1000</f>
        <v>17920.516115587663</v>
      </c>
      <c r="E25" s="12">
        <f>'G-Prima Tot x Tip V'!E25/'F-N° Seg Contrat'!E25*1000</f>
        <v>64228.98895633339</v>
      </c>
      <c r="F25" s="12">
        <f>'G-Prima Tot x Tip V'!F25/'F-N° Seg Contrat'!F25*1000</f>
        <v>33467.05533661206</v>
      </c>
      <c r="G25" s="12">
        <f>'G-Prima Tot x Tip V'!G25/'F-N° Seg Contrat'!G25*1000</f>
        <v>18780.388541323675</v>
      </c>
      <c r="H25" s="12">
        <f>'G-Prima Tot x Tip V'!H25/'F-N° Seg Contrat'!H25*1000</f>
        <v>11119.717826202132</v>
      </c>
      <c r="I25" s="14">
        <f>'G-Prima Tot x Tip V'!I25/'F-N° Seg Contrat'!I25*1000</f>
        <v>11640.693090190962</v>
      </c>
    </row>
    <row r="26" spans="1:9" ht="12.75">
      <c r="A26" s="95"/>
      <c r="B26" s="83"/>
      <c r="C26" s="83"/>
      <c r="D26" s="83"/>
      <c r="E26" s="83"/>
      <c r="F26" s="83"/>
      <c r="G26" s="83"/>
      <c r="H26" s="83"/>
      <c r="I26" s="96"/>
    </row>
    <row r="27" spans="1:9" ht="12.75">
      <c r="A27" s="85"/>
      <c r="B27" s="59"/>
      <c r="C27" s="59"/>
      <c r="D27" s="59"/>
      <c r="E27" s="59"/>
      <c r="F27" s="59"/>
      <c r="G27" s="59"/>
      <c r="H27" s="59"/>
      <c r="I27" s="57"/>
    </row>
    <row r="28" spans="1:9" ht="12.75">
      <c r="A28" s="85"/>
      <c r="B28" s="59"/>
      <c r="C28" s="59"/>
      <c r="D28" s="59"/>
      <c r="E28" s="59"/>
      <c r="F28" s="59"/>
      <c r="G28" s="59"/>
      <c r="H28" s="59"/>
      <c r="I28" s="57"/>
    </row>
    <row r="29" spans="1:9" ht="12.75">
      <c r="A29" s="85"/>
      <c r="B29" s="59"/>
      <c r="C29" s="59"/>
      <c r="D29" s="59"/>
      <c r="E29" s="59"/>
      <c r="F29" s="59"/>
      <c r="G29" s="59"/>
      <c r="H29" s="59"/>
      <c r="I29" s="57"/>
    </row>
    <row r="30" spans="1:9" ht="12.75">
      <c r="A30" s="85"/>
      <c r="B30" s="59"/>
      <c r="C30" s="59"/>
      <c r="D30" s="59"/>
      <c r="E30" s="59"/>
      <c r="F30" s="59"/>
      <c r="G30" s="59"/>
      <c r="H30" s="59"/>
      <c r="I30" s="57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Rodríguez Rodríguez Roxana Graciela</cp:lastModifiedBy>
  <cp:lastPrinted>2009-06-01T19:22:39Z</cp:lastPrinted>
  <dcterms:created xsi:type="dcterms:W3CDTF">1998-11-26T15:05:36Z</dcterms:created>
  <dcterms:modified xsi:type="dcterms:W3CDTF">2014-02-06T13:02:02Z</dcterms:modified>
  <cp:category/>
  <cp:version/>
  <cp:contentType/>
  <cp:contentStatus/>
</cp:coreProperties>
</file>