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1"/>
  </bookViews>
  <sheets>
    <sheet name="ENERO 2014" sheetId="1" r:id="rId1"/>
    <sheet name="FEBRERO 2014" sheetId="2" r:id="rId2"/>
    <sheet name="MARZO 2014" sheetId="3" r:id="rId3"/>
    <sheet name="ABRIL 2014" sheetId="4" r:id="rId4"/>
    <sheet name="MAYO 2014" sheetId="5" r:id="rId5"/>
    <sheet name="JUNIO 2014" sheetId="6" r:id="rId6"/>
    <sheet name="JULIO 2014" sheetId="7" r:id="rId7"/>
    <sheet name="AGOSTO 2014" sheetId="8" r:id="rId8"/>
    <sheet name="SEPTIEMBRE 2014" sheetId="9" r:id="rId9"/>
    <sheet name="OCTUBRE 2014" sheetId="10" r:id="rId10"/>
    <sheet name="Noviembre 2014" sheetId="11" r:id="rId11"/>
    <sheet name="Diciembre 2014" sheetId="12" r:id="rId12"/>
  </sheets>
  <definedNames/>
  <calcPr fullCalcOnLoad="1"/>
</workbook>
</file>

<file path=xl/sharedStrings.xml><?xml version="1.0" encoding="utf-8"?>
<sst xmlns="http://schemas.openxmlformats.org/spreadsheetml/2006/main" count="908" uniqueCount="82">
  <si>
    <t>INFORMACION MENSUAL DE PRESTAMOS OTORGADOS</t>
  </si>
  <si>
    <t>Diciembre 2014</t>
  </si>
  <si>
    <t>PRÉSTAMOS DE CONSUMO OTORGADOS EN PESOS ($)</t>
  </si>
  <si>
    <t xml:space="preserve"> ASEGURADORA</t>
  </si>
  <si>
    <t xml:space="preserve"> Número de  </t>
  </si>
  <si>
    <t xml:space="preserve"> Monto Total  </t>
  </si>
  <si>
    <t xml:space="preserve"> Monto promedio de </t>
  </si>
  <si>
    <t xml:space="preserve"> Plazo (meses)  </t>
  </si>
  <si>
    <t xml:space="preserve"> Tasa de Interés  </t>
  </si>
  <si>
    <t xml:space="preserve"> Prestamos  </t>
  </si>
  <si>
    <t xml:space="preserve"> Prestado ($)  </t>
  </si>
  <si>
    <t xml:space="preserve"> los préstamos ($)  </t>
  </si>
  <si>
    <t xml:space="preserve"> Préstamos  </t>
  </si>
  <si>
    <t xml:space="preserve"> (mensual)</t>
  </si>
  <si>
    <t xml:space="preserve"> (1)  </t>
  </si>
  <si>
    <t xml:space="preserve"> (2)  </t>
  </si>
  <si>
    <t xml:space="preserve"> (3)  </t>
  </si>
  <si>
    <t xml:space="preserve"> (4)  </t>
  </si>
  <si>
    <t xml:space="preserve"> (5)  </t>
  </si>
  <si>
    <t>BICE</t>
  </si>
  <si>
    <t>CHILENA CONSOLIDADA</t>
  </si>
  <si>
    <t>CORPSEGUROS</t>
  </si>
  <si>
    <t>CORPVIDA</t>
  </si>
  <si>
    <t>EUROAMERICA</t>
  </si>
  <si>
    <t>METLIFE</t>
  </si>
  <si>
    <t>OHIO</t>
  </si>
  <si>
    <t>PENTA</t>
  </si>
  <si>
    <t>PRINCIPAL</t>
  </si>
  <si>
    <t>RENTA NACIONAL</t>
  </si>
  <si>
    <t>SECURITY PREVISION</t>
  </si>
  <si>
    <t>TOTALES</t>
  </si>
  <si>
    <t>PRÉSTAMOS COMPLEMENTARIOS VIVIENDA OTORGADOS EN UNIDADES DE FOMENTO (UF)</t>
  </si>
  <si>
    <t xml:space="preserve"> (anual)</t>
  </si>
  <si>
    <t>PRÉSTAMOS COMERCIALES OTORGADOS  EN UNIDADES DE FOMENTO (UF)</t>
  </si>
  <si>
    <t>Noviembre 2014</t>
  </si>
  <si>
    <t>OCTUBRE 2014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</si>
  <si>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</si>
  <si>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</si>
  <si>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</si>
  <si>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</si>
  <si>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</si>
  <si>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</si>
  <si>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</si>
  <si>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</si>
  <si>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</si>
  <si>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</si>
  <si>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</si>
  <si>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</si>
  <si>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</si>
  <si>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</si>
  <si>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</si>
  <si>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</si>
  <si>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</si>
  <si>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CHILENA CONSOLIDADA SEGUROS DE VIDA S.A.</t>
  </si>
  <si>
    <t>COMPAÑIA DE SEGUROS CORPVIDA S.A.</t>
  </si>
  <si>
    <t>EUROAMERICA SEGUROS DE VIDA S.A.</t>
  </si>
  <si>
    <t xml:space="preserve">CORPSEGUROS S.A. </t>
  </si>
  <si>
    <t>METLIFE CHILE SEGUROS DE VIDA</t>
  </si>
  <si>
    <t>OHIO NATIONAL SEGUROS DE VIDA S.A.</t>
  </si>
  <si>
    <t>PENTA VIDA COMPAÑIA DE SEGUROS DE VIDA</t>
  </si>
  <si>
    <t>PRINCIPAL COMPAÑIA DE SEGUROS DE VIDA</t>
  </si>
  <si>
    <t>RENTA NACIONAL COMPAÑÍA DE SEGUROS DE VIDA S.A.</t>
  </si>
  <si>
    <t>SEGUROS VIDA SECURITY PREVISION S.A. (6)</t>
  </si>
  <si>
    <t>(anual)</t>
  </si>
  <si>
    <t>COMPAÑIA DE SEGUROS DE VIDA CRUZ DEL SUR S.A.</t>
  </si>
  <si>
    <t>PRÉSTAMOS COMERCIALES OTORGADOS EN PESOS ($)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</si>
  <si>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</si>
  <si>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</si>
  <si>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</si>
  <si>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</si>
  <si>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</si>
  <si>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(6)    Al 30 de marzo de 2014, Cruz del Sur se fusionó con Security Previsión.</t>
  </si>
  <si>
    <t>SEPTIEMBRE 2014</t>
  </si>
  <si>
    <t>AGOSTO 2014</t>
  </si>
  <si>
    <t>JULIO 2014</t>
  </si>
  <si>
    <t>JUNIO 2014</t>
  </si>
  <si>
    <t>MAYO 2014</t>
  </si>
  <si>
    <t>ABRIL 2014</t>
  </si>
  <si>
    <t>MARZO 2014</t>
  </si>
  <si>
    <t>SEGUROS VIDA SECURITY PREVISION S.A.</t>
  </si>
  <si>
    <t>FEBRERO 2014</t>
  </si>
  <si>
    <t>ENERO 2014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</si>
</sst>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00"/>
  </numFmts>
  <fonts count="47">
    <font>
      <sz val="11"/>
      <color indexed="8"/>
      <name val="Calibri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0" fillId="0" borderId="0">
      <alignment vertical="center"/>
      <protection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24" fillId="0" borderId="0">
      <alignment/>
      <protection/>
    </xf>
    <xf numFmtId="0" fontId="20" fillId="0" borderId="0">
      <alignment vertical="center"/>
      <protection/>
    </xf>
    <xf numFmtId="0" fontId="0" fillId="32" borderId="4" applyNumberFormat="0" applyFont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1" fillId="34" borderId="0" xfId="52" applyFont="1" applyFill="1" applyAlignment="1">
      <alignment horizontal="left"/>
      <protection/>
    </xf>
    <xf numFmtId="0" fontId="21" fillId="34" borderId="0" xfId="52" applyFont="1" applyFill="1">
      <alignment vertical="center"/>
      <protection/>
    </xf>
    <xf numFmtId="0" fontId="30" fillId="0" borderId="0" xfId="50">
      <alignment/>
      <protection/>
    </xf>
    <xf numFmtId="49" fontId="22" fillId="34" borderId="0" xfId="52" applyNumberFormat="1" applyFont="1" applyFill="1" applyAlignment="1">
      <alignment horizontal="left"/>
      <protection/>
    </xf>
    <xf numFmtId="0" fontId="23" fillId="34" borderId="0" xfId="52" applyFont="1" applyFill="1" applyAlignment="1">
      <alignment horizontal="left"/>
      <protection/>
    </xf>
    <xf numFmtId="0" fontId="24" fillId="34" borderId="0" xfId="52" applyFont="1" applyFill="1">
      <alignment vertical="center"/>
      <protection/>
    </xf>
    <xf numFmtId="0" fontId="25" fillId="34" borderId="0" xfId="52" applyFont="1" applyFill="1">
      <alignment vertical="center"/>
      <protection/>
    </xf>
    <xf numFmtId="0" fontId="26" fillId="35" borderId="14" xfId="52" applyNumberFormat="1" applyFont="1" applyFill="1" applyBorder="1" applyAlignment="1" applyProtection="1">
      <alignment horizontal="left" vertical="center"/>
      <protection locked="0"/>
    </xf>
    <xf numFmtId="0" fontId="23" fillId="36" borderId="15" xfId="52" applyNumberFormat="1" applyFont="1" applyFill="1" applyBorder="1" applyAlignment="1" applyProtection="1">
      <alignment horizontal="center"/>
      <protection locked="0"/>
    </xf>
    <xf numFmtId="0" fontId="23" fillId="36" borderId="16" xfId="52" applyNumberFormat="1" applyFont="1" applyFill="1" applyBorder="1" applyAlignment="1" applyProtection="1">
      <alignment horizontal="center"/>
      <protection locked="0"/>
    </xf>
    <xf numFmtId="0" fontId="23" fillId="36" borderId="17" xfId="52" applyNumberFormat="1" applyFont="1" applyFill="1" applyBorder="1" applyAlignment="1" applyProtection="1">
      <alignment horizontal="center"/>
      <protection locked="0"/>
    </xf>
    <xf numFmtId="0" fontId="26" fillId="35" borderId="18" xfId="52" applyNumberFormat="1" applyFont="1" applyFill="1" applyBorder="1" applyAlignment="1" applyProtection="1">
      <alignment horizontal="left" vertical="center"/>
      <protection locked="0"/>
    </xf>
    <xf numFmtId="0" fontId="23" fillId="36" borderId="19" xfId="52" applyNumberFormat="1" applyFont="1" applyFill="1" applyBorder="1" applyAlignment="1" applyProtection="1">
      <alignment horizontal="center"/>
      <protection locked="0"/>
    </xf>
    <xf numFmtId="0" fontId="23" fillId="36" borderId="20" xfId="52" applyNumberFormat="1" applyFont="1" applyFill="1" applyBorder="1" applyAlignment="1" applyProtection="1">
      <alignment horizontal="center"/>
      <protection locked="0"/>
    </xf>
    <xf numFmtId="0" fontId="23" fillId="36" borderId="21" xfId="52" applyNumberFormat="1" applyFont="1" applyFill="1" applyBorder="1" applyAlignment="1" applyProtection="1">
      <alignment horizontal="center"/>
      <protection locked="0"/>
    </xf>
    <xf numFmtId="0" fontId="26" fillId="35" borderId="22" xfId="52" applyNumberFormat="1" applyFont="1" applyFill="1" applyBorder="1" applyAlignment="1" applyProtection="1">
      <alignment horizontal="left" vertical="center"/>
      <protection locked="0"/>
    </xf>
    <xf numFmtId="49" fontId="23" fillId="36" borderId="23" xfId="52" applyNumberFormat="1" applyFont="1" applyFill="1" applyBorder="1" applyAlignment="1" applyProtection="1">
      <alignment horizontal="center"/>
      <protection locked="0"/>
    </xf>
    <xf numFmtId="49" fontId="23" fillId="36" borderId="24" xfId="52" applyNumberFormat="1" applyFont="1" applyFill="1" applyBorder="1" applyAlignment="1" applyProtection="1">
      <alignment horizontal="center"/>
      <protection locked="0"/>
    </xf>
    <xf numFmtId="49" fontId="23" fillId="36" borderId="25" xfId="52" applyNumberFormat="1" applyFont="1" applyFill="1" applyBorder="1" applyAlignment="1" applyProtection="1">
      <alignment horizontal="center"/>
      <protection locked="0"/>
    </xf>
    <xf numFmtId="0" fontId="24" fillId="34" borderId="26" xfId="52" applyNumberFormat="1" applyFont="1" applyFill="1" applyBorder="1" applyAlignment="1" applyProtection="1">
      <alignment horizontal="left"/>
      <protection locked="0"/>
    </xf>
    <xf numFmtId="3" fontId="23" fillId="34" borderId="27" xfId="52" applyNumberFormat="1" applyFont="1" applyFill="1" applyBorder="1" applyAlignment="1" applyProtection="1">
      <alignment/>
      <protection locked="0"/>
    </xf>
    <xf numFmtId="0" fontId="23" fillId="34" borderId="27" xfId="52" applyNumberFormat="1" applyFont="1" applyFill="1" applyBorder="1" applyAlignment="1" applyProtection="1">
      <alignment horizontal="right"/>
      <protection locked="0"/>
    </xf>
    <xf numFmtId="0" fontId="23" fillId="34" borderId="28" xfId="52" applyNumberFormat="1" applyFont="1" applyFill="1" applyBorder="1" applyAlignment="1" applyProtection="1">
      <alignment/>
      <protection locked="0"/>
    </xf>
    <xf numFmtId="2" fontId="23" fillId="34" borderId="29" xfId="52" applyNumberFormat="1" applyFont="1" applyFill="1" applyBorder="1" applyAlignment="1" applyProtection="1">
      <alignment/>
      <protection locked="0"/>
    </xf>
    <xf numFmtId="0" fontId="23" fillId="0" borderId="30" xfId="52" applyNumberFormat="1" applyFont="1" applyFill="1" applyBorder="1" applyAlignment="1" applyProtection="1">
      <alignment horizontal="left"/>
      <protection locked="0"/>
    </xf>
    <xf numFmtId="164" fontId="23" fillId="0" borderId="19" xfId="48" applyNumberFormat="1" applyFont="1" applyFill="1" applyBorder="1" applyAlignment="1">
      <alignment/>
    </xf>
    <xf numFmtId="164" fontId="23" fillId="0" borderId="31" xfId="48" applyNumberFormat="1" applyFont="1" applyFill="1" applyBorder="1" applyAlignment="1">
      <alignment/>
    </xf>
    <xf numFmtId="43" fontId="23" fillId="0" borderId="21" xfId="47" applyFont="1" applyFill="1" applyBorder="1" applyAlignment="1">
      <alignment/>
    </xf>
    <xf numFmtId="0" fontId="30" fillId="0" borderId="0" xfId="50" applyFill="1">
      <alignment/>
      <protection/>
    </xf>
    <xf numFmtId="0" fontId="23" fillId="0" borderId="30" xfId="52" applyFont="1" applyFill="1" applyBorder="1" applyAlignment="1">
      <alignment horizontal="left"/>
      <protection/>
    </xf>
    <xf numFmtId="164" fontId="23" fillId="0" borderId="0" xfId="48" applyNumberFormat="1" applyFont="1" applyFill="1" applyAlignment="1">
      <alignment/>
    </xf>
    <xf numFmtId="0" fontId="27" fillId="0" borderId="30" xfId="52" applyFont="1" applyFill="1" applyBorder="1" applyAlignment="1">
      <alignment horizontal="left"/>
      <protection/>
    </xf>
    <xf numFmtId="164" fontId="23" fillId="0" borderId="32" xfId="48" applyNumberFormat="1" applyFont="1" applyFill="1" applyBorder="1" applyAlignment="1">
      <alignment/>
    </xf>
    <xf numFmtId="0" fontId="28" fillId="0" borderId="33" xfId="52" applyNumberFormat="1" applyFont="1" applyFill="1" applyBorder="1" applyAlignment="1" applyProtection="1">
      <alignment horizontal="left" vertical="center"/>
      <protection locked="0"/>
    </xf>
    <xf numFmtId="3" fontId="29" fillId="0" borderId="34" xfId="52" applyNumberFormat="1" applyFont="1" applyFill="1" applyBorder="1" applyAlignment="1" applyProtection="1">
      <alignment vertical="center"/>
      <protection locked="0"/>
    </xf>
    <xf numFmtId="4" fontId="29" fillId="0" borderId="35" xfId="52" applyNumberFormat="1" applyFont="1" applyFill="1" applyBorder="1" applyAlignment="1" applyProtection="1">
      <alignment vertical="center"/>
      <protection locked="0"/>
    </xf>
    <xf numFmtId="3" fontId="24" fillId="34" borderId="0" xfId="52" applyNumberFormat="1" applyFont="1" applyFill="1">
      <alignment vertical="center"/>
      <protection/>
    </xf>
    <xf numFmtId="4" fontId="29" fillId="0" borderId="0" xfId="52" applyNumberFormat="1" applyFont="1" applyFill="1" applyBorder="1" applyAlignment="1">
      <alignment/>
      <protection/>
    </xf>
    <xf numFmtId="4" fontId="24" fillId="34" borderId="0" xfId="52" applyNumberFormat="1" applyFont="1" applyFill="1">
      <alignment vertical="center"/>
      <protection/>
    </xf>
    <xf numFmtId="0" fontId="23" fillId="35" borderId="15" xfId="52" applyNumberFormat="1" applyFont="1" applyFill="1" applyBorder="1" applyAlignment="1" applyProtection="1">
      <alignment horizontal="center"/>
      <protection locked="0"/>
    </xf>
    <xf numFmtId="0" fontId="23" fillId="35" borderId="16" xfId="52" applyNumberFormat="1" applyFont="1" applyFill="1" applyBorder="1" applyAlignment="1" applyProtection="1">
      <alignment horizontal="center"/>
      <protection locked="0"/>
    </xf>
    <xf numFmtId="4" fontId="23" fillId="35" borderId="17" xfId="52" applyNumberFormat="1" applyFont="1" applyFill="1" applyBorder="1" applyAlignment="1" applyProtection="1">
      <alignment horizontal="center"/>
      <protection locked="0"/>
    </xf>
    <xf numFmtId="0" fontId="23" fillId="35" borderId="19" xfId="52" applyNumberFormat="1" applyFont="1" applyFill="1" applyBorder="1" applyAlignment="1" applyProtection="1">
      <alignment horizontal="center"/>
      <protection locked="0"/>
    </xf>
    <xf numFmtId="0" fontId="23" fillId="35" borderId="20" xfId="52" applyNumberFormat="1" applyFont="1" applyFill="1" applyBorder="1" applyAlignment="1" applyProtection="1">
      <alignment horizontal="center"/>
      <protection locked="0"/>
    </xf>
    <xf numFmtId="4" fontId="23" fillId="35" borderId="21" xfId="52" applyNumberFormat="1" applyFont="1" applyFill="1" applyBorder="1" applyAlignment="1" applyProtection="1">
      <alignment horizontal="center"/>
      <protection locked="0"/>
    </xf>
    <xf numFmtId="49" fontId="23" fillId="35" borderId="23" xfId="52" applyNumberFormat="1" applyFont="1" applyFill="1" applyBorder="1" applyAlignment="1" applyProtection="1">
      <alignment horizontal="center"/>
      <protection locked="0"/>
    </xf>
    <xf numFmtId="49" fontId="23" fillId="35" borderId="24" xfId="52" applyNumberFormat="1" applyFont="1" applyFill="1" applyBorder="1" applyAlignment="1" applyProtection="1">
      <alignment horizontal="center"/>
      <protection locked="0"/>
    </xf>
    <xf numFmtId="4" fontId="23" fillId="35" borderId="25" xfId="52" applyNumberFormat="1" applyFont="1" applyFill="1" applyBorder="1" applyAlignment="1" applyProtection="1">
      <alignment horizontal="center"/>
      <protection locked="0"/>
    </xf>
    <xf numFmtId="0" fontId="23" fillId="0" borderId="18" xfId="52" applyNumberFormat="1" applyFont="1" applyFill="1" applyBorder="1" applyAlignment="1" applyProtection="1">
      <alignment horizontal="left"/>
      <protection locked="0"/>
    </xf>
    <xf numFmtId="164" fontId="23" fillId="0" borderId="19" xfId="48" applyNumberFormat="1" applyFont="1" applyBorder="1" applyAlignment="1">
      <alignment/>
    </xf>
    <xf numFmtId="3" fontId="23" fillId="0" borderId="31" xfId="52" applyNumberFormat="1" applyFont="1" applyFill="1" applyBorder="1" applyAlignment="1" applyProtection="1">
      <alignment horizontal="right"/>
      <protection locked="0"/>
    </xf>
    <xf numFmtId="43" fontId="23" fillId="0" borderId="21" xfId="47" applyFont="1" applyBorder="1" applyAlignment="1">
      <alignment/>
    </xf>
    <xf numFmtId="0" fontId="23" fillId="0" borderId="18" xfId="52" applyFont="1" applyFill="1" applyBorder="1" applyAlignment="1">
      <alignment horizontal="left"/>
      <protection/>
    </xf>
    <xf numFmtId="3" fontId="27" fillId="0" borderId="19" xfId="52" applyNumberFormat="1" applyFont="1" applyFill="1" applyBorder="1" applyAlignment="1">
      <alignment horizontal="right"/>
      <protection/>
    </xf>
    <xf numFmtId="3" fontId="23" fillId="0" borderId="19" xfId="52" applyNumberFormat="1" applyFont="1" applyFill="1" applyBorder="1" applyAlignment="1">
      <alignment horizontal="right"/>
      <protection/>
    </xf>
    <xf numFmtId="3" fontId="23" fillId="0" borderId="31" xfId="52" applyNumberFormat="1" applyFont="1" applyFill="1" applyBorder="1" applyAlignment="1">
      <alignment horizontal="right"/>
      <protection/>
    </xf>
    <xf numFmtId="0" fontId="23" fillId="0" borderId="19" xfId="52" applyFont="1" applyFill="1" applyBorder="1" applyAlignment="1">
      <alignment horizontal="right"/>
      <protection/>
    </xf>
    <xf numFmtId="43" fontId="23" fillId="0" borderId="21" xfId="47" applyFont="1" applyFill="1" applyBorder="1" applyAlignment="1">
      <alignment horizontal="right"/>
    </xf>
    <xf numFmtId="3" fontId="29" fillId="0" borderId="34" xfId="52" applyNumberFormat="1" applyFont="1" applyFill="1" applyBorder="1" applyAlignment="1" applyProtection="1">
      <alignment horizontal="right" vertical="center"/>
      <protection locked="0"/>
    </xf>
    <xf numFmtId="3" fontId="29" fillId="0" borderId="36" xfId="52" applyNumberFormat="1" applyFont="1" applyFill="1" applyBorder="1" applyAlignment="1" applyProtection="1">
      <alignment horizontal="right" vertical="center"/>
      <protection locked="0"/>
    </xf>
    <xf numFmtId="43" fontId="29" fillId="0" borderId="35" xfId="47" applyNumberFormat="1" applyFont="1" applyFill="1" applyBorder="1" applyAlignment="1">
      <alignment horizontal="right"/>
    </xf>
    <xf numFmtId="0" fontId="23" fillId="34" borderId="0" xfId="52" applyFont="1" applyFill="1">
      <alignment vertical="center"/>
      <protection/>
    </xf>
    <xf numFmtId="165" fontId="23" fillId="34" borderId="0" xfId="52" applyNumberFormat="1" applyFont="1" applyFill="1">
      <alignment vertical="center"/>
      <protection/>
    </xf>
    <xf numFmtId="2" fontId="23" fillId="34" borderId="0" xfId="52" applyNumberFormat="1" applyFont="1" applyFill="1">
      <alignment vertical="center"/>
      <protection/>
    </xf>
    <xf numFmtId="0" fontId="23" fillId="0" borderId="0" xfId="52" applyFont="1" applyAlignment="1">
      <alignment horizontal="justify" vertical="justify" wrapText="1"/>
      <protection/>
    </xf>
    <xf numFmtId="0" fontId="24" fillId="0" borderId="0" xfId="51" applyFont="1">
      <alignment/>
      <protection/>
    </xf>
    <xf numFmtId="164" fontId="30" fillId="0" borderId="0" xfId="50" applyNumberFormat="1" applyFill="1">
      <alignment/>
      <protection/>
    </xf>
    <xf numFmtId="164" fontId="30" fillId="0" borderId="0" xfId="47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Millares 2" xfId="48"/>
    <cellStyle name="Neutral" xfId="49"/>
    <cellStyle name="Normal 2" xfId="50"/>
    <cellStyle name="Normal 2 2" xfId="51"/>
    <cellStyle name="Normal_WEB_07.09_Circ1896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DBDB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43.8515625" style="18" customWidth="1"/>
    <col min="2" max="2" width="11.421875" style="18" customWidth="1"/>
    <col min="3" max="3" width="12.8515625" style="18" bestFit="1" customWidth="1"/>
    <col min="4" max="4" width="14.421875" style="18" customWidth="1"/>
    <col min="5" max="5" width="11.421875" style="18" customWidth="1"/>
    <col min="6" max="6" width="12.00390625" style="18" bestFit="1" customWidth="1"/>
    <col min="7" max="7" width="11.421875" style="18" customWidth="1"/>
    <col min="8" max="8" width="14.57421875" style="18" bestFit="1" customWidth="1"/>
    <col min="9" max="9" width="14.140625" style="18" bestFit="1" customWidth="1"/>
    <col min="10" max="10" width="14.7109375" style="18" customWidth="1"/>
    <col min="11" max="16384" width="11.421875" style="18" customWidth="1"/>
  </cols>
  <sheetData>
    <row r="1" spans="1:6" ht="15.75">
      <c r="A1" s="16" t="s">
        <v>0</v>
      </c>
      <c r="B1" s="17"/>
      <c r="C1" s="17"/>
      <c r="D1" s="17"/>
      <c r="E1" s="17"/>
      <c r="F1" s="17"/>
    </row>
    <row r="2" spans="1:6" ht="15.75">
      <c r="A2" s="19" t="s">
        <v>81</v>
      </c>
      <c r="B2" s="17"/>
      <c r="C2" s="17"/>
      <c r="D2" s="17"/>
      <c r="E2" s="17"/>
      <c r="F2" s="17"/>
    </row>
    <row r="3" spans="1:6" ht="9.75" customHeight="1">
      <c r="A3" s="20"/>
      <c r="B3" s="21"/>
      <c r="C3" s="21"/>
      <c r="D3" s="21"/>
      <c r="E3" s="21"/>
      <c r="F3" s="21"/>
    </row>
    <row r="4" spans="1:6" ht="15.75" thickBot="1">
      <c r="A4" s="22" t="s">
        <v>2</v>
      </c>
      <c r="B4" s="22"/>
      <c r="C4" s="22"/>
      <c r="D4" s="22"/>
      <c r="E4" s="22"/>
      <c r="F4" s="22"/>
    </row>
    <row r="5" spans="1:6" ht="15">
      <c r="A5" s="23" t="s">
        <v>36</v>
      </c>
      <c r="B5" s="24" t="s">
        <v>37</v>
      </c>
      <c r="C5" s="24" t="s">
        <v>38</v>
      </c>
      <c r="D5" s="25" t="s">
        <v>39</v>
      </c>
      <c r="E5" s="25" t="s">
        <v>40</v>
      </c>
      <c r="F5" s="26" t="s">
        <v>41</v>
      </c>
    </row>
    <row r="6" spans="1:6" ht="15">
      <c r="A6" s="27"/>
      <c r="B6" s="28" t="s">
        <v>42</v>
      </c>
      <c r="C6" s="28" t="s">
        <v>43</v>
      </c>
      <c r="D6" s="29" t="s">
        <v>44</v>
      </c>
      <c r="E6" s="29" t="s">
        <v>45</v>
      </c>
      <c r="F6" s="30" t="s">
        <v>46</v>
      </c>
    </row>
    <row r="7" spans="1:6" ht="15">
      <c r="A7" s="31"/>
      <c r="B7" s="32" t="s">
        <v>47</v>
      </c>
      <c r="C7" s="32" t="s">
        <v>48</v>
      </c>
      <c r="D7" s="32" t="s">
        <v>49</v>
      </c>
      <c r="E7" s="33" t="s">
        <v>50</v>
      </c>
      <c r="F7" s="34" t="s">
        <v>51</v>
      </c>
    </row>
    <row r="8" spans="1:6" ht="15">
      <c r="A8" s="35"/>
      <c r="B8" s="36"/>
      <c r="C8" s="36"/>
      <c r="D8" s="37"/>
      <c r="E8" s="38"/>
      <c r="F8" s="39"/>
    </row>
    <row r="9" spans="1:10" s="44" customFormat="1" ht="15">
      <c r="A9" s="40" t="s">
        <v>52</v>
      </c>
      <c r="B9" s="41">
        <v>1059</v>
      </c>
      <c r="C9" s="41">
        <v>1018506945</v>
      </c>
      <c r="D9" s="41">
        <f aca="true" t="shared" si="0" ref="D9:D20">+C9/B9</f>
        <v>961762.9320113314</v>
      </c>
      <c r="E9" s="42">
        <v>53</v>
      </c>
      <c r="F9" s="43">
        <v>1.83</v>
      </c>
      <c r="H9" s="82"/>
      <c r="I9" s="82"/>
      <c r="J9" s="82"/>
    </row>
    <row r="10" spans="1:10" s="44" customFormat="1" ht="15">
      <c r="A10" s="40" t="s">
        <v>53</v>
      </c>
      <c r="B10" s="41">
        <v>319</v>
      </c>
      <c r="C10" s="41">
        <v>378943479</v>
      </c>
      <c r="D10" s="41">
        <f t="shared" si="0"/>
        <v>1187910.592476489</v>
      </c>
      <c r="E10" s="42">
        <v>51</v>
      </c>
      <c r="F10" s="43">
        <v>1.79</v>
      </c>
      <c r="H10" s="82"/>
      <c r="J10" s="82"/>
    </row>
    <row r="11" spans="1:10" s="44" customFormat="1" ht="15">
      <c r="A11" s="40" t="s">
        <v>54</v>
      </c>
      <c r="B11" s="41">
        <v>532</v>
      </c>
      <c r="C11" s="41">
        <v>411825024</v>
      </c>
      <c r="D11" s="41">
        <f t="shared" si="0"/>
        <v>774107.1879699248</v>
      </c>
      <c r="E11" s="42">
        <v>36</v>
      </c>
      <c r="F11" s="43">
        <v>1.83</v>
      </c>
      <c r="H11" s="82"/>
      <c r="J11" s="82"/>
    </row>
    <row r="12" spans="1:10" s="44" customFormat="1" ht="15">
      <c r="A12" s="40" t="s">
        <v>55</v>
      </c>
      <c r="B12" s="41">
        <v>54</v>
      </c>
      <c r="C12" s="41">
        <v>36871252</v>
      </c>
      <c r="D12" s="41">
        <f t="shared" si="0"/>
        <v>682800.9629629629</v>
      </c>
      <c r="E12" s="42">
        <v>22</v>
      </c>
      <c r="F12" s="43">
        <v>1.53</v>
      </c>
      <c r="H12" s="82"/>
      <c r="J12" s="82"/>
    </row>
    <row r="13" spans="1:10" s="44" customFormat="1" ht="15">
      <c r="A13" s="40" t="s">
        <v>64</v>
      </c>
      <c r="B13" s="41">
        <v>222</v>
      </c>
      <c r="C13" s="41">
        <v>261023015</v>
      </c>
      <c r="D13" s="41">
        <f t="shared" si="0"/>
        <v>1175779.3468468469</v>
      </c>
      <c r="E13" s="42">
        <v>51</v>
      </c>
      <c r="F13" s="43">
        <v>1.7</v>
      </c>
      <c r="H13" s="82"/>
      <c r="I13" s="82"/>
      <c r="J13" s="82"/>
    </row>
    <row r="14" spans="1:10" s="44" customFormat="1" ht="15">
      <c r="A14" s="45" t="s">
        <v>56</v>
      </c>
      <c r="B14" s="41">
        <v>462</v>
      </c>
      <c r="C14" s="41">
        <v>314072803</v>
      </c>
      <c r="D14" s="41">
        <f t="shared" si="0"/>
        <v>679811.2619047619</v>
      </c>
      <c r="E14" s="42">
        <v>38</v>
      </c>
      <c r="F14" s="43">
        <v>1.85</v>
      </c>
      <c r="H14" s="82"/>
      <c r="J14" s="82"/>
    </row>
    <row r="15" spans="1:10" s="44" customFormat="1" ht="15">
      <c r="A15" s="40" t="s">
        <v>57</v>
      </c>
      <c r="B15" s="41">
        <v>1009</v>
      </c>
      <c r="C15" s="41">
        <v>1251497735</v>
      </c>
      <c r="D15" s="41">
        <f t="shared" si="0"/>
        <v>1240334.7224975224</v>
      </c>
      <c r="E15" s="42">
        <v>51</v>
      </c>
      <c r="F15" s="43">
        <v>1.81</v>
      </c>
      <c r="H15" s="82"/>
      <c r="J15" s="82"/>
    </row>
    <row r="16" spans="1:10" s="44" customFormat="1" ht="15">
      <c r="A16" s="40" t="s">
        <v>58</v>
      </c>
      <c r="B16" s="41">
        <v>168</v>
      </c>
      <c r="C16" s="41">
        <v>121756692</v>
      </c>
      <c r="D16" s="41">
        <f t="shared" si="0"/>
        <v>724742.2142857143</v>
      </c>
      <c r="E16" s="42">
        <v>50</v>
      </c>
      <c r="F16" s="43">
        <v>1.93</v>
      </c>
      <c r="H16" s="82"/>
      <c r="J16" s="82"/>
    </row>
    <row r="17" spans="1:10" s="44" customFormat="1" ht="15">
      <c r="A17" s="45" t="s">
        <v>59</v>
      </c>
      <c r="B17" s="41">
        <v>728</v>
      </c>
      <c r="C17" s="41">
        <v>1338068292</v>
      </c>
      <c r="D17" s="41">
        <f t="shared" si="0"/>
        <v>1838005.8956043955</v>
      </c>
      <c r="E17" s="42">
        <v>70</v>
      </c>
      <c r="F17" s="43">
        <v>1.64</v>
      </c>
      <c r="H17" s="82"/>
      <c r="I17" s="82"/>
      <c r="J17" s="82"/>
    </row>
    <row r="18" spans="1:10" s="44" customFormat="1" ht="15">
      <c r="A18" s="45" t="s">
        <v>60</v>
      </c>
      <c r="B18" s="41">
        <v>620</v>
      </c>
      <c r="C18" s="41">
        <v>919343714</v>
      </c>
      <c r="D18" s="41">
        <f t="shared" si="0"/>
        <v>1482812.4419354838</v>
      </c>
      <c r="E18" s="42">
        <v>53</v>
      </c>
      <c r="F18" s="43">
        <v>1.96</v>
      </c>
      <c r="H18" s="82"/>
      <c r="I18" s="82"/>
      <c r="J18" s="82"/>
    </row>
    <row r="19" spans="1:10" s="44" customFormat="1" ht="15">
      <c r="A19" s="40" t="s">
        <v>61</v>
      </c>
      <c r="B19" s="41">
        <v>191</v>
      </c>
      <c r="C19" s="41">
        <v>175459709</v>
      </c>
      <c r="D19" s="41">
        <f t="shared" si="0"/>
        <v>918637.219895288</v>
      </c>
      <c r="E19" s="42">
        <v>38</v>
      </c>
      <c r="F19" s="43">
        <v>1.68</v>
      </c>
      <c r="H19" s="82"/>
      <c r="I19" s="82"/>
      <c r="J19" s="82"/>
    </row>
    <row r="20" spans="1:10" s="44" customFormat="1" ht="15">
      <c r="A20" s="40" t="s">
        <v>79</v>
      </c>
      <c r="B20" s="41">
        <v>289</v>
      </c>
      <c r="C20" s="41">
        <v>233841283</v>
      </c>
      <c r="D20" s="46">
        <f t="shared" si="0"/>
        <v>809139.3875432526</v>
      </c>
      <c r="E20" s="41">
        <v>54</v>
      </c>
      <c r="F20" s="43">
        <v>1.7</v>
      </c>
      <c r="H20" s="82"/>
      <c r="J20" s="82"/>
    </row>
    <row r="21" spans="1:6" ht="15.75" thickBot="1">
      <c r="A21" s="47"/>
      <c r="B21" s="41"/>
      <c r="C21" s="48"/>
      <c r="D21" s="46"/>
      <c r="E21" s="41"/>
      <c r="F21" s="43"/>
    </row>
    <row r="22" spans="1:6" ht="15.75" thickBot="1">
      <c r="A22" s="49" t="s">
        <v>30</v>
      </c>
      <c r="B22" s="50">
        <f>SUM(B9:B20)</f>
        <v>5653</v>
      </c>
      <c r="C22" s="50">
        <f>SUM(C9:C20)</f>
        <v>6461209943</v>
      </c>
      <c r="D22" s="50">
        <f>C22/B22</f>
        <v>1142970.0942862197</v>
      </c>
      <c r="E22" s="50">
        <f>((E9*C9)+(E10*C10)+(E11*C11)+(E12*C12)+(E13*C13)+(C14*E14)+(C15*E15)+(C16*E16)+(C17*E17)+(C18*E18)+(C19*E19)+(C20*E20))/C22</f>
        <v>53.517825893681845</v>
      </c>
      <c r="F22" s="51">
        <f>((F9*C9)+(F10*C10)+(F11*C11)+(F12*C12)+(F13*C13)+(F14*C14)+(C15*F15)+(C16*F16)+(C17*F17)+(C18*F18)+(C19*F19)+(C20*F20))/C22</f>
        <v>1.7900443950548786</v>
      </c>
    </row>
    <row r="23" spans="1:6" ht="15">
      <c r="A23" s="20"/>
      <c r="B23" s="52"/>
      <c r="C23" s="52"/>
      <c r="D23" s="52"/>
      <c r="E23" s="52"/>
      <c r="F23" s="53"/>
    </row>
    <row r="24" spans="1:13" ht="15.75" thickBot="1">
      <c r="A24" s="22" t="s">
        <v>31</v>
      </c>
      <c r="B24" s="21"/>
      <c r="C24" s="21"/>
      <c r="D24" s="21"/>
      <c r="E24" s="21"/>
      <c r="F24" s="54"/>
      <c r="J24" s="83"/>
      <c r="K24" s="83"/>
      <c r="L24" s="83"/>
      <c r="M24" s="83"/>
    </row>
    <row r="25" spans="1:6" ht="15">
      <c r="A25" s="23" t="s">
        <v>36</v>
      </c>
      <c r="B25" s="55" t="s">
        <v>37</v>
      </c>
      <c r="C25" s="55" t="s">
        <v>38</v>
      </c>
      <c r="D25" s="56" t="s">
        <v>39</v>
      </c>
      <c r="E25" s="56" t="s">
        <v>40</v>
      </c>
      <c r="F25" s="57" t="s">
        <v>41</v>
      </c>
    </row>
    <row r="26" spans="1:13" ht="15">
      <c r="A26" s="27"/>
      <c r="B26" s="58" t="s">
        <v>42</v>
      </c>
      <c r="C26" s="58" t="s">
        <v>43</v>
      </c>
      <c r="D26" s="59" t="s">
        <v>44</v>
      </c>
      <c r="E26" s="59" t="s">
        <v>45</v>
      </c>
      <c r="F26" s="60" t="s">
        <v>63</v>
      </c>
      <c r="K26" s="83"/>
      <c r="L26" s="83"/>
      <c r="M26" s="83"/>
    </row>
    <row r="27" spans="1:6" ht="15">
      <c r="A27" s="31"/>
      <c r="B27" s="61" t="s">
        <v>47</v>
      </c>
      <c r="C27" s="61" t="s">
        <v>48</v>
      </c>
      <c r="D27" s="62" t="s">
        <v>49</v>
      </c>
      <c r="E27" s="62" t="s">
        <v>50</v>
      </c>
      <c r="F27" s="63" t="s">
        <v>51</v>
      </c>
    </row>
    <row r="28" spans="1:6" ht="15">
      <c r="A28" s="64"/>
      <c r="B28" s="65"/>
      <c r="C28" s="65"/>
      <c r="D28" s="66"/>
      <c r="E28" s="65"/>
      <c r="F28" s="67"/>
    </row>
    <row r="29" spans="1:6" ht="15">
      <c r="A29" s="64" t="s">
        <v>61</v>
      </c>
      <c r="B29" s="65"/>
      <c r="C29" s="65"/>
      <c r="D29" s="46"/>
      <c r="E29" s="65"/>
      <c r="F29" s="67"/>
    </row>
    <row r="30" spans="1:6" ht="15">
      <c r="A30" s="64" t="s">
        <v>52</v>
      </c>
      <c r="B30" s="41">
        <v>28</v>
      </c>
      <c r="C30" s="41">
        <v>193162657</v>
      </c>
      <c r="D30" s="46">
        <f>+C30/B30</f>
        <v>6898666.321428572</v>
      </c>
      <c r="E30" s="41">
        <v>355</v>
      </c>
      <c r="F30" s="43">
        <v>5.85</v>
      </c>
    </row>
    <row r="31" spans="1:6" ht="15">
      <c r="A31" s="40" t="s">
        <v>64</v>
      </c>
      <c r="B31" s="41"/>
      <c r="C31" s="41"/>
      <c r="D31" s="46"/>
      <c r="E31" s="41"/>
      <c r="F31" s="43"/>
    </row>
    <row r="32" spans="1:6" ht="15.75" thickBot="1">
      <c r="A32" s="68"/>
      <c r="B32" s="69"/>
      <c r="C32" s="70"/>
      <c r="D32" s="71"/>
      <c r="E32" s="72"/>
      <c r="F32" s="73"/>
    </row>
    <row r="33" spans="1:6" ht="15.75" thickBot="1">
      <c r="A33" s="49" t="s">
        <v>30</v>
      </c>
      <c r="B33" s="74">
        <f>SUM(B29:B31)</f>
        <v>28</v>
      </c>
      <c r="C33" s="74">
        <f>SUM(C29:C31)</f>
        <v>193162657</v>
      </c>
      <c r="D33" s="75">
        <f>C33/B33</f>
        <v>6898666.321428572</v>
      </c>
      <c r="E33" s="74">
        <f>(+E29*C29+E30*C30)/C33</f>
        <v>355</v>
      </c>
      <c r="F33" s="76">
        <f>+((+F29*C29)+(+F30*C30))/C33</f>
        <v>5.8500000000000005</v>
      </c>
    </row>
    <row r="34" spans="1:6" ht="15">
      <c r="A34" s="21"/>
      <c r="B34" s="52"/>
      <c r="C34" s="52"/>
      <c r="D34" s="21"/>
      <c r="E34" s="21"/>
      <c r="F34" s="21"/>
    </row>
    <row r="35" spans="1:6" ht="15.75" thickBot="1">
      <c r="A35" s="22" t="s">
        <v>65</v>
      </c>
      <c r="B35" s="21"/>
      <c r="C35" s="21"/>
      <c r="D35" s="21"/>
      <c r="E35" s="21"/>
      <c r="F35" s="54"/>
    </row>
    <row r="36" spans="1:6" ht="15">
      <c r="A36" s="23" t="s">
        <v>36</v>
      </c>
      <c r="B36" s="55" t="s">
        <v>37</v>
      </c>
      <c r="C36" s="55" t="s">
        <v>38</v>
      </c>
      <c r="D36" s="56" t="s">
        <v>39</v>
      </c>
      <c r="E36" s="56" t="s">
        <v>40</v>
      </c>
      <c r="F36" s="57" t="s">
        <v>41</v>
      </c>
    </row>
    <row r="37" spans="1:6" ht="15">
      <c r="A37" s="27"/>
      <c r="B37" s="58" t="s">
        <v>42</v>
      </c>
      <c r="C37" s="58" t="s">
        <v>43</v>
      </c>
      <c r="D37" s="59" t="s">
        <v>44</v>
      </c>
      <c r="E37" s="59" t="s">
        <v>45</v>
      </c>
      <c r="F37" s="60" t="s">
        <v>63</v>
      </c>
    </row>
    <row r="38" spans="1:6" ht="15">
      <c r="A38" s="31"/>
      <c r="B38" s="61" t="s">
        <v>47</v>
      </c>
      <c r="C38" s="61" t="s">
        <v>48</v>
      </c>
      <c r="D38" s="62" t="s">
        <v>49</v>
      </c>
      <c r="E38" s="62" t="s">
        <v>50</v>
      </c>
      <c r="F38" s="63" t="s">
        <v>51</v>
      </c>
    </row>
    <row r="39" spans="1:6" ht="15">
      <c r="A39" s="64"/>
      <c r="B39" s="65"/>
      <c r="C39" s="65"/>
      <c r="D39" s="66"/>
      <c r="E39" s="65"/>
      <c r="F39" s="67"/>
    </row>
    <row r="40" spans="1:6" ht="15">
      <c r="A40" s="45" t="s">
        <v>59</v>
      </c>
      <c r="B40" s="41">
        <v>15</v>
      </c>
      <c r="C40" s="41">
        <v>1692669211</v>
      </c>
      <c r="D40" s="46">
        <f>+C40/B40</f>
        <v>112844614.06666666</v>
      </c>
      <c r="E40" s="41">
        <v>19</v>
      </c>
      <c r="F40" s="43">
        <v>0.91</v>
      </c>
    </row>
    <row r="41" spans="1:6" ht="15.75" thickBot="1">
      <c r="A41" s="68"/>
      <c r="B41" s="69"/>
      <c r="C41" s="70"/>
      <c r="D41" s="71"/>
      <c r="E41" s="72"/>
      <c r="F41" s="73"/>
    </row>
    <row r="42" spans="1:6" ht="15.75" thickBot="1">
      <c r="A42" s="49" t="s">
        <v>30</v>
      </c>
      <c r="B42" s="74">
        <f>SUM(B40:B40)</f>
        <v>15</v>
      </c>
      <c r="C42" s="74">
        <f>SUM(C40:C40)</f>
        <v>1692669211</v>
      </c>
      <c r="D42" s="75">
        <f>C42/B42</f>
        <v>112844614.06666666</v>
      </c>
      <c r="E42" s="74">
        <f>(+E40*C40)/C42</f>
        <v>19</v>
      </c>
      <c r="F42" s="76">
        <f>+((+F40*C40))/C42</f>
        <v>0.91</v>
      </c>
    </row>
    <row r="43" spans="1:6" ht="8.25" customHeight="1">
      <c r="A43" s="21"/>
      <c r="B43" s="52"/>
      <c r="C43" s="52"/>
      <c r="D43" s="21"/>
      <c r="E43" s="21"/>
      <c r="F43" s="21"/>
    </row>
    <row r="44" spans="1:6" ht="15">
      <c r="A44" s="20" t="s">
        <v>66</v>
      </c>
      <c r="B44" s="77"/>
      <c r="C44" s="77"/>
      <c r="D44" s="78"/>
      <c r="E44" s="77"/>
      <c r="F44" s="77"/>
    </row>
    <row r="45" spans="1:6" ht="15">
      <c r="A45" s="20" t="s">
        <v>67</v>
      </c>
      <c r="B45" s="77"/>
      <c r="C45" s="77"/>
      <c r="D45" s="77"/>
      <c r="E45" s="77"/>
      <c r="F45" s="77"/>
    </row>
    <row r="46" spans="1:6" ht="15">
      <c r="A46" s="20" t="s">
        <v>68</v>
      </c>
      <c r="B46" s="77"/>
      <c r="C46" s="77"/>
      <c r="D46" s="77"/>
      <c r="E46" s="77"/>
      <c r="F46" s="79"/>
    </row>
    <row r="47" spans="1:6" ht="15">
      <c r="A47" s="20" t="s">
        <v>69</v>
      </c>
      <c r="B47" s="77"/>
      <c r="C47" s="77"/>
      <c r="D47" s="77"/>
      <c r="E47" s="77"/>
      <c r="F47" s="77"/>
    </row>
    <row r="48" spans="1:6" ht="15">
      <c r="A48" s="20" t="s">
        <v>70</v>
      </c>
      <c r="B48" s="77"/>
      <c r="C48" s="77"/>
      <c r="D48" s="77"/>
      <c r="E48" s="77"/>
      <c r="F48" s="77"/>
    </row>
    <row r="49" spans="1:6" ht="15">
      <c r="A49" s="80"/>
      <c r="B49" s="80"/>
      <c r="C49" s="80"/>
      <c r="D49" s="80"/>
      <c r="E49" s="80"/>
      <c r="F49" s="80"/>
    </row>
    <row r="50" spans="1:6" ht="15">
      <c r="A50" s="81"/>
      <c r="B50" s="81"/>
      <c r="C50" s="81"/>
      <c r="D50" s="81"/>
      <c r="E50" s="81"/>
      <c r="F50" s="81"/>
    </row>
    <row r="51" spans="1:6" ht="15">
      <c r="A51" s="81"/>
      <c r="B51" s="81"/>
      <c r="C51" s="81"/>
      <c r="D51" s="81"/>
      <c r="E51" s="81"/>
      <c r="F51" s="81"/>
    </row>
  </sheetData>
  <sheetProtection/>
  <mergeCells count="4">
    <mergeCell ref="A5:A7"/>
    <mergeCell ref="A25:A27"/>
    <mergeCell ref="A36:A38"/>
    <mergeCell ref="A49:F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  <ignoredErrors>
    <ignoredError sqref="B5:F21 B23:F32 B34:F41" numberStoredAsText="1"/>
    <ignoredError sqref="B22:F22 B33:F33 B42:F42" numberStoredAsText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43.8515625" style="18" customWidth="1"/>
    <col min="2" max="2" width="11.421875" style="18" customWidth="1"/>
    <col min="3" max="3" width="12.8515625" style="18" bestFit="1" customWidth="1"/>
    <col min="4" max="4" width="14.421875" style="18" customWidth="1"/>
    <col min="5" max="5" width="11.421875" style="18" customWidth="1"/>
    <col min="6" max="6" width="12.00390625" style="18" bestFit="1" customWidth="1"/>
    <col min="7" max="16384" width="11.421875" style="18" customWidth="1"/>
  </cols>
  <sheetData>
    <row r="1" spans="1:6" ht="15.75">
      <c r="A1" s="16" t="s">
        <v>0</v>
      </c>
      <c r="B1" s="17"/>
      <c r="C1" s="17"/>
      <c r="D1" s="17"/>
      <c r="E1" s="17"/>
      <c r="F1" s="17"/>
    </row>
    <row r="2" spans="1:6" ht="15.75">
      <c r="A2" s="19" t="s">
        <v>35</v>
      </c>
      <c r="B2" s="17"/>
      <c r="C2" s="17"/>
      <c r="D2" s="17"/>
      <c r="E2" s="17"/>
      <c r="F2" s="17"/>
    </row>
    <row r="3" spans="1:6" ht="9.75" customHeight="1">
      <c r="A3" s="20"/>
      <c r="B3" s="21"/>
      <c r="C3" s="21"/>
      <c r="D3" s="21"/>
      <c r="E3" s="21"/>
      <c r="F3" s="21"/>
    </row>
    <row r="4" spans="1:6" ht="15.75" thickBot="1">
      <c r="A4" s="22" t="s">
        <v>2</v>
      </c>
      <c r="B4" s="22"/>
      <c r="C4" s="22"/>
      <c r="D4" s="22"/>
      <c r="E4" s="22"/>
      <c r="F4" s="22"/>
    </row>
    <row r="5" spans="1:6" ht="15">
      <c r="A5" s="23" t="s">
        <v>36</v>
      </c>
      <c r="B5" s="24" t="s">
        <v>37</v>
      </c>
      <c r="C5" s="24" t="s">
        <v>38</v>
      </c>
      <c r="D5" s="25" t="s">
        <v>39</v>
      </c>
      <c r="E5" s="25" t="s">
        <v>40</v>
      </c>
      <c r="F5" s="26" t="s">
        <v>41</v>
      </c>
    </row>
    <row r="6" spans="1:6" ht="15">
      <c r="A6" s="27"/>
      <c r="B6" s="28" t="s">
        <v>42</v>
      </c>
      <c r="C6" s="28" t="s">
        <v>43</v>
      </c>
      <c r="D6" s="29" t="s">
        <v>44</v>
      </c>
      <c r="E6" s="29" t="s">
        <v>45</v>
      </c>
      <c r="F6" s="30" t="s">
        <v>46</v>
      </c>
    </row>
    <row r="7" spans="1:6" ht="15">
      <c r="A7" s="31"/>
      <c r="B7" s="32" t="s">
        <v>47</v>
      </c>
      <c r="C7" s="32" t="s">
        <v>48</v>
      </c>
      <c r="D7" s="32" t="s">
        <v>49</v>
      </c>
      <c r="E7" s="33" t="s">
        <v>50</v>
      </c>
      <c r="F7" s="34" t="s">
        <v>51</v>
      </c>
    </row>
    <row r="8" spans="1:6" ht="15">
      <c r="A8" s="35"/>
      <c r="B8" s="36"/>
      <c r="C8" s="36"/>
      <c r="D8" s="37"/>
      <c r="E8" s="38"/>
      <c r="F8" s="39"/>
    </row>
    <row r="9" spans="1:6" s="44" customFormat="1" ht="15">
      <c r="A9" s="40" t="s">
        <v>52</v>
      </c>
      <c r="B9" s="41">
        <v>884</v>
      </c>
      <c r="C9" s="41">
        <v>1003788922</v>
      </c>
      <c r="D9" s="41">
        <f aca="true" t="shared" si="0" ref="D9:D19">+C9/B9</f>
        <v>1135507.8303167422</v>
      </c>
      <c r="E9" s="42">
        <v>53</v>
      </c>
      <c r="F9" s="43">
        <v>1.73</v>
      </c>
    </row>
    <row r="10" spans="1:6" s="44" customFormat="1" ht="15">
      <c r="A10" s="40" t="s">
        <v>53</v>
      </c>
      <c r="B10" s="41">
        <v>252</v>
      </c>
      <c r="C10" s="41">
        <v>282742107</v>
      </c>
      <c r="D10" s="41">
        <f t="shared" si="0"/>
        <v>1121992.488095238</v>
      </c>
      <c r="E10" s="42">
        <v>51</v>
      </c>
      <c r="F10" s="43">
        <v>1.67</v>
      </c>
    </row>
    <row r="11" spans="1:6" s="44" customFormat="1" ht="15">
      <c r="A11" s="40" t="s">
        <v>54</v>
      </c>
      <c r="B11" s="41">
        <v>640</v>
      </c>
      <c r="C11" s="41">
        <v>559357398</v>
      </c>
      <c r="D11" s="41">
        <f t="shared" si="0"/>
        <v>873995.934375</v>
      </c>
      <c r="E11" s="42">
        <v>38</v>
      </c>
      <c r="F11" s="43">
        <v>1.83</v>
      </c>
    </row>
    <row r="12" spans="1:6" s="44" customFormat="1" ht="15">
      <c r="A12" s="40" t="s">
        <v>55</v>
      </c>
      <c r="B12" s="41">
        <v>25</v>
      </c>
      <c r="C12" s="41">
        <v>20441704</v>
      </c>
      <c r="D12" s="41">
        <f t="shared" si="0"/>
        <v>817668.16</v>
      </c>
      <c r="E12" s="42">
        <v>26</v>
      </c>
      <c r="F12" s="43">
        <v>1.73</v>
      </c>
    </row>
    <row r="13" spans="1:6" s="44" customFormat="1" ht="15">
      <c r="A13" s="45" t="s">
        <v>56</v>
      </c>
      <c r="B13" s="41">
        <v>473</v>
      </c>
      <c r="C13" s="41">
        <v>380705571</v>
      </c>
      <c r="D13" s="41">
        <f t="shared" si="0"/>
        <v>804874.3572938689</v>
      </c>
      <c r="E13" s="42">
        <v>41</v>
      </c>
      <c r="F13" s="43">
        <v>1.85</v>
      </c>
    </row>
    <row r="14" spans="1:6" s="44" customFormat="1" ht="15">
      <c r="A14" s="40" t="s">
        <v>57</v>
      </c>
      <c r="B14" s="41">
        <v>1204</v>
      </c>
      <c r="C14" s="41">
        <v>1580238484</v>
      </c>
      <c r="D14" s="41">
        <f t="shared" si="0"/>
        <v>1312490.4352159468</v>
      </c>
      <c r="E14" s="42">
        <v>54</v>
      </c>
      <c r="F14" s="43">
        <v>1.88</v>
      </c>
    </row>
    <row r="15" spans="1:6" s="44" customFormat="1" ht="15">
      <c r="A15" s="40" t="s">
        <v>58</v>
      </c>
      <c r="B15" s="41">
        <v>90</v>
      </c>
      <c r="C15" s="41">
        <v>73001225</v>
      </c>
      <c r="D15" s="41">
        <f t="shared" si="0"/>
        <v>811124.7222222222</v>
      </c>
      <c r="E15" s="42">
        <v>49</v>
      </c>
      <c r="F15" s="43">
        <v>1.81</v>
      </c>
    </row>
    <row r="16" spans="1:6" s="44" customFormat="1" ht="15">
      <c r="A16" s="45" t="s">
        <v>59</v>
      </c>
      <c r="B16" s="41">
        <v>517</v>
      </c>
      <c r="C16" s="41">
        <v>849082837</v>
      </c>
      <c r="D16" s="41">
        <f t="shared" si="0"/>
        <v>1642326.5705996132</v>
      </c>
      <c r="E16" s="42">
        <v>73</v>
      </c>
      <c r="F16" s="43">
        <v>1.65</v>
      </c>
    </row>
    <row r="17" spans="1:6" s="44" customFormat="1" ht="15">
      <c r="A17" s="45" t="s">
        <v>60</v>
      </c>
      <c r="B17" s="41">
        <v>535</v>
      </c>
      <c r="C17" s="41">
        <v>869571479</v>
      </c>
      <c r="D17" s="41">
        <f t="shared" si="0"/>
        <v>1625367.2504672897</v>
      </c>
      <c r="E17" s="42">
        <v>53</v>
      </c>
      <c r="F17" s="43">
        <v>1.8</v>
      </c>
    </row>
    <row r="18" spans="1:6" s="44" customFormat="1" ht="15">
      <c r="A18" s="40" t="s">
        <v>61</v>
      </c>
      <c r="B18" s="41">
        <v>64</v>
      </c>
      <c r="C18" s="41">
        <v>46028360</v>
      </c>
      <c r="D18" s="41">
        <f t="shared" si="0"/>
        <v>719193.125</v>
      </c>
      <c r="E18" s="42">
        <v>34</v>
      </c>
      <c r="F18" s="43">
        <v>1.49</v>
      </c>
    </row>
    <row r="19" spans="1:6" s="44" customFormat="1" ht="15">
      <c r="A19" s="40" t="s">
        <v>62</v>
      </c>
      <c r="B19" s="41">
        <v>579</v>
      </c>
      <c r="C19" s="41">
        <v>509955772</v>
      </c>
      <c r="D19" s="46">
        <f t="shared" si="0"/>
        <v>880752.6286701208</v>
      </c>
      <c r="E19" s="41">
        <v>53</v>
      </c>
      <c r="F19" s="43">
        <v>1.7</v>
      </c>
    </row>
    <row r="20" spans="1:6" ht="15.75" thickBot="1">
      <c r="A20" s="47"/>
      <c r="B20" s="41"/>
      <c r="C20" s="48"/>
      <c r="D20" s="46"/>
      <c r="E20" s="41"/>
      <c r="F20" s="43"/>
    </row>
    <row r="21" spans="1:6" ht="15.75" thickBot="1">
      <c r="A21" s="49" t="s">
        <v>30</v>
      </c>
      <c r="B21" s="50">
        <f>SUM(B9:B19)</f>
        <v>5263</v>
      </c>
      <c r="C21" s="50">
        <f>SUM(C9:C19)</f>
        <v>6174913859</v>
      </c>
      <c r="D21" s="50">
        <f>C21/B21</f>
        <v>1173268.8312749383</v>
      </c>
      <c r="E21" s="50">
        <f>((E9*C9)+(E10*C10)+(E11*C11)+(E12*C12)+(C13*E13)+(C14*E14)+(C15*E15)+(C16*E16)+(C17*E17)+(C18*E18)+(C19*E19))/C21</f>
        <v>53.53751574771563</v>
      </c>
      <c r="F21" s="51">
        <f>((F9*C9)+(F10*C10)+(F11*C11)+(F12*C12)+(F13*C13)+(C14*F14)+(C15*F15)+(C16*F16)+(C17*F17)+(C18*F18)+(C19*F19))/C21</f>
        <v>1.7776329963828246</v>
      </c>
    </row>
    <row r="22" spans="1:6" ht="15">
      <c r="A22" s="20"/>
      <c r="B22" s="52"/>
      <c r="C22" s="52"/>
      <c r="D22" s="52"/>
      <c r="E22" s="52"/>
      <c r="F22" s="53"/>
    </row>
    <row r="23" spans="1:6" ht="15.75" thickBot="1">
      <c r="A23" s="22" t="s">
        <v>31</v>
      </c>
      <c r="B23" s="21"/>
      <c r="C23" s="21"/>
      <c r="D23" s="21"/>
      <c r="E23" s="21"/>
      <c r="F23" s="54"/>
    </row>
    <row r="24" spans="1:6" ht="15">
      <c r="A24" s="23" t="s">
        <v>36</v>
      </c>
      <c r="B24" s="55" t="s">
        <v>37</v>
      </c>
      <c r="C24" s="55" t="s">
        <v>38</v>
      </c>
      <c r="D24" s="56" t="s">
        <v>39</v>
      </c>
      <c r="E24" s="56" t="s">
        <v>40</v>
      </c>
      <c r="F24" s="57" t="s">
        <v>41</v>
      </c>
    </row>
    <row r="25" spans="1:6" ht="15">
      <c r="A25" s="27"/>
      <c r="B25" s="58" t="s">
        <v>42</v>
      </c>
      <c r="C25" s="58" t="s">
        <v>43</v>
      </c>
      <c r="D25" s="59" t="s">
        <v>44</v>
      </c>
      <c r="E25" s="59" t="s">
        <v>45</v>
      </c>
      <c r="F25" s="60" t="s">
        <v>63</v>
      </c>
    </row>
    <row r="26" spans="1:6" ht="15">
      <c r="A26" s="31"/>
      <c r="B26" s="61" t="s">
        <v>47</v>
      </c>
      <c r="C26" s="61" t="s">
        <v>48</v>
      </c>
      <c r="D26" s="62" t="s">
        <v>49</v>
      </c>
      <c r="E26" s="62" t="s">
        <v>50</v>
      </c>
      <c r="F26" s="63" t="s">
        <v>51</v>
      </c>
    </row>
    <row r="27" spans="1:6" ht="15">
      <c r="A27" s="64"/>
      <c r="B27" s="65"/>
      <c r="C27" s="65"/>
      <c r="D27" s="66"/>
      <c r="E27" s="65"/>
      <c r="F27" s="67"/>
    </row>
    <row r="28" spans="1:6" ht="15">
      <c r="A28" s="64" t="s">
        <v>61</v>
      </c>
      <c r="B28" s="65"/>
      <c r="C28" s="65"/>
      <c r="D28" s="46"/>
      <c r="E28" s="65"/>
      <c r="F28" s="67"/>
    </row>
    <row r="29" spans="1:6" ht="15">
      <c r="A29" s="64" t="s">
        <v>52</v>
      </c>
      <c r="B29" s="41">
        <v>24</v>
      </c>
      <c r="C29" s="41">
        <v>153726003</v>
      </c>
      <c r="D29" s="46">
        <f>+C29/B29</f>
        <v>6405250.125</v>
      </c>
      <c r="E29" s="41">
        <v>357</v>
      </c>
      <c r="F29" s="43">
        <v>5.85</v>
      </c>
    </row>
    <row r="30" spans="1:6" ht="15">
      <c r="A30" s="40" t="s">
        <v>64</v>
      </c>
      <c r="B30" s="41"/>
      <c r="C30" s="41"/>
      <c r="D30" s="46"/>
      <c r="E30" s="41"/>
      <c r="F30" s="43"/>
    </row>
    <row r="31" spans="1:6" ht="15.75" thickBot="1">
      <c r="A31" s="68"/>
      <c r="B31" s="69"/>
      <c r="C31" s="70"/>
      <c r="D31" s="71"/>
      <c r="E31" s="72"/>
      <c r="F31" s="73"/>
    </row>
    <row r="32" spans="1:6" ht="15.75" thickBot="1">
      <c r="A32" s="49" t="s">
        <v>30</v>
      </c>
      <c r="B32" s="74">
        <f>SUM(B28:B30)</f>
        <v>24</v>
      </c>
      <c r="C32" s="74">
        <f>SUM(C28:C30)</f>
        <v>153726003</v>
      </c>
      <c r="D32" s="75">
        <f>C32/B32</f>
        <v>6405250.125</v>
      </c>
      <c r="E32" s="74">
        <f>(+E28*C28+E29*C29)/C32</f>
        <v>357</v>
      </c>
      <c r="F32" s="76">
        <f>+((+F28*C28)+(+F29*C29))/C32</f>
        <v>5.85</v>
      </c>
    </row>
    <row r="33" spans="1:6" ht="15">
      <c r="A33" s="21"/>
      <c r="B33" s="52"/>
      <c r="C33" s="52"/>
      <c r="D33" s="21"/>
      <c r="E33" s="21"/>
      <c r="F33" s="21"/>
    </row>
    <row r="34" spans="1:6" ht="15.75" thickBot="1">
      <c r="A34" s="22" t="s">
        <v>65</v>
      </c>
      <c r="B34" s="21"/>
      <c r="C34" s="21"/>
      <c r="D34" s="21"/>
      <c r="E34" s="21"/>
      <c r="F34" s="54"/>
    </row>
    <row r="35" spans="1:6" ht="15">
      <c r="A35" s="23" t="s">
        <v>36</v>
      </c>
      <c r="B35" s="55" t="s">
        <v>37</v>
      </c>
      <c r="C35" s="55" t="s">
        <v>38</v>
      </c>
      <c r="D35" s="56" t="s">
        <v>39</v>
      </c>
      <c r="E35" s="56" t="s">
        <v>40</v>
      </c>
      <c r="F35" s="57" t="s">
        <v>41</v>
      </c>
    </row>
    <row r="36" spans="1:6" ht="15">
      <c r="A36" s="27"/>
      <c r="B36" s="58" t="s">
        <v>42</v>
      </c>
      <c r="C36" s="58" t="s">
        <v>43</v>
      </c>
      <c r="D36" s="59" t="s">
        <v>44</v>
      </c>
      <c r="E36" s="59" t="s">
        <v>45</v>
      </c>
      <c r="F36" s="60" t="s">
        <v>63</v>
      </c>
    </row>
    <row r="37" spans="1:6" ht="15">
      <c r="A37" s="31"/>
      <c r="B37" s="61" t="s">
        <v>47</v>
      </c>
      <c r="C37" s="61" t="s">
        <v>48</v>
      </c>
      <c r="D37" s="62" t="s">
        <v>49</v>
      </c>
      <c r="E37" s="62" t="s">
        <v>50</v>
      </c>
      <c r="F37" s="63" t="s">
        <v>51</v>
      </c>
    </row>
    <row r="38" spans="1:6" ht="15">
      <c r="A38" s="64"/>
      <c r="B38" s="65"/>
      <c r="C38" s="65"/>
      <c r="D38" s="66"/>
      <c r="E38" s="65"/>
      <c r="F38" s="67"/>
    </row>
    <row r="39" spans="1:6" ht="15">
      <c r="A39" s="45" t="s">
        <v>59</v>
      </c>
      <c r="B39" s="41">
        <v>8</v>
      </c>
      <c r="C39" s="41">
        <v>418893673</v>
      </c>
      <c r="D39" s="46">
        <f>+C39/B39</f>
        <v>52361709.125</v>
      </c>
      <c r="E39" s="41">
        <v>76</v>
      </c>
      <c r="F39" s="43">
        <v>0.84</v>
      </c>
    </row>
    <row r="40" spans="1:6" ht="15.75" thickBot="1">
      <c r="A40" s="68"/>
      <c r="B40" s="69"/>
      <c r="C40" s="70"/>
      <c r="D40" s="71"/>
      <c r="E40" s="72"/>
      <c r="F40" s="73"/>
    </row>
    <row r="41" spans="1:6" ht="15.75" thickBot="1">
      <c r="A41" s="49" t="s">
        <v>30</v>
      </c>
      <c r="B41" s="74">
        <f>SUM(B39:B39)</f>
        <v>8</v>
      </c>
      <c r="C41" s="74">
        <f>SUM(C39:C39)</f>
        <v>418893673</v>
      </c>
      <c r="D41" s="75">
        <f>C41/B41</f>
        <v>52361709.125</v>
      </c>
      <c r="E41" s="74">
        <f>(+E39*C39)/C41</f>
        <v>76</v>
      </c>
      <c r="F41" s="76">
        <f>+((+F39*C39))/C41</f>
        <v>0.84</v>
      </c>
    </row>
    <row r="42" spans="1:6" ht="8.25" customHeight="1">
      <c r="A42" s="21"/>
      <c r="B42" s="52"/>
      <c r="C42" s="52"/>
      <c r="D42" s="21"/>
      <c r="E42" s="21"/>
      <c r="F42" s="21"/>
    </row>
    <row r="43" spans="1:6" ht="15">
      <c r="A43" s="20" t="s">
        <v>66</v>
      </c>
      <c r="B43" s="77"/>
      <c r="C43" s="77"/>
      <c r="D43" s="78"/>
      <c r="E43" s="77"/>
      <c r="F43" s="77"/>
    </row>
    <row r="44" spans="1:6" ht="15">
      <c r="A44" s="20" t="s">
        <v>67</v>
      </c>
      <c r="B44" s="77"/>
      <c r="C44" s="77"/>
      <c r="D44" s="77"/>
      <c r="E44" s="77"/>
      <c r="F44" s="77"/>
    </row>
    <row r="45" spans="1:6" ht="15">
      <c r="A45" s="20" t="s">
        <v>68</v>
      </c>
      <c r="B45" s="77"/>
      <c r="C45" s="77"/>
      <c r="D45" s="77"/>
      <c r="E45" s="77"/>
      <c r="F45" s="79"/>
    </row>
    <row r="46" spans="1:6" ht="15">
      <c r="A46" s="20" t="s">
        <v>69</v>
      </c>
      <c r="B46" s="77"/>
      <c r="C46" s="77"/>
      <c r="D46" s="77"/>
      <c r="E46" s="77"/>
      <c r="F46" s="77"/>
    </row>
    <row r="47" spans="1:6" ht="15">
      <c r="A47" s="20" t="s">
        <v>70</v>
      </c>
      <c r="B47" s="77"/>
      <c r="C47" s="77"/>
      <c r="D47" s="77"/>
      <c r="E47" s="77"/>
      <c r="F47" s="77"/>
    </row>
    <row r="48" spans="1:6" ht="15">
      <c r="A48" s="80" t="s">
        <v>71</v>
      </c>
      <c r="B48" s="80"/>
      <c r="C48" s="80"/>
      <c r="D48" s="80"/>
      <c r="E48" s="80"/>
      <c r="F48" s="80"/>
    </row>
    <row r="49" spans="1:6" ht="15">
      <c r="A49" s="81"/>
      <c r="B49" s="81"/>
      <c r="C49" s="81"/>
      <c r="D49" s="81"/>
      <c r="E49" s="81"/>
      <c r="F49" s="81"/>
    </row>
    <row r="50" spans="1:6" ht="15">
      <c r="A50" s="81"/>
      <c r="B50" s="81"/>
      <c r="C50" s="81"/>
      <c r="D50" s="81"/>
      <c r="E50" s="81"/>
      <c r="F50" s="81"/>
    </row>
  </sheetData>
  <sheetProtection/>
  <mergeCells count="4">
    <mergeCell ref="A5:A7"/>
    <mergeCell ref="A24:A26"/>
    <mergeCell ref="A35:A37"/>
    <mergeCell ref="A48:F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  <ignoredErrors>
    <ignoredError sqref="B7:F7 B26:F26 B37:F37" numberStoredAsText="1"/>
    <ignoredError sqref="B21:F21 B32:F32 B41:F4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0.00390625" style="0" customWidth="1"/>
    <col min="2" max="6" width="20.00390625" style="0" customWidth="1"/>
  </cols>
  <sheetData>
    <row r="1" spans="1:6" ht="15.75">
      <c r="A1" s="11" t="s">
        <v>0</v>
      </c>
      <c r="B1" s="11"/>
      <c r="C1" s="11"/>
      <c r="D1" s="11"/>
      <c r="E1" s="11"/>
      <c r="F1" s="11"/>
    </row>
    <row r="2" spans="1:6" ht="15.75">
      <c r="A2" s="1" t="s">
        <v>34</v>
      </c>
      <c r="B2" s="1"/>
      <c r="C2" s="1"/>
      <c r="D2" s="1"/>
      <c r="E2" s="1"/>
      <c r="F2" s="1"/>
    </row>
    <row r="4" spans="1:6" ht="15.75" thickBot="1">
      <c r="A4" s="12" t="s">
        <v>2</v>
      </c>
      <c r="B4" s="12"/>
      <c r="C4" s="12"/>
      <c r="D4" s="12"/>
      <c r="E4" s="12"/>
      <c r="F4" s="12"/>
    </row>
    <row r="5" spans="1:6" ht="15">
      <c r="A5" s="13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</row>
    <row r="6" spans="1:6" ht="15">
      <c r="A6" s="14"/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1:6" ht="15.75" thickBot="1">
      <c r="A7" s="15"/>
      <c r="B7" s="4" t="s">
        <v>14</v>
      </c>
      <c r="C7" s="4" t="s">
        <v>15</v>
      </c>
      <c r="D7" s="4" t="s">
        <v>16</v>
      </c>
      <c r="E7" s="4" t="s">
        <v>17</v>
      </c>
      <c r="F7" s="4" t="s">
        <v>18</v>
      </c>
    </row>
    <row r="8" spans="1:6" ht="15">
      <c r="A8" s="5"/>
      <c r="B8" s="5"/>
      <c r="C8" s="5"/>
      <c r="D8" s="5"/>
      <c r="E8" s="5"/>
      <c r="F8" s="5"/>
    </row>
    <row r="9" spans="1:6" ht="15">
      <c r="A9" s="5" t="s">
        <v>19</v>
      </c>
      <c r="B9" s="6">
        <v>825</v>
      </c>
      <c r="C9" s="6">
        <v>995439008</v>
      </c>
      <c r="D9" s="6">
        <v>1206592.736969697</v>
      </c>
      <c r="E9" s="6">
        <v>53.0093598220736</v>
      </c>
      <c r="F9" s="7">
        <v>1.7227375134871146</v>
      </c>
    </row>
    <row r="10" spans="1:6" ht="15">
      <c r="A10" s="5" t="s">
        <v>20</v>
      </c>
      <c r="B10" s="6">
        <v>246</v>
      </c>
      <c r="C10" s="6">
        <v>302259368</v>
      </c>
      <c r="D10" s="6">
        <v>1228696.617886179</v>
      </c>
      <c r="E10" s="6">
        <v>51.63268887004356</v>
      </c>
      <c r="F10" s="7">
        <v>1.6585098158148732</v>
      </c>
    </row>
    <row r="11" spans="1:6" ht="15">
      <c r="A11" s="5" t="s">
        <v>21</v>
      </c>
      <c r="B11" s="6">
        <v>528</v>
      </c>
      <c r="C11" s="6">
        <v>414817042</v>
      </c>
      <c r="D11" s="6">
        <v>785638.3371212122</v>
      </c>
      <c r="E11" s="6">
        <v>41.591424293508176</v>
      </c>
      <c r="F11" s="7">
        <v>1.887020134143862</v>
      </c>
    </row>
    <row r="12" spans="1:6" ht="15">
      <c r="A12" s="5" t="s">
        <v>22</v>
      </c>
      <c r="B12" s="6">
        <v>750</v>
      </c>
      <c r="C12" s="6">
        <v>738996133</v>
      </c>
      <c r="D12" s="6">
        <v>985328.1773333333</v>
      </c>
      <c r="E12" s="6">
        <v>40.0194896811456</v>
      </c>
      <c r="F12" s="7">
        <v>1.8677847391794133</v>
      </c>
    </row>
    <row r="13" spans="1:6" ht="15">
      <c r="A13" s="5" t="s">
        <v>23</v>
      </c>
      <c r="B13" s="6">
        <v>33</v>
      </c>
      <c r="C13" s="6">
        <v>22248460</v>
      </c>
      <c r="D13" s="6">
        <v>674195.7575757576</v>
      </c>
      <c r="E13" s="6">
        <v>25.901778010702763</v>
      </c>
      <c r="F13" s="7">
        <v>1.769366082416491</v>
      </c>
    </row>
    <row r="14" spans="1:6" ht="15">
      <c r="A14" s="5" t="s">
        <v>24</v>
      </c>
      <c r="B14" s="6">
        <v>1342</v>
      </c>
      <c r="C14" s="6">
        <v>1821298916</v>
      </c>
      <c r="D14" s="6">
        <v>1357152.694485842</v>
      </c>
      <c r="E14" s="6">
        <v>54.10040341670088</v>
      </c>
      <c r="F14" s="7">
        <v>1.9046898238476742</v>
      </c>
    </row>
    <row r="15" spans="1:6" ht="15">
      <c r="A15" s="5" t="s">
        <v>25</v>
      </c>
      <c r="B15" s="6">
        <v>122</v>
      </c>
      <c r="C15" s="6">
        <v>97800080</v>
      </c>
      <c r="D15" s="6">
        <v>801640</v>
      </c>
      <c r="E15" s="6">
        <v>50.04532630239157</v>
      </c>
      <c r="F15" s="7">
        <v>1.793335344101968</v>
      </c>
    </row>
    <row r="16" spans="1:6" ht="15">
      <c r="A16" s="5" t="s">
        <v>26</v>
      </c>
      <c r="B16" s="6">
        <v>656</v>
      </c>
      <c r="C16" s="6">
        <v>1038256287</v>
      </c>
      <c r="D16" s="6">
        <v>1582707.7545731708</v>
      </c>
      <c r="E16" s="6">
        <v>75.37141747738822</v>
      </c>
      <c r="F16" s="7">
        <v>1.6439484830877793</v>
      </c>
    </row>
    <row r="17" spans="1:6" ht="15">
      <c r="A17" s="5" t="s">
        <v>27</v>
      </c>
      <c r="B17" s="6">
        <v>609</v>
      </c>
      <c r="C17" s="6">
        <v>992286806</v>
      </c>
      <c r="D17" s="6">
        <v>1629370.7816091955</v>
      </c>
      <c r="E17" s="6">
        <v>52.838694674732984</v>
      </c>
      <c r="F17" s="7">
        <v>1.769734343137079</v>
      </c>
    </row>
    <row r="18" spans="1:6" ht="15">
      <c r="A18" s="5" t="s">
        <v>28</v>
      </c>
      <c r="B18" s="6">
        <v>59</v>
      </c>
      <c r="C18" s="6">
        <v>47570658</v>
      </c>
      <c r="D18" s="6">
        <v>806282.3389830509</v>
      </c>
      <c r="E18" s="6">
        <v>33.49766334953786</v>
      </c>
      <c r="F18" s="7">
        <v>1.6051696825383412</v>
      </c>
    </row>
    <row r="19" spans="1:6" ht="15">
      <c r="A19" s="5" t="s">
        <v>29</v>
      </c>
      <c r="B19" s="6">
        <v>531</v>
      </c>
      <c r="C19" s="6">
        <v>450822017</v>
      </c>
      <c r="D19" s="6">
        <v>849005.6817325801</v>
      </c>
      <c r="E19" s="6">
        <v>52.97566416770634</v>
      </c>
      <c r="F19" s="7">
        <v>1.7</v>
      </c>
    </row>
    <row r="20" spans="1:6" ht="15">
      <c r="A20" s="5"/>
      <c r="B20" s="5"/>
      <c r="C20" s="5"/>
      <c r="D20" s="5"/>
      <c r="E20" s="5"/>
      <c r="F20" s="5"/>
    </row>
    <row r="21" spans="1:6" ht="15">
      <c r="A21" s="8" t="s">
        <v>30</v>
      </c>
      <c r="B21" s="9">
        <v>5701</v>
      </c>
      <c r="C21" s="9">
        <v>6921794775</v>
      </c>
      <c r="D21" s="9">
        <v>1214136.9540431504</v>
      </c>
      <c r="E21" s="9">
        <v>54.22971170826139</v>
      </c>
      <c r="F21" s="10">
        <v>1.7869177399730116</v>
      </c>
    </row>
    <row r="23" spans="1:6" ht="15.75" thickBot="1">
      <c r="A23" s="12" t="s">
        <v>31</v>
      </c>
      <c r="B23" s="12"/>
      <c r="C23" s="12"/>
      <c r="D23" s="12"/>
      <c r="E23" s="12"/>
      <c r="F23" s="12"/>
    </row>
    <row r="24" spans="1:6" ht="15">
      <c r="A24" s="13" t="s">
        <v>3</v>
      </c>
      <c r="B24" s="2" t="s">
        <v>4</v>
      </c>
      <c r="C24" s="2" t="s">
        <v>5</v>
      </c>
      <c r="D24" s="2" t="s">
        <v>6</v>
      </c>
      <c r="E24" s="2" t="s">
        <v>7</v>
      </c>
      <c r="F24" s="2" t="s">
        <v>8</v>
      </c>
    </row>
    <row r="25" spans="1:6" ht="15">
      <c r="A25" s="14"/>
      <c r="B25" s="3" t="s">
        <v>9</v>
      </c>
      <c r="C25" s="3" t="s">
        <v>10</v>
      </c>
      <c r="D25" s="3" t="s">
        <v>11</v>
      </c>
      <c r="E25" s="3" t="s">
        <v>12</v>
      </c>
      <c r="F25" s="3" t="s">
        <v>32</v>
      </c>
    </row>
    <row r="26" spans="1:6" ht="15.75" thickBot="1">
      <c r="A26" s="15"/>
      <c r="B26" s="4" t="s">
        <v>14</v>
      </c>
      <c r="C26" s="4" t="s">
        <v>15</v>
      </c>
      <c r="D26" s="4" t="s">
        <v>16</v>
      </c>
      <c r="E26" s="4" t="s">
        <v>17</v>
      </c>
      <c r="F26" s="4" t="s">
        <v>18</v>
      </c>
    </row>
    <row r="27" spans="1:6" ht="15">
      <c r="A27" s="5"/>
      <c r="B27" s="5"/>
      <c r="C27" s="5"/>
      <c r="D27" s="5"/>
      <c r="E27" s="5"/>
      <c r="F27" s="5"/>
    </row>
    <row r="28" spans="1:6" ht="15">
      <c r="A28" s="5" t="s">
        <v>19</v>
      </c>
      <c r="B28" s="6">
        <v>24</v>
      </c>
      <c r="C28" s="6">
        <v>130853051</v>
      </c>
      <c r="D28" s="6">
        <v>5452210.458333333</v>
      </c>
      <c r="E28" s="6">
        <v>350.17574699118023</v>
      </c>
      <c r="F28" s="7">
        <v>5.929664311807709</v>
      </c>
    </row>
    <row r="29" spans="1:6" ht="15">
      <c r="A29" s="5"/>
      <c r="B29" s="5"/>
      <c r="C29" s="5"/>
      <c r="D29" s="5"/>
      <c r="E29" s="5"/>
      <c r="F29" s="5"/>
    </row>
    <row r="30" spans="1:6" ht="15">
      <c r="A30" s="8" t="s">
        <v>30</v>
      </c>
      <c r="B30" s="9">
        <v>24</v>
      </c>
      <c r="C30" s="9">
        <v>130853051</v>
      </c>
      <c r="D30" s="9">
        <v>5452210.458333333</v>
      </c>
      <c r="E30" s="9">
        <v>350.17574699118023</v>
      </c>
      <c r="F30" s="10">
        <v>5.929664311807709</v>
      </c>
    </row>
    <row r="32" spans="1:6" ht="15.75" thickBot="1">
      <c r="A32" s="12" t="s">
        <v>33</v>
      </c>
      <c r="B32" s="12"/>
      <c r="C32" s="12"/>
      <c r="D32" s="12"/>
      <c r="E32" s="12"/>
      <c r="F32" s="12"/>
    </row>
    <row r="33" spans="1:6" ht="15">
      <c r="A33" s="13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14"/>
      <c r="B34" s="3" t="s">
        <v>9</v>
      </c>
      <c r="C34" s="3" t="s">
        <v>10</v>
      </c>
      <c r="D34" s="3" t="s">
        <v>11</v>
      </c>
      <c r="E34" s="3" t="s">
        <v>12</v>
      </c>
      <c r="F34" s="3" t="s">
        <v>32</v>
      </c>
    </row>
    <row r="35" spans="1:6" ht="15.75" thickBot="1">
      <c r="A35" s="15"/>
      <c r="B35" s="4" t="s">
        <v>14</v>
      </c>
      <c r="C35" s="4" t="s">
        <v>15</v>
      </c>
      <c r="D35" s="4" t="s">
        <v>16</v>
      </c>
      <c r="E35" s="4" t="s">
        <v>17</v>
      </c>
      <c r="F35" s="4" t="s">
        <v>18</v>
      </c>
    </row>
    <row r="36" spans="1:6" ht="15">
      <c r="A36" s="5"/>
      <c r="B36" s="5"/>
      <c r="C36" s="5"/>
      <c r="D36" s="5"/>
      <c r="E36" s="5"/>
      <c r="F36" s="5"/>
    </row>
    <row r="37" spans="1:6" ht="15">
      <c r="A37" s="5" t="s">
        <v>26</v>
      </c>
      <c r="B37" s="6">
        <v>12</v>
      </c>
      <c r="C37" s="6">
        <v>1365842493</v>
      </c>
      <c r="D37" s="6">
        <v>113820207.75</v>
      </c>
      <c r="E37" s="6">
        <v>77.3893190655037</v>
      </c>
      <c r="F37" s="7">
        <v>0.8279345534975971</v>
      </c>
    </row>
    <row r="38" spans="1:6" ht="15">
      <c r="A38" s="5"/>
      <c r="B38" s="5"/>
      <c r="C38" s="5"/>
      <c r="D38" s="5"/>
      <c r="E38" s="5"/>
      <c r="F38" s="5"/>
    </row>
    <row r="39" spans="1:6" ht="15">
      <c r="A39" s="8" t="s">
        <v>30</v>
      </c>
      <c r="B39" s="9">
        <v>12</v>
      </c>
      <c r="C39" s="9">
        <v>1365842493</v>
      </c>
      <c r="D39" s="9">
        <v>113820207.75</v>
      </c>
      <c r="E39" s="9">
        <v>77.3893190655037</v>
      </c>
      <c r="F39" s="10">
        <v>0.8279345534975971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33:A35"/>
    <mergeCell ref="A1:F1"/>
    <mergeCell ref="A4:F4"/>
    <mergeCell ref="A5:A7"/>
    <mergeCell ref="A23:F23"/>
    <mergeCell ref="A24:A26"/>
    <mergeCell ref="A32:F32"/>
  </mergeCells>
  <printOptions/>
  <pageMargins left="0.7" right="0.7" top="0.75" bottom="0.75" header="0.3" footer="0.3"/>
  <pageSetup horizontalDpi="600" verticalDpi="600" orientation="portrait"/>
  <ignoredErrors>
    <ignoredError sqref="B7:F7 B26:F26 B35:F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50.00390625" style="0" customWidth="1"/>
    <col min="2" max="6" width="20.00390625" style="0" customWidth="1"/>
    <col min="7" max="16384" width="9.140625" style="0" customWidth="1"/>
  </cols>
  <sheetData>
    <row r="1" spans="1:6" ht="15.75">
      <c r="A1" s="11" t="s">
        <v>0</v>
      </c>
      <c r="B1" s="11"/>
      <c r="C1" s="11"/>
      <c r="D1" s="11"/>
      <c r="E1" s="11"/>
      <c r="F1" s="11"/>
    </row>
    <row r="2" spans="1:6" ht="15.75">
      <c r="A2" s="1" t="s">
        <v>1</v>
      </c>
      <c r="B2" s="1"/>
      <c r="C2" s="1"/>
      <c r="D2" s="1"/>
      <c r="E2" s="1"/>
      <c r="F2" s="1"/>
    </row>
    <row r="4" spans="1:6" ht="15">
      <c r="A4" s="12" t="s">
        <v>2</v>
      </c>
      <c r="B4" s="12"/>
      <c r="C4" s="12"/>
      <c r="D4" s="12"/>
      <c r="E4" s="12"/>
      <c r="F4" s="12"/>
    </row>
    <row r="5" spans="1:6" ht="15">
      <c r="A5" s="13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</row>
    <row r="6" spans="1:6" ht="15">
      <c r="A6" s="14"/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1:6" ht="15">
      <c r="A7" s="15"/>
      <c r="B7" s="4" t="s">
        <v>14</v>
      </c>
      <c r="C7" s="4" t="s">
        <v>15</v>
      </c>
      <c r="D7" s="4" t="s">
        <v>16</v>
      </c>
      <c r="E7" s="4" t="s">
        <v>17</v>
      </c>
      <c r="F7" s="4" t="s">
        <v>18</v>
      </c>
    </row>
    <row r="8" spans="1:6" ht="15">
      <c r="A8" s="5"/>
      <c r="B8" s="5"/>
      <c r="C8" s="5"/>
      <c r="D8" s="5"/>
      <c r="E8" s="5"/>
      <c r="F8" s="5"/>
    </row>
    <row r="9" spans="1:6" ht="15">
      <c r="A9" s="5" t="s">
        <v>19</v>
      </c>
      <c r="B9" s="6">
        <v>1208</v>
      </c>
      <c r="C9" s="6">
        <v>1375938159</v>
      </c>
      <c r="D9" s="6">
        <v>1139021.6548013245</v>
      </c>
      <c r="E9" s="6">
        <v>53.32455050183691</v>
      </c>
      <c r="F9" s="7">
        <v>1.735309392033512</v>
      </c>
    </row>
    <row r="10" spans="1:6" ht="15">
      <c r="A10" s="5" t="s">
        <v>20</v>
      </c>
      <c r="B10" s="6">
        <v>330</v>
      </c>
      <c r="C10" s="6">
        <v>375774158</v>
      </c>
      <c r="D10" s="6">
        <v>1138709.5696969696</v>
      </c>
      <c r="E10" s="6">
        <v>51.639474245059716</v>
      </c>
      <c r="F10" s="7">
        <v>1.6221440373236096</v>
      </c>
    </row>
    <row r="11" spans="1:6" ht="15">
      <c r="A11" s="5" t="s">
        <v>21</v>
      </c>
      <c r="B11" s="6">
        <v>526</v>
      </c>
      <c r="C11" s="6">
        <v>411907283</v>
      </c>
      <c r="D11" s="6">
        <v>783093.6939163498</v>
      </c>
      <c r="E11" s="6">
        <v>41.104163618296596</v>
      </c>
      <c r="F11" s="7">
        <v>1.886682761057177</v>
      </c>
    </row>
    <row r="12" spans="1:6" ht="15">
      <c r="A12" s="5" t="s">
        <v>22</v>
      </c>
      <c r="B12" s="6">
        <v>799</v>
      </c>
      <c r="C12" s="6">
        <v>741027657</v>
      </c>
      <c r="D12" s="6">
        <v>927443.8760951189</v>
      </c>
      <c r="E12" s="6">
        <v>40.19817444276577</v>
      </c>
      <c r="F12" s="7">
        <v>1.874544508586405</v>
      </c>
    </row>
    <row r="13" spans="1:6" ht="15">
      <c r="A13" s="5" t="s">
        <v>23</v>
      </c>
      <c r="B13" s="6">
        <v>33</v>
      </c>
      <c r="C13" s="6">
        <v>25335398</v>
      </c>
      <c r="D13" s="6">
        <v>767739.3333333334</v>
      </c>
      <c r="E13" s="6">
        <v>24.91017066319621</v>
      </c>
      <c r="F13" s="7">
        <v>1.7006827968520566</v>
      </c>
    </row>
    <row r="14" spans="1:6" ht="15">
      <c r="A14" s="5" t="s">
        <v>24</v>
      </c>
      <c r="B14" s="6">
        <v>1694</v>
      </c>
      <c r="C14" s="6">
        <v>2229116834</v>
      </c>
      <c r="D14" s="6">
        <v>1315889.5123966942</v>
      </c>
      <c r="E14" s="6">
        <v>54.59496116209403</v>
      </c>
      <c r="F14" s="7">
        <v>1.9015144945291818</v>
      </c>
    </row>
    <row r="15" spans="1:6" ht="15">
      <c r="A15" s="5" t="s">
        <v>25</v>
      </c>
      <c r="B15" s="6">
        <v>361</v>
      </c>
      <c r="C15" s="6">
        <v>264067219</v>
      </c>
      <c r="D15" s="6">
        <v>731488.1412742382</v>
      </c>
      <c r="E15" s="6">
        <v>49.77389783470246</v>
      </c>
      <c r="F15" s="7">
        <v>1.7885887262288318</v>
      </c>
    </row>
    <row r="16" spans="1:6" ht="15">
      <c r="A16" s="5" t="s">
        <v>26</v>
      </c>
      <c r="B16" s="6">
        <v>816</v>
      </c>
      <c r="C16" s="6">
        <v>1256232653</v>
      </c>
      <c r="D16" s="6">
        <v>1539500.800245098</v>
      </c>
      <c r="E16" s="6">
        <v>76.49763710448624</v>
      </c>
      <c r="F16" s="7">
        <v>1.6550742898417559</v>
      </c>
    </row>
    <row r="17" spans="1:6" ht="15">
      <c r="A17" s="5" t="s">
        <v>27</v>
      </c>
      <c r="B17" s="6">
        <v>799</v>
      </c>
      <c r="C17" s="6">
        <v>1248013416</v>
      </c>
      <c r="D17" s="6">
        <v>1561969.2315394243</v>
      </c>
      <c r="E17" s="6">
        <v>53.07926048448825</v>
      </c>
      <c r="F17" s="7">
        <v>1.775455076061458</v>
      </c>
    </row>
    <row r="18" spans="1:6" ht="15">
      <c r="A18" s="5" t="s">
        <v>28</v>
      </c>
      <c r="B18" s="6">
        <v>145</v>
      </c>
      <c r="C18" s="6">
        <v>96303160</v>
      </c>
      <c r="D18" s="6">
        <v>664159.724137931</v>
      </c>
      <c r="E18" s="6">
        <v>35.314460543143134</v>
      </c>
      <c r="F18" s="7">
        <v>1.5650481084940515</v>
      </c>
    </row>
    <row r="19" spans="1:6" ht="15">
      <c r="A19" s="5" t="s">
        <v>29</v>
      </c>
      <c r="B19" s="6">
        <v>832</v>
      </c>
      <c r="C19" s="6">
        <v>661379670</v>
      </c>
      <c r="D19" s="6">
        <v>794927.4879807692</v>
      </c>
      <c r="E19" s="6">
        <v>54.40835970509949</v>
      </c>
      <c r="F19" s="7">
        <v>1.7</v>
      </c>
    </row>
    <row r="20" spans="1:6" ht="15">
      <c r="A20" s="5"/>
      <c r="B20" s="5"/>
      <c r="C20" s="5"/>
      <c r="D20" s="5"/>
      <c r="E20" s="5"/>
      <c r="F20" s="5"/>
    </row>
    <row r="21" spans="1:6" ht="15">
      <c r="A21" s="8" t="s">
        <v>30</v>
      </c>
      <c r="B21" s="9">
        <v>7543</v>
      </c>
      <c r="C21" s="9">
        <v>8685095607</v>
      </c>
      <c r="D21" s="9">
        <v>1151411.3226832824</v>
      </c>
      <c r="E21" s="9">
        <v>54.886715763588484</v>
      </c>
      <c r="F21" s="10">
        <v>1.7832358272161506</v>
      </c>
    </row>
    <row r="23" spans="1:6" ht="15">
      <c r="A23" s="12" t="s">
        <v>31</v>
      </c>
      <c r="B23" s="12"/>
      <c r="C23" s="12"/>
      <c r="D23" s="12"/>
      <c r="E23" s="12"/>
      <c r="F23" s="12"/>
    </row>
    <row r="24" spans="1:6" ht="15">
      <c r="A24" s="13" t="s">
        <v>3</v>
      </c>
      <c r="B24" s="2" t="s">
        <v>4</v>
      </c>
      <c r="C24" s="2" t="s">
        <v>5</v>
      </c>
      <c r="D24" s="2" t="s">
        <v>6</v>
      </c>
      <c r="E24" s="2" t="s">
        <v>7</v>
      </c>
      <c r="F24" s="2" t="s">
        <v>8</v>
      </c>
    </row>
    <row r="25" spans="1:6" ht="15">
      <c r="A25" s="14"/>
      <c r="B25" s="3" t="s">
        <v>9</v>
      </c>
      <c r="C25" s="3" t="s">
        <v>10</v>
      </c>
      <c r="D25" s="3" t="s">
        <v>11</v>
      </c>
      <c r="E25" s="3" t="s">
        <v>12</v>
      </c>
      <c r="F25" s="3" t="s">
        <v>32</v>
      </c>
    </row>
    <row r="26" spans="1:6" ht="15">
      <c r="A26" s="15"/>
      <c r="B26" s="4" t="s">
        <v>14</v>
      </c>
      <c r="C26" s="4" t="s">
        <v>15</v>
      </c>
      <c r="D26" s="4" t="s">
        <v>16</v>
      </c>
      <c r="E26" s="4" t="s">
        <v>17</v>
      </c>
      <c r="F26" s="4" t="s">
        <v>18</v>
      </c>
    </row>
    <row r="27" spans="1:6" ht="15">
      <c r="A27" s="5"/>
      <c r="B27" s="5"/>
      <c r="C27" s="5"/>
      <c r="D27" s="5"/>
      <c r="E27" s="5"/>
      <c r="F27" s="5"/>
    </row>
    <row r="28" spans="1:6" ht="15">
      <c r="A28" s="5" t="s">
        <v>19</v>
      </c>
      <c r="B28" s="6">
        <v>22</v>
      </c>
      <c r="C28" s="6">
        <v>127808000</v>
      </c>
      <c r="D28" s="6">
        <v>5809454.545454546</v>
      </c>
      <c r="E28" s="6">
        <v>349.90698907736606</v>
      </c>
      <c r="F28" s="7">
        <v>4.760341479911658</v>
      </c>
    </row>
    <row r="29" spans="1:6" ht="15">
      <c r="A29" s="5" t="s">
        <v>28</v>
      </c>
      <c r="B29" s="6">
        <v>11</v>
      </c>
      <c r="C29" s="6">
        <v>60424085</v>
      </c>
      <c r="D29" s="6">
        <v>5493098.636363637</v>
      </c>
      <c r="E29" s="6">
        <v>310.200157040028</v>
      </c>
      <c r="F29" s="7">
        <v>4.475288069077804</v>
      </c>
    </row>
    <row r="30" spans="1:6" ht="15">
      <c r="A30" s="5"/>
      <c r="B30" s="5"/>
      <c r="C30" s="5"/>
      <c r="D30" s="5"/>
      <c r="E30" s="5"/>
      <c r="F30" s="5"/>
    </row>
    <row r="31" spans="1:6" ht="15">
      <c r="A31" s="8" t="s">
        <v>30</v>
      </c>
      <c r="B31" s="9">
        <v>33</v>
      </c>
      <c r="C31" s="9">
        <v>188232085</v>
      </c>
      <c r="D31" s="9">
        <v>5704002.575757576</v>
      </c>
      <c r="E31" s="9">
        <v>337.1607614929198</v>
      </c>
      <c r="F31" s="10">
        <v>4.668836933671495</v>
      </c>
    </row>
    <row r="33" spans="1:6" ht="15">
      <c r="A33" s="12" t="s">
        <v>33</v>
      </c>
      <c r="B33" s="12"/>
      <c r="C33" s="12"/>
      <c r="D33" s="12"/>
      <c r="E33" s="12"/>
      <c r="F33" s="12"/>
    </row>
    <row r="34" spans="1:6" ht="15">
      <c r="A34" s="13" t="s">
        <v>3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8</v>
      </c>
    </row>
    <row r="35" spans="1:6" ht="15">
      <c r="A35" s="14"/>
      <c r="B35" s="3" t="s">
        <v>9</v>
      </c>
      <c r="C35" s="3" t="s">
        <v>10</v>
      </c>
      <c r="D35" s="3" t="s">
        <v>11</v>
      </c>
      <c r="E35" s="3" t="s">
        <v>12</v>
      </c>
      <c r="F35" s="3" t="s">
        <v>32</v>
      </c>
    </row>
    <row r="36" spans="1:6" ht="15">
      <c r="A36" s="15"/>
      <c r="B36" s="4" t="s">
        <v>14</v>
      </c>
      <c r="C36" s="4" t="s">
        <v>15</v>
      </c>
      <c r="D36" s="4" t="s">
        <v>16</v>
      </c>
      <c r="E36" s="4" t="s">
        <v>17</v>
      </c>
      <c r="F36" s="4" t="s">
        <v>18</v>
      </c>
    </row>
    <row r="37" spans="1:6" ht="15">
      <c r="A37" s="5"/>
      <c r="B37" s="5"/>
      <c r="C37" s="5"/>
      <c r="D37" s="5"/>
      <c r="E37" s="5"/>
      <c r="F37" s="5"/>
    </row>
    <row r="38" spans="1:6" ht="15">
      <c r="A38" s="5" t="s">
        <v>26</v>
      </c>
      <c r="B38" s="6">
        <v>24</v>
      </c>
      <c r="C38" s="6">
        <v>2696269430</v>
      </c>
      <c r="D38" s="6">
        <v>112344559.58333333</v>
      </c>
      <c r="E38" s="6">
        <v>24.46589811093174</v>
      </c>
      <c r="F38" s="7">
        <v>0.8155472626858733</v>
      </c>
    </row>
    <row r="39" spans="1:6" ht="15">
      <c r="A39" s="5"/>
      <c r="B39" s="5"/>
      <c r="C39" s="5"/>
      <c r="D39" s="5"/>
      <c r="E39" s="5"/>
      <c r="F39" s="5"/>
    </row>
    <row r="40" spans="1:6" ht="15">
      <c r="A40" s="8" t="s">
        <v>30</v>
      </c>
      <c r="B40" s="9">
        <v>24</v>
      </c>
      <c r="C40" s="9">
        <v>2696269430</v>
      </c>
      <c r="D40" s="9">
        <v>112344559.58333333</v>
      </c>
      <c r="E40" s="9">
        <v>24.46589811093174</v>
      </c>
      <c r="F40" s="10">
        <v>0.8155472626858733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34:A36"/>
    <mergeCell ref="A1:F1"/>
    <mergeCell ref="A4:F4"/>
    <mergeCell ref="A5:A7"/>
    <mergeCell ref="A23:F23"/>
    <mergeCell ref="A24:A26"/>
    <mergeCell ref="A33:F33"/>
  </mergeCells>
  <printOptions/>
  <pageMargins left="0.7" right="0.7" top="0.75" bottom="0.75" header="0.3" footer="0.3"/>
  <pageSetup horizontalDpi="600" verticalDpi="600" orientation="portrait"/>
  <ignoredErrors>
    <ignoredError sqref="B7:F7 B26:F26 B36:F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43.8515625" style="18" customWidth="1"/>
    <col min="2" max="2" width="11.421875" style="18" customWidth="1"/>
    <col min="3" max="3" width="12.8515625" style="18" bestFit="1" customWidth="1"/>
    <col min="4" max="4" width="14.421875" style="18" customWidth="1"/>
    <col min="5" max="5" width="11.421875" style="18" customWidth="1"/>
    <col min="6" max="6" width="12.00390625" style="18" bestFit="1" customWidth="1"/>
    <col min="7" max="16384" width="11.421875" style="18" customWidth="1"/>
  </cols>
  <sheetData>
    <row r="1" spans="1:6" ht="15.75">
      <c r="A1" s="16" t="s">
        <v>0</v>
      </c>
      <c r="B1" s="17"/>
      <c r="C1" s="17"/>
      <c r="D1" s="17"/>
      <c r="E1" s="17"/>
      <c r="F1" s="17"/>
    </row>
    <row r="2" spans="1:6" ht="15.75">
      <c r="A2" s="19" t="s">
        <v>80</v>
      </c>
      <c r="B2" s="17"/>
      <c r="C2" s="17"/>
      <c r="D2" s="17"/>
      <c r="E2" s="17"/>
      <c r="F2" s="17"/>
    </row>
    <row r="3" spans="1:6" ht="9.75" customHeight="1">
      <c r="A3" s="20"/>
      <c r="B3" s="21"/>
      <c r="C3" s="21"/>
      <c r="D3" s="21"/>
      <c r="E3" s="21"/>
      <c r="F3" s="21"/>
    </row>
    <row r="4" spans="1:6" ht="15.75" thickBot="1">
      <c r="A4" s="22" t="s">
        <v>2</v>
      </c>
      <c r="B4" s="22"/>
      <c r="C4" s="22"/>
      <c r="D4" s="22"/>
      <c r="E4" s="22"/>
      <c r="F4" s="22"/>
    </row>
    <row r="5" spans="1:6" ht="15">
      <c r="A5" s="23" t="s">
        <v>36</v>
      </c>
      <c r="B5" s="24" t="s">
        <v>37</v>
      </c>
      <c r="C5" s="24" t="s">
        <v>38</v>
      </c>
      <c r="D5" s="25" t="s">
        <v>39</v>
      </c>
      <c r="E5" s="25" t="s">
        <v>40</v>
      </c>
      <c r="F5" s="26" t="s">
        <v>41</v>
      </c>
    </row>
    <row r="6" spans="1:6" ht="15">
      <c r="A6" s="27"/>
      <c r="B6" s="28" t="s">
        <v>42</v>
      </c>
      <c r="C6" s="28" t="s">
        <v>43</v>
      </c>
      <c r="D6" s="29" t="s">
        <v>44</v>
      </c>
      <c r="E6" s="29" t="s">
        <v>45</v>
      </c>
      <c r="F6" s="30" t="s">
        <v>46</v>
      </c>
    </row>
    <row r="7" spans="1:6" ht="15">
      <c r="A7" s="31"/>
      <c r="B7" s="32" t="s">
        <v>47</v>
      </c>
      <c r="C7" s="32" t="s">
        <v>48</v>
      </c>
      <c r="D7" s="32" t="s">
        <v>49</v>
      </c>
      <c r="E7" s="33" t="s">
        <v>50</v>
      </c>
      <c r="F7" s="34" t="s">
        <v>51</v>
      </c>
    </row>
    <row r="8" spans="1:6" ht="15">
      <c r="A8" s="35"/>
      <c r="B8" s="36"/>
      <c r="C8" s="36"/>
      <c r="D8" s="37"/>
      <c r="E8" s="38"/>
      <c r="F8" s="39"/>
    </row>
    <row r="9" spans="1:6" s="44" customFormat="1" ht="15">
      <c r="A9" s="40" t="s">
        <v>52</v>
      </c>
      <c r="B9" s="41">
        <v>1028</v>
      </c>
      <c r="C9" s="41">
        <v>931175229</v>
      </c>
      <c r="D9" s="41">
        <f aca="true" t="shared" si="0" ref="D9:D20">+C9/B9</f>
        <v>905812.4795719844</v>
      </c>
      <c r="E9" s="42">
        <v>53</v>
      </c>
      <c r="F9" s="43">
        <v>1.83</v>
      </c>
    </row>
    <row r="10" spans="1:6" s="44" customFormat="1" ht="15">
      <c r="A10" s="40" t="s">
        <v>53</v>
      </c>
      <c r="B10" s="41">
        <v>236</v>
      </c>
      <c r="C10" s="41">
        <v>253536418</v>
      </c>
      <c r="D10" s="41">
        <f t="shared" si="0"/>
        <v>1074306.8559322034</v>
      </c>
      <c r="E10" s="42">
        <v>52</v>
      </c>
      <c r="F10" s="43">
        <v>1.79</v>
      </c>
    </row>
    <row r="11" spans="1:6" s="44" customFormat="1" ht="15">
      <c r="A11" s="40" t="s">
        <v>54</v>
      </c>
      <c r="B11" s="41">
        <v>423</v>
      </c>
      <c r="C11" s="41">
        <v>335430708</v>
      </c>
      <c r="D11" s="41">
        <f t="shared" si="0"/>
        <v>792980.3971631206</v>
      </c>
      <c r="E11" s="42">
        <v>38</v>
      </c>
      <c r="F11" s="43">
        <v>1.83</v>
      </c>
    </row>
    <row r="12" spans="1:6" s="44" customFormat="1" ht="15">
      <c r="A12" s="40" t="s">
        <v>55</v>
      </c>
      <c r="B12" s="41">
        <v>30</v>
      </c>
      <c r="C12" s="41">
        <v>17803629</v>
      </c>
      <c r="D12" s="41">
        <f t="shared" si="0"/>
        <v>593454.3</v>
      </c>
      <c r="E12" s="42">
        <v>23</v>
      </c>
      <c r="F12" s="43">
        <v>1.57</v>
      </c>
    </row>
    <row r="13" spans="1:6" s="44" customFormat="1" ht="15">
      <c r="A13" s="40" t="s">
        <v>64</v>
      </c>
      <c r="B13" s="41">
        <v>156</v>
      </c>
      <c r="C13" s="41">
        <v>172273685</v>
      </c>
      <c r="D13" s="41">
        <f t="shared" si="0"/>
        <v>1104318.4935897435</v>
      </c>
      <c r="E13" s="42">
        <v>52</v>
      </c>
      <c r="F13" s="43">
        <v>1.7</v>
      </c>
    </row>
    <row r="14" spans="1:6" s="44" customFormat="1" ht="15">
      <c r="A14" s="45" t="s">
        <v>56</v>
      </c>
      <c r="B14" s="41">
        <v>370</v>
      </c>
      <c r="C14" s="41">
        <v>272496004</v>
      </c>
      <c r="D14" s="41">
        <f t="shared" si="0"/>
        <v>736475.6864864865</v>
      </c>
      <c r="E14" s="42">
        <v>40</v>
      </c>
      <c r="F14" s="43">
        <v>1.84</v>
      </c>
    </row>
    <row r="15" spans="1:6" s="44" customFormat="1" ht="15">
      <c r="A15" s="40" t="s">
        <v>57</v>
      </c>
      <c r="B15" s="41">
        <v>791</v>
      </c>
      <c r="C15" s="41">
        <v>994398199</v>
      </c>
      <c r="D15" s="41">
        <f t="shared" si="0"/>
        <v>1257140.5802781289</v>
      </c>
      <c r="E15" s="42">
        <v>53</v>
      </c>
      <c r="F15" s="43">
        <v>1.84</v>
      </c>
    </row>
    <row r="16" spans="1:6" s="44" customFormat="1" ht="15">
      <c r="A16" s="40" t="s">
        <v>58</v>
      </c>
      <c r="B16" s="41">
        <v>91</v>
      </c>
      <c r="C16" s="41">
        <v>61271694</v>
      </c>
      <c r="D16" s="41">
        <f t="shared" si="0"/>
        <v>673315.3186813187</v>
      </c>
      <c r="E16" s="42">
        <v>50</v>
      </c>
      <c r="F16" s="43">
        <v>1.92</v>
      </c>
    </row>
    <row r="17" spans="1:6" s="44" customFormat="1" ht="15">
      <c r="A17" s="45" t="s">
        <v>59</v>
      </c>
      <c r="B17" s="41">
        <v>653</v>
      </c>
      <c r="C17" s="41">
        <v>1064173472</v>
      </c>
      <c r="D17" s="41">
        <f t="shared" si="0"/>
        <v>1629668.4104134762</v>
      </c>
      <c r="E17" s="42">
        <v>69</v>
      </c>
      <c r="F17" s="43">
        <v>1.67</v>
      </c>
    </row>
    <row r="18" spans="1:6" s="44" customFormat="1" ht="15">
      <c r="A18" s="45" t="s">
        <v>60</v>
      </c>
      <c r="B18" s="41">
        <v>541</v>
      </c>
      <c r="C18" s="41">
        <v>822044498</v>
      </c>
      <c r="D18" s="41">
        <f t="shared" si="0"/>
        <v>1519490.7541589648</v>
      </c>
      <c r="E18" s="42">
        <v>53</v>
      </c>
      <c r="F18" s="43">
        <v>1.95</v>
      </c>
    </row>
    <row r="19" spans="1:6" s="44" customFormat="1" ht="15">
      <c r="A19" s="40" t="s">
        <v>61</v>
      </c>
      <c r="B19" s="41">
        <v>50</v>
      </c>
      <c r="C19" s="41">
        <v>50008332</v>
      </c>
      <c r="D19" s="41">
        <f t="shared" si="0"/>
        <v>1000166.64</v>
      </c>
      <c r="E19" s="42">
        <v>35</v>
      </c>
      <c r="F19" s="43">
        <v>1.77</v>
      </c>
    </row>
    <row r="20" spans="1:6" s="44" customFormat="1" ht="15">
      <c r="A20" s="40" t="s">
        <v>79</v>
      </c>
      <c r="B20" s="41">
        <v>267</v>
      </c>
      <c r="C20" s="41">
        <v>193067197</v>
      </c>
      <c r="D20" s="46">
        <f t="shared" si="0"/>
        <v>723098.1161048689</v>
      </c>
      <c r="E20" s="41">
        <v>54</v>
      </c>
      <c r="F20" s="43">
        <v>1.7</v>
      </c>
    </row>
    <row r="21" spans="1:6" ht="15.75" thickBot="1">
      <c r="A21" s="47"/>
      <c r="B21" s="41"/>
      <c r="C21" s="48"/>
      <c r="D21" s="46"/>
      <c r="E21" s="41"/>
      <c r="F21" s="43"/>
    </row>
    <row r="22" spans="1:6" ht="15.75" thickBot="1">
      <c r="A22" s="49" t="s">
        <v>30</v>
      </c>
      <c r="B22" s="50">
        <f>SUM(B9:B20)</f>
        <v>4636</v>
      </c>
      <c r="C22" s="50">
        <f>SUM(C9:C20)</f>
        <v>5167679065</v>
      </c>
      <c r="D22" s="50">
        <f>C22/B22</f>
        <v>1114684.8716566006</v>
      </c>
      <c r="E22" s="50">
        <f>((E9*C9)+(E10*C10)+(E11*C11)+(E12*C12)+(E13*C13)+(C14*E14)+(C15*E15)+(C16*E16)+(C17*E17)+(C18*E18)+(C19*E19)+(C20*E20))/C22</f>
        <v>54.27756580138941</v>
      </c>
      <c r="F22" s="51">
        <f>((F9*C9)+(F10*C10)+(F11*C11)+(F12*C12)+(F13*C13)+(F14*C14)+(C15*F15)+(C16*F16)+(C17*F17)+(C18*F18)+(C19*F19)+(C20*F20))/C22</f>
        <v>1.8070294875868027</v>
      </c>
    </row>
    <row r="23" spans="1:6" ht="15">
      <c r="A23" s="20"/>
      <c r="B23" s="52"/>
      <c r="C23" s="52"/>
      <c r="D23" s="52"/>
      <c r="E23" s="52"/>
      <c r="F23" s="53"/>
    </row>
    <row r="24" spans="1:6" ht="15.75" thickBot="1">
      <c r="A24" s="22" t="s">
        <v>31</v>
      </c>
      <c r="B24" s="21"/>
      <c r="C24" s="21"/>
      <c r="D24" s="21"/>
      <c r="E24" s="21"/>
      <c r="F24" s="54"/>
    </row>
    <row r="25" spans="1:6" ht="15">
      <c r="A25" s="23" t="s">
        <v>36</v>
      </c>
      <c r="B25" s="55" t="s">
        <v>37</v>
      </c>
      <c r="C25" s="55" t="s">
        <v>38</v>
      </c>
      <c r="D25" s="56" t="s">
        <v>39</v>
      </c>
      <c r="E25" s="56" t="s">
        <v>40</v>
      </c>
      <c r="F25" s="57" t="s">
        <v>41</v>
      </c>
    </row>
    <row r="26" spans="1:6" ht="15">
      <c r="A26" s="27"/>
      <c r="B26" s="58" t="s">
        <v>42</v>
      </c>
      <c r="C26" s="58" t="s">
        <v>43</v>
      </c>
      <c r="D26" s="59" t="s">
        <v>44</v>
      </c>
      <c r="E26" s="59" t="s">
        <v>45</v>
      </c>
      <c r="F26" s="60" t="s">
        <v>63</v>
      </c>
    </row>
    <row r="27" spans="1:6" ht="15">
      <c r="A27" s="31"/>
      <c r="B27" s="61" t="s">
        <v>47</v>
      </c>
      <c r="C27" s="61" t="s">
        <v>48</v>
      </c>
      <c r="D27" s="62" t="s">
        <v>49</v>
      </c>
      <c r="E27" s="62" t="s">
        <v>50</v>
      </c>
      <c r="F27" s="63" t="s">
        <v>51</v>
      </c>
    </row>
    <row r="28" spans="1:6" ht="15">
      <c r="A28" s="64"/>
      <c r="B28" s="65"/>
      <c r="C28" s="65"/>
      <c r="D28" s="66"/>
      <c r="E28" s="65"/>
      <c r="F28" s="67"/>
    </row>
    <row r="29" spans="1:6" ht="15">
      <c r="A29" s="64" t="s">
        <v>61</v>
      </c>
      <c r="B29" s="65"/>
      <c r="C29" s="65"/>
      <c r="D29" s="46"/>
      <c r="E29" s="65"/>
      <c r="F29" s="67"/>
    </row>
    <row r="30" spans="1:6" ht="15">
      <c r="A30" s="64" t="s">
        <v>52</v>
      </c>
      <c r="B30" s="41">
        <v>22</v>
      </c>
      <c r="C30" s="41">
        <v>129881185</v>
      </c>
      <c r="D30" s="46">
        <f>+C30/B30</f>
        <v>5903690.2272727275</v>
      </c>
      <c r="E30" s="41">
        <v>357</v>
      </c>
      <c r="F30" s="43">
        <v>5.86</v>
      </c>
    </row>
    <row r="31" spans="1:6" ht="15">
      <c r="A31" s="40" t="s">
        <v>64</v>
      </c>
      <c r="B31" s="41"/>
      <c r="C31" s="41"/>
      <c r="D31" s="46"/>
      <c r="E31" s="41"/>
      <c r="F31" s="43"/>
    </row>
    <row r="32" spans="1:6" ht="15.75" thickBot="1">
      <c r="A32" s="68"/>
      <c r="B32" s="69"/>
      <c r="C32" s="70"/>
      <c r="D32" s="71"/>
      <c r="E32" s="72"/>
      <c r="F32" s="73"/>
    </row>
    <row r="33" spans="1:6" ht="15.75" thickBot="1">
      <c r="A33" s="49" t="s">
        <v>30</v>
      </c>
      <c r="B33" s="74">
        <f>SUM(B29:B31)</f>
        <v>22</v>
      </c>
      <c r="C33" s="74">
        <f>SUM(C29:C31)</f>
        <v>129881185</v>
      </c>
      <c r="D33" s="75">
        <f>C33/B33</f>
        <v>5903690.2272727275</v>
      </c>
      <c r="E33" s="74">
        <f>(+E29*C29+E30*C30)/C33</f>
        <v>357</v>
      </c>
      <c r="F33" s="76">
        <f>+((+F29*C29)+(+F30*C30))/C33</f>
        <v>5.86</v>
      </c>
    </row>
    <row r="34" spans="1:6" ht="15">
      <c r="A34" s="21"/>
      <c r="B34" s="52"/>
      <c r="C34" s="52"/>
      <c r="D34" s="21"/>
      <c r="E34" s="21"/>
      <c r="F34" s="21"/>
    </row>
    <row r="35" spans="1:6" ht="15.75" thickBot="1">
      <c r="A35" s="22" t="s">
        <v>65</v>
      </c>
      <c r="B35" s="21"/>
      <c r="C35" s="21"/>
      <c r="D35" s="21"/>
      <c r="E35" s="21"/>
      <c r="F35" s="54"/>
    </row>
    <row r="36" spans="1:6" ht="15">
      <c r="A36" s="23" t="s">
        <v>36</v>
      </c>
      <c r="B36" s="55" t="s">
        <v>37</v>
      </c>
      <c r="C36" s="55" t="s">
        <v>38</v>
      </c>
      <c r="D36" s="56" t="s">
        <v>39</v>
      </c>
      <c r="E36" s="56" t="s">
        <v>40</v>
      </c>
      <c r="F36" s="57" t="s">
        <v>41</v>
      </c>
    </row>
    <row r="37" spans="1:6" ht="15">
      <c r="A37" s="27"/>
      <c r="B37" s="58" t="s">
        <v>42</v>
      </c>
      <c r="C37" s="58" t="s">
        <v>43</v>
      </c>
      <c r="D37" s="59" t="s">
        <v>44</v>
      </c>
      <c r="E37" s="59" t="s">
        <v>45</v>
      </c>
      <c r="F37" s="60" t="s">
        <v>63</v>
      </c>
    </row>
    <row r="38" spans="1:6" ht="15">
      <c r="A38" s="31"/>
      <c r="B38" s="61" t="s">
        <v>47</v>
      </c>
      <c r="C38" s="61" t="s">
        <v>48</v>
      </c>
      <c r="D38" s="62" t="s">
        <v>49</v>
      </c>
      <c r="E38" s="62" t="s">
        <v>50</v>
      </c>
      <c r="F38" s="63" t="s">
        <v>51</v>
      </c>
    </row>
    <row r="39" spans="1:6" ht="15">
      <c r="A39" s="64"/>
      <c r="B39" s="65"/>
      <c r="C39" s="65"/>
      <c r="D39" s="66"/>
      <c r="E39" s="65"/>
      <c r="F39" s="67"/>
    </row>
    <row r="40" spans="1:6" ht="15">
      <c r="A40" s="45" t="s">
        <v>59</v>
      </c>
      <c r="B40" s="41">
        <v>1</v>
      </c>
      <c r="C40" s="41">
        <v>20478633</v>
      </c>
      <c r="D40" s="46">
        <f>+C40/B40</f>
        <v>20478633</v>
      </c>
      <c r="E40" s="41">
        <v>2</v>
      </c>
      <c r="F40" s="43">
        <v>1</v>
      </c>
    </row>
    <row r="41" spans="1:6" ht="15.75" thickBot="1">
      <c r="A41" s="68"/>
      <c r="B41" s="69"/>
      <c r="C41" s="70"/>
      <c r="D41" s="71"/>
      <c r="E41" s="72"/>
      <c r="F41" s="73"/>
    </row>
    <row r="42" spans="1:6" ht="15.75" thickBot="1">
      <c r="A42" s="49" t="s">
        <v>30</v>
      </c>
      <c r="B42" s="74">
        <f>SUM(B40:B40)</f>
        <v>1</v>
      </c>
      <c r="C42" s="74">
        <f>SUM(C40:C40)</f>
        <v>20478633</v>
      </c>
      <c r="D42" s="75">
        <f>C42/B42</f>
        <v>20478633</v>
      </c>
      <c r="E42" s="74">
        <f>(+E40*C40)/C42</f>
        <v>2</v>
      </c>
      <c r="F42" s="76">
        <f>+((+F40*C40))/C42</f>
        <v>1</v>
      </c>
    </row>
    <row r="43" spans="1:6" ht="8.25" customHeight="1">
      <c r="A43" s="21"/>
      <c r="B43" s="52"/>
      <c r="C43" s="52"/>
      <c r="D43" s="21"/>
      <c r="E43" s="21"/>
      <c r="F43" s="21"/>
    </row>
    <row r="44" spans="1:6" ht="15">
      <c r="A44" s="20" t="s">
        <v>66</v>
      </c>
      <c r="B44" s="77"/>
      <c r="C44" s="77"/>
      <c r="D44" s="78"/>
      <c r="E44" s="77"/>
      <c r="F44" s="77"/>
    </row>
    <row r="45" spans="1:6" ht="15">
      <c r="A45" s="20" t="s">
        <v>67</v>
      </c>
      <c r="B45" s="77"/>
      <c r="C45" s="77"/>
      <c r="D45" s="77"/>
      <c r="E45" s="77"/>
      <c r="F45" s="77"/>
    </row>
    <row r="46" spans="1:6" ht="15">
      <c r="A46" s="20" t="s">
        <v>68</v>
      </c>
      <c r="B46" s="77"/>
      <c r="C46" s="77"/>
      <c r="D46" s="77"/>
      <c r="E46" s="77"/>
      <c r="F46" s="79"/>
    </row>
    <row r="47" spans="1:6" ht="15">
      <c r="A47" s="20" t="s">
        <v>69</v>
      </c>
      <c r="B47" s="77"/>
      <c r="C47" s="77"/>
      <c r="D47" s="77"/>
      <c r="E47" s="77"/>
      <c r="F47" s="77"/>
    </row>
    <row r="48" spans="1:6" ht="15">
      <c r="A48" s="20" t="s">
        <v>70</v>
      </c>
      <c r="B48" s="77"/>
      <c r="C48" s="77"/>
      <c r="D48" s="77"/>
      <c r="E48" s="77"/>
      <c r="F48" s="77"/>
    </row>
    <row r="49" spans="1:6" ht="15">
      <c r="A49" s="80"/>
      <c r="B49" s="80"/>
      <c r="C49" s="80"/>
      <c r="D49" s="80"/>
      <c r="E49" s="80"/>
      <c r="F49" s="80"/>
    </row>
    <row r="50" spans="1:6" ht="15">
      <c r="A50" s="81"/>
      <c r="B50" s="81"/>
      <c r="C50" s="81"/>
      <c r="D50" s="81"/>
      <c r="E50" s="81"/>
      <c r="F50" s="81"/>
    </row>
    <row r="51" spans="1:6" ht="15">
      <c r="A51" s="81"/>
      <c r="B51" s="81"/>
      <c r="C51" s="81"/>
      <c r="D51" s="81"/>
      <c r="E51" s="81"/>
      <c r="F51" s="81"/>
    </row>
  </sheetData>
  <sheetProtection/>
  <mergeCells count="4">
    <mergeCell ref="A5:A7"/>
    <mergeCell ref="A25:A27"/>
    <mergeCell ref="A36:A38"/>
    <mergeCell ref="A49:F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  <ignoredErrors>
    <ignoredError sqref="B7:F7 B27:F27 B38:F38" numberStoredAsText="1"/>
    <ignoredError sqref="B22:F22 B33:F33 B42:F4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43.8515625" style="18" customWidth="1"/>
    <col min="2" max="2" width="11.421875" style="18" customWidth="1"/>
    <col min="3" max="3" width="12.8515625" style="18" bestFit="1" customWidth="1"/>
    <col min="4" max="4" width="14.421875" style="18" customWidth="1"/>
    <col min="5" max="5" width="11.421875" style="18" customWidth="1"/>
    <col min="6" max="6" width="12.00390625" style="18" bestFit="1" customWidth="1"/>
    <col min="7" max="16384" width="11.421875" style="18" customWidth="1"/>
  </cols>
  <sheetData>
    <row r="1" spans="1:6" ht="15.75">
      <c r="A1" s="16" t="s">
        <v>0</v>
      </c>
      <c r="B1" s="17"/>
      <c r="C1" s="17"/>
      <c r="D1" s="17"/>
      <c r="E1" s="17"/>
      <c r="F1" s="17"/>
    </row>
    <row r="2" spans="1:6" ht="15.75">
      <c r="A2" s="19" t="s">
        <v>78</v>
      </c>
      <c r="B2" s="17"/>
      <c r="C2" s="17"/>
      <c r="D2" s="17"/>
      <c r="E2" s="17"/>
      <c r="F2" s="17"/>
    </row>
    <row r="3" spans="1:6" ht="9.75" customHeight="1">
      <c r="A3" s="20"/>
      <c r="B3" s="21"/>
      <c r="C3" s="21"/>
      <c r="D3" s="21"/>
      <c r="E3" s="21"/>
      <c r="F3" s="21"/>
    </row>
    <row r="4" spans="1:6" ht="15.75" thickBot="1">
      <c r="A4" s="22" t="s">
        <v>2</v>
      </c>
      <c r="B4" s="22"/>
      <c r="C4" s="22"/>
      <c r="D4" s="22"/>
      <c r="E4" s="22"/>
      <c r="F4" s="22"/>
    </row>
    <row r="5" spans="1:6" ht="15">
      <c r="A5" s="23" t="s">
        <v>36</v>
      </c>
      <c r="B5" s="24" t="s">
        <v>37</v>
      </c>
      <c r="C5" s="24" t="s">
        <v>38</v>
      </c>
      <c r="D5" s="25" t="s">
        <v>39</v>
      </c>
      <c r="E5" s="25" t="s">
        <v>40</v>
      </c>
      <c r="F5" s="26" t="s">
        <v>41</v>
      </c>
    </row>
    <row r="6" spans="1:6" ht="15">
      <c r="A6" s="27"/>
      <c r="B6" s="28" t="s">
        <v>42</v>
      </c>
      <c r="C6" s="28" t="s">
        <v>43</v>
      </c>
      <c r="D6" s="29" t="s">
        <v>44</v>
      </c>
      <c r="E6" s="29" t="s">
        <v>45</v>
      </c>
      <c r="F6" s="30" t="s">
        <v>46</v>
      </c>
    </row>
    <row r="7" spans="1:6" ht="15">
      <c r="A7" s="31"/>
      <c r="B7" s="32" t="s">
        <v>47</v>
      </c>
      <c r="C7" s="32" t="s">
        <v>48</v>
      </c>
      <c r="D7" s="32" t="s">
        <v>49</v>
      </c>
      <c r="E7" s="33" t="s">
        <v>50</v>
      </c>
      <c r="F7" s="34" t="s">
        <v>51</v>
      </c>
    </row>
    <row r="8" spans="1:6" ht="15">
      <c r="A8" s="35"/>
      <c r="B8" s="36"/>
      <c r="C8" s="36"/>
      <c r="D8" s="37"/>
      <c r="E8" s="38"/>
      <c r="F8" s="39"/>
    </row>
    <row r="9" spans="1:6" s="44" customFormat="1" ht="15">
      <c r="A9" s="40" t="s">
        <v>52</v>
      </c>
      <c r="B9" s="41">
        <v>1033</v>
      </c>
      <c r="C9" s="41">
        <v>1039088932</v>
      </c>
      <c r="D9" s="41">
        <f aca="true" t="shared" si="0" ref="D9:D20">+C9/B9</f>
        <v>1005894.4162633107</v>
      </c>
      <c r="E9" s="42">
        <v>54</v>
      </c>
      <c r="F9" s="43">
        <v>1.82</v>
      </c>
    </row>
    <row r="10" spans="1:6" s="44" customFormat="1" ht="15">
      <c r="A10" s="40" t="s">
        <v>53</v>
      </c>
      <c r="B10" s="41">
        <v>249</v>
      </c>
      <c r="C10" s="41">
        <v>286912754</v>
      </c>
      <c r="D10" s="41">
        <f t="shared" si="0"/>
        <v>1152260.0562248996</v>
      </c>
      <c r="E10" s="42">
        <v>52</v>
      </c>
      <c r="F10" s="43">
        <v>1.78</v>
      </c>
    </row>
    <row r="11" spans="1:6" s="44" customFormat="1" ht="15">
      <c r="A11" s="40" t="s">
        <v>54</v>
      </c>
      <c r="B11" s="41">
        <v>642</v>
      </c>
      <c r="C11" s="41">
        <v>568120345</v>
      </c>
      <c r="D11" s="41">
        <f t="shared" si="0"/>
        <v>884922.6557632398</v>
      </c>
      <c r="E11" s="42">
        <v>39</v>
      </c>
      <c r="F11" s="43">
        <v>1.83</v>
      </c>
    </row>
    <row r="12" spans="1:6" s="44" customFormat="1" ht="15">
      <c r="A12" s="40" t="s">
        <v>55</v>
      </c>
      <c r="B12" s="41">
        <v>99</v>
      </c>
      <c r="C12" s="41">
        <v>82718949</v>
      </c>
      <c r="D12" s="41">
        <f t="shared" si="0"/>
        <v>835544.9393939395</v>
      </c>
      <c r="E12" s="42">
        <v>25</v>
      </c>
      <c r="F12" s="43">
        <v>1.74</v>
      </c>
    </row>
    <row r="13" spans="1:6" s="44" customFormat="1" ht="15">
      <c r="A13" s="40" t="s">
        <v>64</v>
      </c>
      <c r="B13" s="41">
        <v>168</v>
      </c>
      <c r="C13" s="41">
        <v>177730761</v>
      </c>
      <c r="D13" s="41">
        <f t="shared" si="0"/>
        <v>1057921.1964285714</v>
      </c>
      <c r="E13" s="42">
        <v>51</v>
      </c>
      <c r="F13" s="43">
        <v>1.7</v>
      </c>
    </row>
    <row r="14" spans="1:6" s="44" customFormat="1" ht="15">
      <c r="A14" s="45" t="s">
        <v>56</v>
      </c>
      <c r="B14" s="41">
        <v>513</v>
      </c>
      <c r="C14" s="41">
        <v>430645133</v>
      </c>
      <c r="D14" s="41">
        <f t="shared" si="0"/>
        <v>839464.1968810916</v>
      </c>
      <c r="E14" s="42">
        <v>43</v>
      </c>
      <c r="F14" s="43">
        <v>1.84</v>
      </c>
    </row>
    <row r="15" spans="1:6" s="44" customFormat="1" ht="15">
      <c r="A15" s="40" t="s">
        <v>57</v>
      </c>
      <c r="B15" s="41">
        <v>1348</v>
      </c>
      <c r="C15" s="41">
        <v>1825308443</v>
      </c>
      <c r="D15" s="41">
        <f t="shared" si="0"/>
        <v>1354086.3820474776</v>
      </c>
      <c r="E15" s="42">
        <v>55</v>
      </c>
      <c r="F15" s="43">
        <v>1.85</v>
      </c>
    </row>
    <row r="16" spans="1:6" s="44" customFormat="1" ht="15">
      <c r="A16" s="40" t="s">
        <v>58</v>
      </c>
      <c r="B16" s="41">
        <v>69</v>
      </c>
      <c r="C16" s="41">
        <v>49524810</v>
      </c>
      <c r="D16" s="41">
        <f t="shared" si="0"/>
        <v>717750.8695652174</v>
      </c>
      <c r="E16" s="42">
        <v>50</v>
      </c>
      <c r="F16" s="43">
        <v>1.93</v>
      </c>
    </row>
    <row r="17" spans="1:6" s="44" customFormat="1" ht="15">
      <c r="A17" s="45" t="s">
        <v>59</v>
      </c>
      <c r="B17" s="41">
        <v>583</v>
      </c>
      <c r="C17" s="41">
        <v>974453452</v>
      </c>
      <c r="D17" s="41">
        <f t="shared" si="0"/>
        <v>1671446.744425386</v>
      </c>
      <c r="E17" s="42">
        <v>69</v>
      </c>
      <c r="F17" s="43">
        <v>1.63</v>
      </c>
    </row>
    <row r="18" spans="1:6" s="44" customFormat="1" ht="15">
      <c r="A18" s="45" t="s">
        <v>60</v>
      </c>
      <c r="B18" s="41">
        <v>491</v>
      </c>
      <c r="C18" s="41">
        <v>753208090</v>
      </c>
      <c r="D18" s="41">
        <f t="shared" si="0"/>
        <v>1534028.6965376781</v>
      </c>
      <c r="E18" s="42">
        <v>53</v>
      </c>
      <c r="F18" s="43">
        <v>1.94</v>
      </c>
    </row>
    <row r="19" spans="1:6" s="44" customFormat="1" ht="15">
      <c r="A19" s="40" t="s">
        <v>61</v>
      </c>
      <c r="B19" s="41">
        <v>47</v>
      </c>
      <c r="C19" s="41">
        <v>96775950</v>
      </c>
      <c r="D19" s="41">
        <f t="shared" si="0"/>
        <v>2059062.7659574468</v>
      </c>
      <c r="E19" s="42">
        <v>50</v>
      </c>
      <c r="F19" s="43">
        <v>1.38</v>
      </c>
    </row>
    <row r="20" spans="1:6" s="44" customFormat="1" ht="15">
      <c r="A20" s="40" t="s">
        <v>79</v>
      </c>
      <c r="B20" s="41">
        <v>324</v>
      </c>
      <c r="C20" s="41">
        <v>244549649</v>
      </c>
      <c r="D20" s="46">
        <f t="shared" si="0"/>
        <v>754782.8672839506</v>
      </c>
      <c r="E20" s="41">
        <v>53</v>
      </c>
      <c r="F20" s="43">
        <v>1.7</v>
      </c>
    </row>
    <row r="21" spans="1:6" ht="15.75" thickBot="1">
      <c r="A21" s="47"/>
      <c r="B21" s="41"/>
      <c r="C21" s="48"/>
      <c r="D21" s="46"/>
      <c r="E21" s="41"/>
      <c r="F21" s="43"/>
    </row>
    <row r="22" spans="1:6" ht="15.75" thickBot="1">
      <c r="A22" s="49" t="s">
        <v>30</v>
      </c>
      <c r="B22" s="50">
        <f>SUM(B9:B20)</f>
        <v>5566</v>
      </c>
      <c r="C22" s="50">
        <f>SUM(C9:C20)</f>
        <v>6529037268</v>
      </c>
      <c r="D22" s="50">
        <f>C22/B22</f>
        <v>1173021.4279554437</v>
      </c>
      <c r="E22" s="50">
        <f>((E9*C9)+(E10*C10)+(E11*C11)+(E12*C12)+(E13*C13)+(C14*E14)+(C15*E15)+(C16*E16)+(C17*E17)+(C18*E18)+(C19*E19)+(C20*E20))/C22</f>
        <v>53.708131623732676</v>
      </c>
      <c r="F22" s="51">
        <f>((F9*C9)+(F10*C10)+(F11*C11)+(F12*C12)+(F13*C13)+(F14*C14)+(C15*F15)+(C16*F16)+(C17*F17)+(C18*F18)+(C19*F19)+(C20*F20))/C22</f>
        <v>1.79984248144745</v>
      </c>
    </row>
    <row r="23" spans="1:6" ht="15">
      <c r="A23" s="20"/>
      <c r="B23" s="52"/>
      <c r="C23" s="52"/>
      <c r="D23" s="52"/>
      <c r="E23" s="52"/>
      <c r="F23" s="53"/>
    </row>
    <row r="24" spans="1:6" ht="15.75" thickBot="1">
      <c r="A24" s="22" t="s">
        <v>31</v>
      </c>
      <c r="B24" s="21"/>
      <c r="C24" s="21"/>
      <c r="D24" s="21"/>
      <c r="E24" s="21"/>
      <c r="F24" s="54"/>
    </row>
    <row r="25" spans="1:6" ht="15">
      <c r="A25" s="23" t="s">
        <v>36</v>
      </c>
      <c r="B25" s="55" t="s">
        <v>37</v>
      </c>
      <c r="C25" s="55" t="s">
        <v>38</v>
      </c>
      <c r="D25" s="56" t="s">
        <v>39</v>
      </c>
      <c r="E25" s="56" t="s">
        <v>40</v>
      </c>
      <c r="F25" s="57" t="s">
        <v>41</v>
      </c>
    </row>
    <row r="26" spans="1:6" ht="15">
      <c r="A26" s="27"/>
      <c r="B26" s="58" t="s">
        <v>42</v>
      </c>
      <c r="C26" s="58" t="s">
        <v>43</v>
      </c>
      <c r="D26" s="59" t="s">
        <v>44</v>
      </c>
      <c r="E26" s="59" t="s">
        <v>45</v>
      </c>
      <c r="F26" s="60" t="s">
        <v>63</v>
      </c>
    </row>
    <row r="27" spans="1:6" ht="15">
      <c r="A27" s="31"/>
      <c r="B27" s="61" t="s">
        <v>47</v>
      </c>
      <c r="C27" s="61" t="s">
        <v>48</v>
      </c>
      <c r="D27" s="62" t="s">
        <v>49</v>
      </c>
      <c r="E27" s="62" t="s">
        <v>50</v>
      </c>
      <c r="F27" s="63" t="s">
        <v>51</v>
      </c>
    </row>
    <row r="28" spans="1:6" ht="15">
      <c r="A28" s="64"/>
      <c r="B28" s="65"/>
      <c r="C28" s="65"/>
      <c r="D28" s="66"/>
      <c r="E28" s="65"/>
      <c r="F28" s="67"/>
    </row>
    <row r="29" spans="1:6" ht="15">
      <c r="A29" s="64" t="s">
        <v>61</v>
      </c>
      <c r="B29" s="65">
        <v>3</v>
      </c>
      <c r="C29" s="65">
        <v>20245756</v>
      </c>
      <c r="D29" s="46">
        <f>+C29/B29</f>
        <v>6748585.333333333</v>
      </c>
      <c r="E29" s="65">
        <v>311</v>
      </c>
      <c r="F29" s="67">
        <v>4.62</v>
      </c>
    </row>
    <row r="30" spans="1:6" ht="15">
      <c r="A30" s="64" t="s">
        <v>52</v>
      </c>
      <c r="B30" s="41">
        <v>31</v>
      </c>
      <c r="C30" s="41">
        <v>173621946</v>
      </c>
      <c r="D30" s="46">
        <f>+C30/B30</f>
        <v>5600707.935483871</v>
      </c>
      <c r="E30" s="41">
        <v>359</v>
      </c>
      <c r="F30" s="43">
        <v>5.95</v>
      </c>
    </row>
    <row r="31" spans="1:6" ht="15">
      <c r="A31" s="40" t="s">
        <v>64</v>
      </c>
      <c r="B31" s="41"/>
      <c r="C31" s="41"/>
      <c r="D31" s="46"/>
      <c r="E31" s="41"/>
      <c r="F31" s="43"/>
    </row>
    <row r="32" spans="1:6" ht="15.75" thickBot="1">
      <c r="A32" s="68"/>
      <c r="B32" s="69"/>
      <c r="C32" s="70"/>
      <c r="D32" s="71"/>
      <c r="E32" s="72"/>
      <c r="F32" s="73"/>
    </row>
    <row r="33" spans="1:6" ht="15.75" thickBot="1">
      <c r="A33" s="49" t="s">
        <v>30</v>
      </c>
      <c r="B33" s="74">
        <f>SUM(B29:B31)</f>
        <v>34</v>
      </c>
      <c r="C33" s="74">
        <f>SUM(C29:C31)</f>
        <v>193867702</v>
      </c>
      <c r="D33" s="75">
        <f>C33/B33</f>
        <v>5701991.235294118</v>
      </c>
      <c r="E33" s="74">
        <f>(+E29*C29+E30*C30)/C33</f>
        <v>353.9873223957645</v>
      </c>
      <c r="F33" s="76">
        <f>+((+F29*C29)+(+F30*C30))/C33</f>
        <v>5.811107058049308</v>
      </c>
    </row>
    <row r="34" spans="1:6" ht="15">
      <c r="A34" s="21"/>
      <c r="B34" s="52"/>
      <c r="C34" s="52"/>
      <c r="D34" s="21"/>
      <c r="E34" s="21"/>
      <c r="F34" s="21"/>
    </row>
    <row r="35" spans="1:6" ht="15.75" thickBot="1">
      <c r="A35" s="22" t="s">
        <v>65</v>
      </c>
      <c r="B35" s="21"/>
      <c r="C35" s="21"/>
      <c r="D35" s="21"/>
      <c r="E35" s="21"/>
      <c r="F35" s="54"/>
    </row>
    <row r="36" spans="1:6" ht="15">
      <c r="A36" s="23" t="s">
        <v>36</v>
      </c>
      <c r="B36" s="55" t="s">
        <v>37</v>
      </c>
      <c r="C36" s="55" t="s">
        <v>38</v>
      </c>
      <c r="D36" s="56" t="s">
        <v>39</v>
      </c>
      <c r="E36" s="56" t="s">
        <v>40</v>
      </c>
      <c r="F36" s="57" t="s">
        <v>41</v>
      </c>
    </row>
    <row r="37" spans="1:6" ht="15">
      <c r="A37" s="27"/>
      <c r="B37" s="58" t="s">
        <v>42</v>
      </c>
      <c r="C37" s="58" t="s">
        <v>43</v>
      </c>
      <c r="D37" s="59" t="s">
        <v>44</v>
      </c>
      <c r="E37" s="59" t="s">
        <v>45</v>
      </c>
      <c r="F37" s="60" t="s">
        <v>63</v>
      </c>
    </row>
    <row r="38" spans="1:6" ht="15">
      <c r="A38" s="31"/>
      <c r="B38" s="61" t="s">
        <v>47</v>
      </c>
      <c r="C38" s="61" t="s">
        <v>48</v>
      </c>
      <c r="D38" s="62" t="s">
        <v>49</v>
      </c>
      <c r="E38" s="62" t="s">
        <v>50</v>
      </c>
      <c r="F38" s="63" t="s">
        <v>51</v>
      </c>
    </row>
    <row r="39" spans="1:6" ht="15">
      <c r="A39" s="64"/>
      <c r="B39" s="65"/>
      <c r="C39" s="65"/>
      <c r="D39" s="66"/>
      <c r="E39" s="65"/>
      <c r="F39" s="67"/>
    </row>
    <row r="40" spans="1:6" ht="15">
      <c r="A40" s="45" t="s">
        <v>59</v>
      </c>
      <c r="B40" s="41">
        <v>1</v>
      </c>
      <c r="C40" s="41">
        <v>20478633</v>
      </c>
      <c r="D40" s="46">
        <f>+C40/B40</f>
        <v>20478633</v>
      </c>
      <c r="E40" s="41">
        <v>2</v>
      </c>
      <c r="F40" s="43">
        <v>1</v>
      </c>
    </row>
    <row r="41" spans="1:6" ht="15.75" thickBot="1">
      <c r="A41" s="68"/>
      <c r="B41" s="69"/>
      <c r="C41" s="70"/>
      <c r="D41" s="71"/>
      <c r="E41" s="72"/>
      <c r="F41" s="73"/>
    </row>
    <row r="42" spans="1:6" ht="15.75" thickBot="1">
      <c r="A42" s="49" t="s">
        <v>30</v>
      </c>
      <c r="B42" s="74">
        <f>SUM(B40:B40)</f>
        <v>1</v>
      </c>
      <c r="C42" s="74">
        <f>SUM(C40:C40)</f>
        <v>20478633</v>
      </c>
      <c r="D42" s="75">
        <f>C42/B42</f>
        <v>20478633</v>
      </c>
      <c r="E42" s="74">
        <f>(+E40*C40)/C42</f>
        <v>2</v>
      </c>
      <c r="F42" s="76">
        <f>+((+F40*C40))/C42</f>
        <v>1</v>
      </c>
    </row>
    <row r="43" spans="1:6" ht="8.25" customHeight="1">
      <c r="A43" s="21"/>
      <c r="B43" s="52"/>
      <c r="C43" s="52"/>
      <c r="D43" s="21"/>
      <c r="E43" s="21"/>
      <c r="F43" s="21"/>
    </row>
    <row r="44" spans="1:6" ht="15">
      <c r="A44" s="20" t="s">
        <v>66</v>
      </c>
      <c r="B44" s="77"/>
      <c r="C44" s="77"/>
      <c r="D44" s="78"/>
      <c r="E44" s="77"/>
      <c r="F44" s="77"/>
    </row>
    <row r="45" spans="1:6" ht="15">
      <c r="A45" s="20" t="s">
        <v>67</v>
      </c>
      <c r="B45" s="77"/>
      <c r="C45" s="77"/>
      <c r="D45" s="77"/>
      <c r="E45" s="77"/>
      <c r="F45" s="77"/>
    </row>
    <row r="46" spans="1:6" ht="15">
      <c r="A46" s="20" t="s">
        <v>68</v>
      </c>
      <c r="B46" s="77"/>
      <c r="C46" s="77"/>
      <c r="D46" s="77"/>
      <c r="E46" s="77"/>
      <c r="F46" s="79"/>
    </row>
    <row r="47" spans="1:6" ht="15">
      <c r="A47" s="20" t="s">
        <v>69</v>
      </c>
      <c r="B47" s="77"/>
      <c r="C47" s="77"/>
      <c r="D47" s="77"/>
      <c r="E47" s="77"/>
      <c r="F47" s="77"/>
    </row>
    <row r="48" spans="1:6" ht="15">
      <c r="A48" s="20" t="s">
        <v>70</v>
      </c>
      <c r="B48" s="77"/>
      <c r="C48" s="77"/>
      <c r="D48" s="77"/>
      <c r="E48" s="77"/>
      <c r="F48" s="77"/>
    </row>
    <row r="49" spans="1:6" ht="15">
      <c r="A49" s="80"/>
      <c r="B49" s="80"/>
      <c r="C49" s="80"/>
      <c r="D49" s="80"/>
      <c r="E49" s="80"/>
      <c r="F49" s="80"/>
    </row>
    <row r="50" spans="1:6" ht="15">
      <c r="A50" s="81"/>
      <c r="B50" s="81"/>
      <c r="C50" s="81"/>
      <c r="D50" s="81"/>
      <c r="E50" s="81"/>
      <c r="F50" s="81"/>
    </row>
    <row r="51" spans="1:6" ht="15">
      <c r="A51" s="81"/>
      <c r="B51" s="81"/>
      <c r="C51" s="81"/>
      <c r="D51" s="81"/>
      <c r="E51" s="81"/>
      <c r="F51" s="81"/>
    </row>
  </sheetData>
  <sheetProtection/>
  <mergeCells count="4">
    <mergeCell ref="A5:A7"/>
    <mergeCell ref="A25:A27"/>
    <mergeCell ref="A36:A38"/>
    <mergeCell ref="A49:F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  <ignoredErrors>
    <ignoredError sqref="B7:F7 B27:F27 B38:F38" numberStoredAsText="1"/>
    <ignoredError sqref="B22:F22 B33:F33 B42:F4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43.8515625" style="18" customWidth="1"/>
    <col min="2" max="2" width="11.421875" style="18" customWidth="1"/>
    <col min="3" max="3" width="12.8515625" style="18" bestFit="1" customWidth="1"/>
    <col min="4" max="4" width="14.421875" style="18" customWidth="1"/>
    <col min="5" max="5" width="11.421875" style="18" customWidth="1"/>
    <col min="6" max="6" width="12.00390625" style="18" bestFit="1" customWidth="1"/>
    <col min="7" max="16384" width="11.421875" style="18" customWidth="1"/>
  </cols>
  <sheetData>
    <row r="1" spans="1:6" ht="15.75">
      <c r="A1" s="16" t="s">
        <v>0</v>
      </c>
      <c r="B1" s="17"/>
      <c r="C1" s="17"/>
      <c r="D1" s="17"/>
      <c r="E1" s="17"/>
      <c r="F1" s="17"/>
    </row>
    <row r="2" spans="1:6" ht="15.75">
      <c r="A2" s="19" t="s">
        <v>77</v>
      </c>
      <c r="B2" s="17"/>
      <c r="C2" s="17"/>
      <c r="D2" s="17"/>
      <c r="E2" s="17"/>
      <c r="F2" s="17"/>
    </row>
    <row r="3" spans="1:6" ht="9.75" customHeight="1">
      <c r="A3" s="20"/>
      <c r="B3" s="21"/>
      <c r="C3" s="21"/>
      <c r="D3" s="21"/>
      <c r="E3" s="21"/>
      <c r="F3" s="21"/>
    </row>
    <row r="4" spans="1:6" ht="15.75" thickBot="1">
      <c r="A4" s="22" t="s">
        <v>2</v>
      </c>
      <c r="B4" s="22"/>
      <c r="C4" s="22"/>
      <c r="D4" s="22"/>
      <c r="E4" s="22"/>
      <c r="F4" s="22"/>
    </row>
    <row r="5" spans="1:6" ht="15">
      <c r="A5" s="23" t="s">
        <v>36</v>
      </c>
      <c r="B5" s="24" t="s">
        <v>37</v>
      </c>
      <c r="C5" s="24" t="s">
        <v>38</v>
      </c>
      <c r="D5" s="25" t="s">
        <v>39</v>
      </c>
      <c r="E5" s="25" t="s">
        <v>40</v>
      </c>
      <c r="F5" s="26" t="s">
        <v>41</v>
      </c>
    </row>
    <row r="6" spans="1:6" ht="15">
      <c r="A6" s="27"/>
      <c r="B6" s="28" t="s">
        <v>42</v>
      </c>
      <c r="C6" s="28" t="s">
        <v>43</v>
      </c>
      <c r="D6" s="29" t="s">
        <v>44</v>
      </c>
      <c r="E6" s="29" t="s">
        <v>45</v>
      </c>
      <c r="F6" s="30" t="s">
        <v>46</v>
      </c>
    </row>
    <row r="7" spans="1:6" ht="15">
      <c r="A7" s="31"/>
      <c r="B7" s="32" t="s">
        <v>47</v>
      </c>
      <c r="C7" s="32" t="s">
        <v>48</v>
      </c>
      <c r="D7" s="32" t="s">
        <v>49</v>
      </c>
      <c r="E7" s="33" t="s">
        <v>50</v>
      </c>
      <c r="F7" s="34" t="s">
        <v>51</v>
      </c>
    </row>
    <row r="8" spans="1:6" ht="15">
      <c r="A8" s="35"/>
      <c r="B8" s="36"/>
      <c r="C8" s="36"/>
      <c r="D8" s="37"/>
      <c r="E8" s="38"/>
      <c r="F8" s="39"/>
    </row>
    <row r="9" spans="1:6" s="44" customFormat="1" ht="15">
      <c r="A9" s="40" t="s">
        <v>52</v>
      </c>
      <c r="B9" s="41">
        <v>1138</v>
      </c>
      <c r="C9" s="41">
        <v>1202960925</v>
      </c>
      <c r="D9" s="41">
        <f aca="true" t="shared" si="0" ref="D9:D19">+C9/B9</f>
        <v>1057083.4138840071</v>
      </c>
      <c r="E9" s="42">
        <v>55</v>
      </c>
      <c r="F9" s="43">
        <v>1.77</v>
      </c>
    </row>
    <row r="10" spans="1:6" s="44" customFormat="1" ht="15">
      <c r="A10" s="40" t="s">
        <v>53</v>
      </c>
      <c r="B10" s="41">
        <v>346</v>
      </c>
      <c r="C10" s="41">
        <v>377248882</v>
      </c>
      <c r="D10" s="41">
        <f t="shared" si="0"/>
        <v>1090314.6878612717</v>
      </c>
      <c r="E10" s="42">
        <v>51</v>
      </c>
      <c r="F10" s="43">
        <v>1.75</v>
      </c>
    </row>
    <row r="11" spans="1:6" s="44" customFormat="1" ht="15">
      <c r="A11" s="40" t="s">
        <v>54</v>
      </c>
      <c r="B11" s="41">
        <v>566</v>
      </c>
      <c r="C11" s="41">
        <v>498595081</v>
      </c>
      <c r="D11" s="41">
        <f t="shared" si="0"/>
        <v>880910.0371024736</v>
      </c>
      <c r="E11" s="42">
        <v>40</v>
      </c>
      <c r="F11" s="43">
        <v>1.81</v>
      </c>
    </row>
    <row r="12" spans="1:6" s="44" customFormat="1" ht="15">
      <c r="A12" s="40" t="s">
        <v>55</v>
      </c>
      <c r="B12" s="41">
        <v>67</v>
      </c>
      <c r="C12" s="41">
        <v>49984882</v>
      </c>
      <c r="D12" s="41">
        <f t="shared" si="0"/>
        <v>746043.0149253731</v>
      </c>
      <c r="E12" s="42">
        <v>23</v>
      </c>
      <c r="F12" s="43">
        <v>1.68</v>
      </c>
    </row>
    <row r="13" spans="1:6" s="44" customFormat="1" ht="15">
      <c r="A13" s="45" t="s">
        <v>56</v>
      </c>
      <c r="B13" s="41">
        <v>428</v>
      </c>
      <c r="C13" s="41">
        <v>351366397</v>
      </c>
      <c r="D13" s="41">
        <f t="shared" si="0"/>
        <v>820949.5257009346</v>
      </c>
      <c r="E13" s="42">
        <v>40</v>
      </c>
      <c r="F13" s="43">
        <v>1.83</v>
      </c>
    </row>
    <row r="14" spans="1:6" s="44" customFormat="1" ht="15">
      <c r="A14" s="40" t="s">
        <v>57</v>
      </c>
      <c r="B14" s="41">
        <v>700</v>
      </c>
      <c r="C14" s="41">
        <v>1007938375</v>
      </c>
      <c r="D14" s="41">
        <f t="shared" si="0"/>
        <v>1439911.9642857143</v>
      </c>
      <c r="E14" s="42">
        <v>53</v>
      </c>
      <c r="F14" s="43">
        <v>1.81</v>
      </c>
    </row>
    <row r="15" spans="1:6" s="44" customFormat="1" ht="15">
      <c r="A15" s="40" t="s">
        <v>58</v>
      </c>
      <c r="B15" s="41">
        <v>71</v>
      </c>
      <c r="C15" s="41">
        <v>60271620</v>
      </c>
      <c r="D15" s="41">
        <f t="shared" si="0"/>
        <v>848896.0563380282</v>
      </c>
      <c r="E15" s="42">
        <v>48</v>
      </c>
      <c r="F15" s="43">
        <v>1.9</v>
      </c>
    </row>
    <row r="16" spans="1:6" s="44" customFormat="1" ht="15">
      <c r="A16" s="45" t="s">
        <v>59</v>
      </c>
      <c r="B16" s="41">
        <v>592</v>
      </c>
      <c r="C16" s="41">
        <v>973868945</v>
      </c>
      <c r="D16" s="41">
        <f t="shared" si="0"/>
        <v>1645048.8935810812</v>
      </c>
      <c r="E16" s="42">
        <v>71</v>
      </c>
      <c r="F16" s="43">
        <v>1.67</v>
      </c>
    </row>
    <row r="17" spans="1:6" s="44" customFormat="1" ht="15">
      <c r="A17" s="45" t="s">
        <v>60</v>
      </c>
      <c r="B17" s="41">
        <v>430</v>
      </c>
      <c r="C17" s="41">
        <v>680505868</v>
      </c>
      <c r="D17" s="41">
        <f t="shared" si="0"/>
        <v>1582571.7860465117</v>
      </c>
      <c r="E17" s="42">
        <v>54</v>
      </c>
      <c r="F17" s="43">
        <v>1.97</v>
      </c>
    </row>
    <row r="18" spans="1:6" s="44" customFormat="1" ht="15">
      <c r="A18" s="40" t="s">
        <v>61</v>
      </c>
      <c r="B18" s="41">
        <v>30</v>
      </c>
      <c r="C18" s="41">
        <v>44165041</v>
      </c>
      <c r="D18" s="41">
        <f t="shared" si="0"/>
        <v>1472168.0333333334</v>
      </c>
      <c r="E18" s="42">
        <v>42</v>
      </c>
      <c r="F18" s="43">
        <v>1.55</v>
      </c>
    </row>
    <row r="19" spans="1:6" s="44" customFormat="1" ht="15">
      <c r="A19" s="40" t="s">
        <v>62</v>
      </c>
      <c r="B19" s="41">
        <v>578</v>
      </c>
      <c r="C19" s="41">
        <v>475076393</v>
      </c>
      <c r="D19" s="46">
        <f t="shared" si="0"/>
        <v>821931.4757785468</v>
      </c>
      <c r="E19" s="41">
        <v>54</v>
      </c>
      <c r="F19" s="43">
        <v>1.7</v>
      </c>
    </row>
    <row r="20" spans="1:6" ht="15.75" thickBot="1">
      <c r="A20" s="47"/>
      <c r="B20" s="41"/>
      <c r="C20" s="48"/>
      <c r="D20" s="46"/>
      <c r="E20" s="41"/>
      <c r="F20" s="43"/>
    </row>
    <row r="21" spans="1:6" ht="15.75" thickBot="1">
      <c r="A21" s="49" t="s">
        <v>30</v>
      </c>
      <c r="B21" s="50">
        <f>SUM(B9:B19)</f>
        <v>4946</v>
      </c>
      <c r="C21" s="50">
        <f>SUM(C9:C19)</f>
        <v>5721982409</v>
      </c>
      <c r="D21" s="50">
        <f>C21/B21</f>
        <v>1156890.903558431</v>
      </c>
      <c r="E21" s="50">
        <f>((E9*C9)+(E10*C10)+(E11*C11)+(E12*C12)+(C13*E13)+(C14*E14)+(C15*E15)+(C16*E16)+(C17*E17)+(C18*E18)+(C19*E19))/C21</f>
        <v>54.22342706279368</v>
      </c>
      <c r="F21" s="51">
        <f>((F9*C9)+(F10*C10)+(F11*C11)+(F12*C12)+(F13*C13)+(C14*F14)+(C15*F15)+(C16*F16)+(C17*F17)+(C18*F18)+(C19*F19))/C21</f>
        <v>1.7827364317120884</v>
      </c>
    </row>
    <row r="22" spans="1:6" ht="15">
      <c r="A22" s="20"/>
      <c r="B22" s="52"/>
      <c r="C22" s="52"/>
      <c r="D22" s="52"/>
      <c r="E22" s="52"/>
      <c r="F22" s="53"/>
    </row>
    <row r="23" spans="1:6" ht="15.75" thickBot="1">
      <c r="A23" s="22" t="s">
        <v>31</v>
      </c>
      <c r="B23" s="21"/>
      <c r="C23" s="21"/>
      <c r="D23" s="21"/>
      <c r="E23" s="21"/>
      <c r="F23" s="54"/>
    </row>
    <row r="24" spans="1:6" ht="15">
      <c r="A24" s="23" t="s">
        <v>36</v>
      </c>
      <c r="B24" s="55" t="s">
        <v>37</v>
      </c>
      <c r="C24" s="55" t="s">
        <v>38</v>
      </c>
      <c r="D24" s="56" t="s">
        <v>39</v>
      </c>
      <c r="E24" s="56" t="s">
        <v>40</v>
      </c>
      <c r="F24" s="57" t="s">
        <v>41</v>
      </c>
    </row>
    <row r="25" spans="1:6" ht="15">
      <c r="A25" s="27"/>
      <c r="B25" s="58" t="s">
        <v>42</v>
      </c>
      <c r="C25" s="58" t="s">
        <v>43</v>
      </c>
      <c r="D25" s="59" t="s">
        <v>44</v>
      </c>
      <c r="E25" s="59" t="s">
        <v>45</v>
      </c>
      <c r="F25" s="60" t="s">
        <v>63</v>
      </c>
    </row>
    <row r="26" spans="1:6" ht="15">
      <c r="A26" s="31"/>
      <c r="B26" s="61" t="s">
        <v>47</v>
      </c>
      <c r="C26" s="61" t="s">
        <v>48</v>
      </c>
      <c r="D26" s="62" t="s">
        <v>49</v>
      </c>
      <c r="E26" s="62" t="s">
        <v>50</v>
      </c>
      <c r="F26" s="63" t="s">
        <v>51</v>
      </c>
    </row>
    <row r="27" spans="1:6" ht="15">
      <c r="A27" s="64"/>
      <c r="B27" s="65"/>
      <c r="C27" s="65"/>
      <c r="D27" s="66"/>
      <c r="E27" s="65"/>
      <c r="F27" s="67"/>
    </row>
    <row r="28" spans="1:6" ht="15">
      <c r="A28" s="64" t="s">
        <v>61</v>
      </c>
      <c r="B28" s="65"/>
      <c r="C28" s="65"/>
      <c r="D28" s="46"/>
      <c r="E28" s="65"/>
      <c r="F28" s="67"/>
    </row>
    <row r="29" spans="1:6" ht="15">
      <c r="A29" s="64" t="s">
        <v>52</v>
      </c>
      <c r="B29" s="41">
        <v>25</v>
      </c>
      <c r="C29" s="41">
        <v>146272561</v>
      </c>
      <c r="D29" s="46">
        <f>+C29/B29</f>
        <v>5850902.44</v>
      </c>
      <c r="E29" s="41">
        <v>355</v>
      </c>
      <c r="F29" s="43">
        <v>5.91</v>
      </c>
    </row>
    <row r="30" spans="1:6" ht="15.75" thickBot="1">
      <c r="A30" s="68"/>
      <c r="B30" s="69"/>
      <c r="C30" s="70"/>
      <c r="D30" s="71"/>
      <c r="E30" s="72"/>
      <c r="F30" s="73"/>
    </row>
    <row r="31" spans="1:6" ht="15.75" thickBot="1">
      <c r="A31" s="49" t="s">
        <v>30</v>
      </c>
      <c r="B31" s="74">
        <f>SUM(B28:B29)</f>
        <v>25</v>
      </c>
      <c r="C31" s="74">
        <f>SUM(C28:C29)</f>
        <v>146272561</v>
      </c>
      <c r="D31" s="75">
        <f>C31/B31</f>
        <v>5850902.44</v>
      </c>
      <c r="E31" s="74">
        <f>(+E28*C28+E29*C29)/C31</f>
        <v>355</v>
      </c>
      <c r="F31" s="76">
        <f>+((+F28*C28)+(+F29*C29))/C31</f>
        <v>5.91</v>
      </c>
    </row>
    <row r="32" spans="1:6" ht="15">
      <c r="A32" s="21"/>
      <c r="B32" s="52"/>
      <c r="C32" s="52"/>
      <c r="D32" s="21"/>
      <c r="E32" s="21"/>
      <c r="F32" s="21"/>
    </row>
    <row r="33" spans="1:6" ht="15.75" thickBot="1">
      <c r="A33" s="22" t="s">
        <v>65</v>
      </c>
      <c r="B33" s="21"/>
      <c r="C33" s="21"/>
      <c r="D33" s="21"/>
      <c r="E33" s="21"/>
      <c r="F33" s="54"/>
    </row>
    <row r="34" spans="1:6" ht="15">
      <c r="A34" s="23" t="s">
        <v>36</v>
      </c>
      <c r="B34" s="55" t="s">
        <v>37</v>
      </c>
      <c r="C34" s="55" t="s">
        <v>38</v>
      </c>
      <c r="D34" s="56" t="s">
        <v>39</v>
      </c>
      <c r="E34" s="56" t="s">
        <v>40</v>
      </c>
      <c r="F34" s="57" t="s">
        <v>41</v>
      </c>
    </row>
    <row r="35" spans="1:6" ht="15">
      <c r="A35" s="27"/>
      <c r="B35" s="58" t="s">
        <v>42</v>
      </c>
      <c r="C35" s="58" t="s">
        <v>43</v>
      </c>
      <c r="D35" s="59" t="s">
        <v>44</v>
      </c>
      <c r="E35" s="59" t="s">
        <v>45</v>
      </c>
      <c r="F35" s="60" t="s">
        <v>63</v>
      </c>
    </row>
    <row r="36" spans="1:6" ht="15">
      <c r="A36" s="31"/>
      <c r="B36" s="61" t="s">
        <v>47</v>
      </c>
      <c r="C36" s="61" t="s">
        <v>48</v>
      </c>
      <c r="D36" s="62" t="s">
        <v>49</v>
      </c>
      <c r="E36" s="62" t="s">
        <v>50</v>
      </c>
      <c r="F36" s="63" t="s">
        <v>51</v>
      </c>
    </row>
    <row r="37" spans="1:6" ht="15">
      <c r="A37" s="64"/>
      <c r="B37" s="65"/>
      <c r="C37" s="65"/>
      <c r="D37" s="66"/>
      <c r="E37" s="65"/>
      <c r="F37" s="67"/>
    </row>
    <row r="38" spans="1:6" ht="15">
      <c r="A38" s="45" t="s">
        <v>59</v>
      </c>
      <c r="B38" s="41">
        <v>11</v>
      </c>
      <c r="C38" s="41">
        <v>895821306</v>
      </c>
      <c r="D38" s="46">
        <f>+C38/B38</f>
        <v>81438300.54545455</v>
      </c>
      <c r="E38" s="41">
        <v>14</v>
      </c>
      <c r="F38" s="43">
        <v>0.92</v>
      </c>
    </row>
    <row r="39" spans="1:6" ht="15.75" thickBot="1">
      <c r="A39" s="68"/>
      <c r="B39" s="69"/>
      <c r="C39" s="70"/>
      <c r="D39" s="71"/>
      <c r="E39" s="72"/>
      <c r="F39" s="73"/>
    </row>
    <row r="40" spans="1:6" ht="15.75" thickBot="1">
      <c r="A40" s="49" t="s">
        <v>30</v>
      </c>
      <c r="B40" s="74">
        <f>SUM(B38:B38)</f>
        <v>11</v>
      </c>
      <c r="C40" s="74">
        <f>SUM(C38:C38)</f>
        <v>895821306</v>
      </c>
      <c r="D40" s="75">
        <f>C40/B40</f>
        <v>81438300.54545455</v>
      </c>
      <c r="E40" s="74">
        <f>(+E38*C38)/C40</f>
        <v>14</v>
      </c>
      <c r="F40" s="76">
        <f>+((+F38*C38))/C40</f>
        <v>0.9199999999999999</v>
      </c>
    </row>
    <row r="41" spans="1:6" ht="8.25" customHeight="1">
      <c r="A41" s="21"/>
      <c r="B41" s="52"/>
      <c r="C41" s="52"/>
      <c r="D41" s="21"/>
      <c r="E41" s="21"/>
      <c r="F41" s="21"/>
    </row>
    <row r="42" spans="1:6" ht="15">
      <c r="A42" s="20" t="s">
        <v>66</v>
      </c>
      <c r="B42" s="77"/>
      <c r="C42" s="77"/>
      <c r="D42" s="78"/>
      <c r="E42" s="77"/>
      <c r="F42" s="77"/>
    </row>
    <row r="43" spans="1:6" ht="15">
      <c r="A43" s="20" t="s">
        <v>67</v>
      </c>
      <c r="B43" s="77"/>
      <c r="C43" s="77"/>
      <c r="D43" s="77"/>
      <c r="E43" s="77"/>
      <c r="F43" s="77"/>
    </row>
    <row r="44" spans="1:6" ht="15">
      <c r="A44" s="20" t="s">
        <v>68</v>
      </c>
      <c r="B44" s="77"/>
      <c r="C44" s="77"/>
      <c r="D44" s="77"/>
      <c r="E44" s="77"/>
      <c r="F44" s="79"/>
    </row>
    <row r="45" spans="1:6" ht="15">
      <c r="A45" s="20" t="s">
        <v>69</v>
      </c>
      <c r="B45" s="77"/>
      <c r="C45" s="77"/>
      <c r="D45" s="77"/>
      <c r="E45" s="77"/>
      <c r="F45" s="77"/>
    </row>
    <row r="46" spans="1:6" ht="15">
      <c r="A46" s="20" t="s">
        <v>70</v>
      </c>
      <c r="B46" s="77"/>
      <c r="C46" s="77"/>
      <c r="D46" s="77"/>
      <c r="E46" s="77"/>
      <c r="F46" s="77"/>
    </row>
    <row r="47" spans="1:6" ht="15">
      <c r="A47" s="80" t="s">
        <v>71</v>
      </c>
      <c r="B47" s="80"/>
      <c r="C47" s="80"/>
      <c r="D47" s="80"/>
      <c r="E47" s="80"/>
      <c r="F47" s="80"/>
    </row>
    <row r="48" spans="1:6" ht="15">
      <c r="A48" s="81"/>
      <c r="B48" s="81"/>
      <c r="C48" s="81"/>
      <c r="D48" s="81"/>
      <c r="E48" s="81"/>
      <c r="F48" s="81"/>
    </row>
    <row r="49" spans="1:6" ht="15">
      <c r="A49" s="81"/>
      <c r="B49" s="81"/>
      <c r="C49" s="81"/>
      <c r="D49" s="81"/>
      <c r="E49" s="81"/>
      <c r="F49" s="81"/>
    </row>
  </sheetData>
  <sheetProtection/>
  <mergeCells count="4">
    <mergeCell ref="A5:A7"/>
    <mergeCell ref="A24:A26"/>
    <mergeCell ref="A34:A36"/>
    <mergeCell ref="A47:F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ignoredErrors>
    <ignoredError sqref="B7:F7 B26:F26 B36:F36" numberStoredAsText="1"/>
    <ignoredError sqref="B21:F21 B31:F31 B40:F4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43.8515625" style="18" customWidth="1"/>
    <col min="2" max="2" width="11.421875" style="18" customWidth="1"/>
    <col min="3" max="3" width="12.8515625" style="18" bestFit="1" customWidth="1"/>
    <col min="4" max="4" width="14.421875" style="18" customWidth="1"/>
    <col min="5" max="5" width="11.421875" style="18" customWidth="1"/>
    <col min="6" max="6" width="12.00390625" style="18" bestFit="1" customWidth="1"/>
    <col min="7" max="16384" width="11.421875" style="18" customWidth="1"/>
  </cols>
  <sheetData>
    <row r="1" spans="1:6" ht="15.75">
      <c r="A1" s="16" t="s">
        <v>0</v>
      </c>
      <c r="B1" s="17"/>
      <c r="C1" s="17"/>
      <c r="D1" s="17"/>
      <c r="E1" s="17"/>
      <c r="F1" s="17"/>
    </row>
    <row r="2" spans="1:6" ht="15.75">
      <c r="A2" s="19" t="s">
        <v>76</v>
      </c>
      <c r="B2" s="17"/>
      <c r="C2" s="17"/>
      <c r="D2" s="17"/>
      <c r="E2" s="17"/>
      <c r="F2" s="17"/>
    </row>
    <row r="3" spans="1:6" ht="9.75" customHeight="1">
      <c r="A3" s="20"/>
      <c r="B3" s="21"/>
      <c r="C3" s="21"/>
      <c r="D3" s="21"/>
      <c r="E3" s="21"/>
      <c r="F3" s="21"/>
    </row>
    <row r="4" spans="1:6" ht="15.75" thickBot="1">
      <c r="A4" s="22" t="s">
        <v>2</v>
      </c>
      <c r="B4" s="22"/>
      <c r="C4" s="22"/>
      <c r="D4" s="22"/>
      <c r="E4" s="22"/>
      <c r="F4" s="22"/>
    </row>
    <row r="5" spans="1:6" ht="15">
      <c r="A5" s="23" t="s">
        <v>36</v>
      </c>
      <c r="B5" s="24" t="s">
        <v>37</v>
      </c>
      <c r="C5" s="24" t="s">
        <v>38</v>
      </c>
      <c r="D5" s="25" t="s">
        <v>39</v>
      </c>
      <c r="E5" s="25" t="s">
        <v>40</v>
      </c>
      <c r="F5" s="26" t="s">
        <v>41</v>
      </c>
    </row>
    <row r="6" spans="1:6" ht="15">
      <c r="A6" s="27"/>
      <c r="B6" s="28" t="s">
        <v>42</v>
      </c>
      <c r="C6" s="28" t="s">
        <v>43</v>
      </c>
      <c r="D6" s="29" t="s">
        <v>44</v>
      </c>
      <c r="E6" s="29" t="s">
        <v>45</v>
      </c>
      <c r="F6" s="30" t="s">
        <v>46</v>
      </c>
    </row>
    <row r="7" spans="1:6" ht="15">
      <c r="A7" s="31"/>
      <c r="B7" s="32" t="s">
        <v>47</v>
      </c>
      <c r="C7" s="32" t="s">
        <v>48</v>
      </c>
      <c r="D7" s="32" t="s">
        <v>49</v>
      </c>
      <c r="E7" s="33" t="s">
        <v>50</v>
      </c>
      <c r="F7" s="34" t="s">
        <v>51</v>
      </c>
    </row>
    <row r="8" spans="1:6" ht="15">
      <c r="A8" s="35"/>
      <c r="B8" s="36"/>
      <c r="C8" s="36"/>
      <c r="D8" s="37"/>
      <c r="E8" s="38"/>
      <c r="F8" s="39"/>
    </row>
    <row r="9" spans="1:6" s="44" customFormat="1" ht="15">
      <c r="A9" s="40" t="s">
        <v>52</v>
      </c>
      <c r="B9" s="41">
        <v>1014</v>
      </c>
      <c r="C9" s="41">
        <v>1120401013</v>
      </c>
      <c r="D9" s="41">
        <f aca="true" t="shared" si="0" ref="D9:D19">+C9/B9</f>
        <v>1104931.9654832347</v>
      </c>
      <c r="E9" s="42">
        <v>55</v>
      </c>
      <c r="F9" s="43">
        <v>1.78</v>
      </c>
    </row>
    <row r="10" spans="1:6" s="44" customFormat="1" ht="15">
      <c r="A10" s="40" t="s">
        <v>53</v>
      </c>
      <c r="B10" s="41">
        <v>263</v>
      </c>
      <c r="C10" s="41">
        <v>288750710</v>
      </c>
      <c r="D10" s="41">
        <f t="shared" si="0"/>
        <v>1097911.4448669201</v>
      </c>
      <c r="E10" s="42">
        <v>51</v>
      </c>
      <c r="F10" s="43">
        <v>1.76</v>
      </c>
    </row>
    <row r="11" spans="1:6" s="44" customFormat="1" ht="15">
      <c r="A11" s="40" t="s">
        <v>54</v>
      </c>
      <c r="B11" s="41">
        <v>477</v>
      </c>
      <c r="C11" s="41">
        <v>434500694</v>
      </c>
      <c r="D11" s="41">
        <f t="shared" si="0"/>
        <v>910902.9224318658</v>
      </c>
      <c r="E11" s="42">
        <v>38</v>
      </c>
      <c r="F11" s="43">
        <v>1.79</v>
      </c>
    </row>
    <row r="12" spans="1:6" s="44" customFormat="1" ht="15">
      <c r="A12" s="40" t="s">
        <v>55</v>
      </c>
      <c r="B12" s="41">
        <v>27</v>
      </c>
      <c r="C12" s="41">
        <v>21699001</v>
      </c>
      <c r="D12" s="41">
        <f t="shared" si="0"/>
        <v>803666.7037037037</v>
      </c>
      <c r="E12" s="42">
        <v>25</v>
      </c>
      <c r="F12" s="43">
        <v>1.74</v>
      </c>
    </row>
    <row r="13" spans="1:6" s="44" customFormat="1" ht="15">
      <c r="A13" s="45" t="s">
        <v>56</v>
      </c>
      <c r="B13" s="41">
        <v>344</v>
      </c>
      <c r="C13" s="41">
        <v>264263239</v>
      </c>
      <c r="D13" s="41">
        <f t="shared" si="0"/>
        <v>768207.0901162791</v>
      </c>
      <c r="E13" s="42">
        <v>42</v>
      </c>
      <c r="F13" s="43">
        <v>1.87</v>
      </c>
    </row>
    <row r="14" spans="1:6" s="44" customFormat="1" ht="15">
      <c r="A14" s="40" t="s">
        <v>57</v>
      </c>
      <c r="B14" s="41">
        <v>638</v>
      </c>
      <c r="C14" s="41">
        <v>911246159</v>
      </c>
      <c r="D14" s="41">
        <f t="shared" si="0"/>
        <v>1428285.5156739813</v>
      </c>
      <c r="E14" s="42">
        <v>53</v>
      </c>
      <c r="F14" s="43">
        <v>1.79</v>
      </c>
    </row>
    <row r="15" spans="1:6" s="44" customFormat="1" ht="15">
      <c r="A15" s="40" t="s">
        <v>58</v>
      </c>
      <c r="B15" s="41">
        <v>64</v>
      </c>
      <c r="C15" s="41">
        <v>51518793</v>
      </c>
      <c r="D15" s="41">
        <f t="shared" si="0"/>
        <v>804981.140625</v>
      </c>
      <c r="E15" s="42">
        <v>51</v>
      </c>
      <c r="F15" s="43">
        <v>1.92</v>
      </c>
    </row>
    <row r="16" spans="1:6" s="44" customFormat="1" ht="15">
      <c r="A16" s="45" t="s">
        <v>59</v>
      </c>
      <c r="B16" s="41">
        <v>685</v>
      </c>
      <c r="C16" s="41">
        <v>1059912883</v>
      </c>
      <c r="D16" s="41">
        <f t="shared" si="0"/>
        <v>1547318.0773722627</v>
      </c>
      <c r="E16" s="42">
        <v>72</v>
      </c>
      <c r="F16" s="43">
        <v>1.65</v>
      </c>
    </row>
    <row r="17" spans="1:6" s="44" customFormat="1" ht="15">
      <c r="A17" s="45" t="s">
        <v>60</v>
      </c>
      <c r="B17" s="41">
        <v>459</v>
      </c>
      <c r="C17" s="41">
        <v>775632859</v>
      </c>
      <c r="D17" s="41">
        <f t="shared" si="0"/>
        <v>1689831.936819172</v>
      </c>
      <c r="E17" s="42">
        <v>55</v>
      </c>
      <c r="F17" s="43">
        <v>1.95</v>
      </c>
    </row>
    <row r="18" spans="1:6" s="44" customFormat="1" ht="15">
      <c r="A18" s="40" t="s">
        <v>61</v>
      </c>
      <c r="B18" s="41">
        <v>47</v>
      </c>
      <c r="C18" s="41">
        <v>63306061</v>
      </c>
      <c r="D18" s="41">
        <f t="shared" si="0"/>
        <v>1346937.4680851065</v>
      </c>
      <c r="E18" s="42">
        <v>38</v>
      </c>
      <c r="F18" s="43">
        <v>1.65</v>
      </c>
    </row>
    <row r="19" spans="1:6" s="44" customFormat="1" ht="15">
      <c r="A19" s="40" t="s">
        <v>62</v>
      </c>
      <c r="B19" s="41">
        <v>534</v>
      </c>
      <c r="C19" s="41">
        <v>408604294</v>
      </c>
      <c r="D19" s="46">
        <f t="shared" si="0"/>
        <v>765176.5805243446</v>
      </c>
      <c r="E19" s="41">
        <v>54</v>
      </c>
      <c r="F19" s="43">
        <v>1.7</v>
      </c>
    </row>
    <row r="20" spans="1:6" ht="15.75" thickBot="1">
      <c r="A20" s="47"/>
      <c r="B20" s="41"/>
      <c r="C20" s="48"/>
      <c r="D20" s="46"/>
      <c r="E20" s="41"/>
      <c r="F20" s="43"/>
    </row>
    <row r="21" spans="1:6" ht="15.75" thickBot="1">
      <c r="A21" s="49" t="s">
        <v>30</v>
      </c>
      <c r="B21" s="50">
        <f>SUM(B9:B19)</f>
        <v>4552</v>
      </c>
      <c r="C21" s="50">
        <f>SUM(C9:C19)</f>
        <v>5399835706</v>
      </c>
      <c r="D21" s="50">
        <f>C21/B21</f>
        <v>1186255.6471880493</v>
      </c>
      <c r="E21" s="50">
        <f>((E9*C9)+(E10*C10)+(E11*C11)+(E12*C12)+(C13*E13)+(C14*E14)+(C15*E15)+(C16*E16)+(C17*E17)+(C18*E18)+(C19*E19))/C21</f>
        <v>55.34764713543305</v>
      </c>
      <c r="F21" s="51">
        <f>((F9*C9)+(F10*C10)+(F11*C11)+(F12*C12)+(F13*C13)+(C14*F14)+(C15*F15)+(C16*F16)+(C17*F17)+(C18*F18)+(C19*F19))/C21</f>
        <v>1.7783261706684967</v>
      </c>
    </row>
    <row r="22" spans="1:6" ht="15">
      <c r="A22" s="20"/>
      <c r="B22" s="52"/>
      <c r="C22" s="52"/>
      <c r="D22" s="52"/>
      <c r="E22" s="52"/>
      <c r="F22" s="53"/>
    </row>
    <row r="23" spans="1:6" ht="15.75" thickBot="1">
      <c r="A23" s="22" t="s">
        <v>31</v>
      </c>
      <c r="B23" s="21"/>
      <c r="C23" s="21"/>
      <c r="D23" s="21"/>
      <c r="E23" s="21"/>
      <c r="F23" s="54"/>
    </row>
    <row r="24" spans="1:6" ht="15">
      <c r="A24" s="23" t="s">
        <v>36</v>
      </c>
      <c r="B24" s="55" t="s">
        <v>37</v>
      </c>
      <c r="C24" s="55" t="s">
        <v>38</v>
      </c>
      <c r="D24" s="56" t="s">
        <v>39</v>
      </c>
      <c r="E24" s="56" t="s">
        <v>40</v>
      </c>
      <c r="F24" s="57" t="s">
        <v>41</v>
      </c>
    </row>
    <row r="25" spans="1:6" ht="15">
      <c r="A25" s="27"/>
      <c r="B25" s="58" t="s">
        <v>42</v>
      </c>
      <c r="C25" s="58" t="s">
        <v>43</v>
      </c>
      <c r="D25" s="59" t="s">
        <v>44</v>
      </c>
      <c r="E25" s="59" t="s">
        <v>45</v>
      </c>
      <c r="F25" s="60" t="s">
        <v>63</v>
      </c>
    </row>
    <row r="26" spans="1:6" ht="15">
      <c r="A26" s="31"/>
      <c r="B26" s="61" t="s">
        <v>47</v>
      </c>
      <c r="C26" s="61" t="s">
        <v>48</v>
      </c>
      <c r="D26" s="62" t="s">
        <v>49</v>
      </c>
      <c r="E26" s="62" t="s">
        <v>50</v>
      </c>
      <c r="F26" s="63" t="s">
        <v>51</v>
      </c>
    </row>
    <row r="27" spans="1:6" ht="15">
      <c r="A27" s="64"/>
      <c r="B27" s="65"/>
      <c r="C27" s="65"/>
      <c r="D27" s="66"/>
      <c r="E27" s="65"/>
      <c r="F27" s="67"/>
    </row>
    <row r="28" spans="1:6" ht="15">
      <c r="A28" s="64" t="s">
        <v>61</v>
      </c>
      <c r="B28" s="65"/>
      <c r="C28" s="65"/>
      <c r="D28" s="46"/>
      <c r="E28" s="65"/>
      <c r="F28" s="67"/>
    </row>
    <row r="29" spans="1:6" ht="15">
      <c r="A29" s="64" t="s">
        <v>52</v>
      </c>
      <c r="B29" s="41">
        <v>20</v>
      </c>
      <c r="C29" s="41">
        <v>138933992</v>
      </c>
      <c r="D29" s="46">
        <f>+C29/B29</f>
        <v>6946699.6</v>
      </c>
      <c r="E29" s="41">
        <v>354</v>
      </c>
      <c r="F29" s="43">
        <v>5.86</v>
      </c>
    </row>
    <row r="30" spans="1:6" ht="15">
      <c r="A30" s="40" t="s">
        <v>64</v>
      </c>
      <c r="B30" s="41"/>
      <c r="C30" s="41"/>
      <c r="D30" s="46"/>
      <c r="E30" s="41"/>
      <c r="F30" s="43"/>
    </row>
    <row r="31" spans="1:6" ht="15.75" thickBot="1">
      <c r="A31" s="68"/>
      <c r="B31" s="69"/>
      <c r="C31" s="70"/>
      <c r="D31" s="71"/>
      <c r="E31" s="72"/>
      <c r="F31" s="73"/>
    </row>
    <row r="32" spans="1:6" ht="15.75" thickBot="1">
      <c r="A32" s="49" t="s">
        <v>30</v>
      </c>
      <c r="B32" s="74">
        <f>SUM(B28:B30)</f>
        <v>20</v>
      </c>
      <c r="C32" s="74">
        <f>SUM(C28:C30)</f>
        <v>138933992</v>
      </c>
      <c r="D32" s="75">
        <f>C32/B32</f>
        <v>6946699.6</v>
      </c>
      <c r="E32" s="74">
        <f>(+E28*C28+E29*C29)/C32</f>
        <v>354</v>
      </c>
      <c r="F32" s="76">
        <f>+((+F28*C28)+(+F29*C29))/C32</f>
        <v>5.86</v>
      </c>
    </row>
    <row r="33" spans="1:6" ht="15">
      <c r="A33" s="21"/>
      <c r="B33" s="52"/>
      <c r="C33" s="52"/>
      <c r="D33" s="21"/>
      <c r="E33" s="21"/>
      <c r="F33" s="21"/>
    </row>
    <row r="34" spans="1:6" ht="15.75" thickBot="1">
      <c r="A34" s="22" t="s">
        <v>65</v>
      </c>
      <c r="B34" s="21"/>
      <c r="C34" s="21"/>
      <c r="D34" s="21"/>
      <c r="E34" s="21"/>
      <c r="F34" s="54"/>
    </row>
    <row r="35" spans="1:6" ht="15">
      <c r="A35" s="23" t="s">
        <v>36</v>
      </c>
      <c r="B35" s="55" t="s">
        <v>37</v>
      </c>
      <c r="C35" s="55" t="s">
        <v>38</v>
      </c>
      <c r="D35" s="56" t="s">
        <v>39</v>
      </c>
      <c r="E35" s="56" t="s">
        <v>40</v>
      </c>
      <c r="F35" s="57" t="s">
        <v>41</v>
      </c>
    </row>
    <row r="36" spans="1:6" ht="15">
      <c r="A36" s="27"/>
      <c r="B36" s="58" t="s">
        <v>42</v>
      </c>
      <c r="C36" s="58" t="s">
        <v>43</v>
      </c>
      <c r="D36" s="59" t="s">
        <v>44</v>
      </c>
      <c r="E36" s="59" t="s">
        <v>45</v>
      </c>
      <c r="F36" s="60" t="s">
        <v>63</v>
      </c>
    </row>
    <row r="37" spans="1:6" ht="15">
      <c r="A37" s="31"/>
      <c r="B37" s="61" t="s">
        <v>47</v>
      </c>
      <c r="C37" s="61" t="s">
        <v>48</v>
      </c>
      <c r="D37" s="62" t="s">
        <v>49</v>
      </c>
      <c r="E37" s="62" t="s">
        <v>50</v>
      </c>
      <c r="F37" s="63" t="s">
        <v>51</v>
      </c>
    </row>
    <row r="38" spans="1:6" ht="15">
      <c r="A38" s="64"/>
      <c r="B38" s="65"/>
      <c r="C38" s="65"/>
      <c r="D38" s="66"/>
      <c r="E38" s="65"/>
      <c r="F38" s="67"/>
    </row>
    <row r="39" spans="1:6" ht="15">
      <c r="A39" s="45" t="s">
        <v>59</v>
      </c>
      <c r="B39" s="41">
        <v>11</v>
      </c>
      <c r="C39" s="41">
        <v>952400136</v>
      </c>
      <c r="D39" s="46">
        <f>+C39/B39</f>
        <v>86581830.54545455</v>
      </c>
      <c r="E39" s="41">
        <v>41</v>
      </c>
      <c r="F39" s="43">
        <v>0.93</v>
      </c>
    </row>
    <row r="40" spans="1:6" ht="15.75" thickBot="1">
      <c r="A40" s="68"/>
      <c r="B40" s="69"/>
      <c r="C40" s="70"/>
      <c r="D40" s="71"/>
      <c r="E40" s="72"/>
      <c r="F40" s="73"/>
    </row>
    <row r="41" spans="1:6" ht="15.75" thickBot="1">
      <c r="A41" s="49" t="s">
        <v>30</v>
      </c>
      <c r="B41" s="74">
        <f>SUM(B39:B39)</f>
        <v>11</v>
      </c>
      <c r="C41" s="74">
        <f>SUM(C39:C39)</f>
        <v>952400136</v>
      </c>
      <c r="D41" s="75">
        <f>C41/B41</f>
        <v>86581830.54545455</v>
      </c>
      <c r="E41" s="74">
        <f>(+E39*C39)/C41</f>
        <v>41</v>
      </c>
      <c r="F41" s="76">
        <f>+((+F39*C39))/C41</f>
        <v>0.93</v>
      </c>
    </row>
    <row r="42" spans="1:6" ht="8.25" customHeight="1">
      <c r="A42" s="21"/>
      <c r="B42" s="52"/>
      <c r="C42" s="52"/>
      <c r="D42" s="21"/>
      <c r="E42" s="21"/>
      <c r="F42" s="21"/>
    </row>
    <row r="43" spans="1:6" ht="15">
      <c r="A43" s="20" t="s">
        <v>66</v>
      </c>
      <c r="B43" s="77"/>
      <c r="C43" s="77"/>
      <c r="D43" s="78"/>
      <c r="E43" s="77"/>
      <c r="F43" s="77"/>
    </row>
    <row r="44" spans="1:6" ht="15">
      <c r="A44" s="20" t="s">
        <v>67</v>
      </c>
      <c r="B44" s="77"/>
      <c r="C44" s="77"/>
      <c r="D44" s="77"/>
      <c r="E44" s="77"/>
      <c r="F44" s="77"/>
    </row>
    <row r="45" spans="1:6" ht="15">
      <c r="A45" s="20" t="s">
        <v>68</v>
      </c>
      <c r="B45" s="77"/>
      <c r="C45" s="77"/>
      <c r="D45" s="77"/>
      <c r="E45" s="77"/>
      <c r="F45" s="79"/>
    </row>
    <row r="46" spans="1:6" ht="15">
      <c r="A46" s="20" t="s">
        <v>69</v>
      </c>
      <c r="B46" s="77"/>
      <c r="C46" s="77"/>
      <c r="D46" s="77"/>
      <c r="E46" s="77"/>
      <c r="F46" s="77"/>
    </row>
    <row r="47" spans="1:6" ht="15">
      <c r="A47" s="20" t="s">
        <v>70</v>
      </c>
      <c r="B47" s="77"/>
      <c r="C47" s="77"/>
      <c r="D47" s="77"/>
      <c r="E47" s="77"/>
      <c r="F47" s="77"/>
    </row>
    <row r="48" spans="1:6" ht="15">
      <c r="A48" s="80" t="s">
        <v>71</v>
      </c>
      <c r="B48" s="80"/>
      <c r="C48" s="80"/>
      <c r="D48" s="80"/>
      <c r="E48" s="80"/>
      <c r="F48" s="80"/>
    </row>
    <row r="49" spans="1:6" ht="15">
      <c r="A49" s="81"/>
      <c r="B49" s="81"/>
      <c r="C49" s="81"/>
      <c r="D49" s="81"/>
      <c r="E49" s="81"/>
      <c r="F49" s="81"/>
    </row>
    <row r="50" spans="1:6" ht="15">
      <c r="A50" s="81"/>
      <c r="B50" s="81"/>
      <c r="C50" s="81"/>
      <c r="D50" s="81"/>
      <c r="E50" s="81"/>
      <c r="F50" s="81"/>
    </row>
  </sheetData>
  <sheetProtection/>
  <mergeCells count="4">
    <mergeCell ref="A5:A7"/>
    <mergeCell ref="A24:A26"/>
    <mergeCell ref="A35:A37"/>
    <mergeCell ref="A48:F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  <ignoredErrors>
    <ignoredError sqref="B7:F7 B26:F26 B37:F37" numberStoredAsText="1"/>
    <ignoredError sqref="B21:F21 B32:F32 B41:F4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43.8515625" style="18" customWidth="1"/>
    <col min="2" max="2" width="11.421875" style="18" customWidth="1"/>
    <col min="3" max="3" width="12.8515625" style="18" bestFit="1" customWidth="1"/>
    <col min="4" max="4" width="14.421875" style="18" customWidth="1"/>
    <col min="5" max="5" width="11.421875" style="18" customWidth="1"/>
    <col min="6" max="6" width="12.00390625" style="18" bestFit="1" customWidth="1"/>
    <col min="7" max="16384" width="11.421875" style="18" customWidth="1"/>
  </cols>
  <sheetData>
    <row r="1" spans="1:6" ht="15.75">
      <c r="A1" s="16" t="s">
        <v>0</v>
      </c>
      <c r="B1" s="17"/>
      <c r="C1" s="17"/>
      <c r="D1" s="17"/>
      <c r="E1" s="17"/>
      <c r="F1" s="17"/>
    </row>
    <row r="2" spans="1:6" ht="15.75">
      <c r="A2" s="19" t="s">
        <v>75</v>
      </c>
      <c r="B2" s="17"/>
      <c r="C2" s="17"/>
      <c r="D2" s="17"/>
      <c r="E2" s="17"/>
      <c r="F2" s="17"/>
    </row>
    <row r="3" spans="1:6" ht="9.75" customHeight="1">
      <c r="A3" s="20"/>
      <c r="B3" s="21"/>
      <c r="C3" s="21"/>
      <c r="D3" s="21"/>
      <c r="E3" s="21"/>
      <c r="F3" s="21"/>
    </row>
    <row r="4" spans="1:6" ht="15.75" thickBot="1">
      <c r="A4" s="22" t="s">
        <v>2</v>
      </c>
      <c r="B4" s="22"/>
      <c r="C4" s="22"/>
      <c r="D4" s="22"/>
      <c r="E4" s="22"/>
      <c r="F4" s="22"/>
    </row>
    <row r="5" spans="1:6" ht="15">
      <c r="A5" s="23" t="s">
        <v>36</v>
      </c>
      <c r="B5" s="24" t="s">
        <v>37</v>
      </c>
      <c r="C5" s="24" t="s">
        <v>38</v>
      </c>
      <c r="D5" s="25" t="s">
        <v>39</v>
      </c>
      <c r="E5" s="25" t="s">
        <v>40</v>
      </c>
      <c r="F5" s="26" t="s">
        <v>41</v>
      </c>
    </row>
    <row r="6" spans="1:6" ht="15">
      <c r="A6" s="27"/>
      <c r="B6" s="28" t="s">
        <v>42</v>
      </c>
      <c r="C6" s="28" t="s">
        <v>43</v>
      </c>
      <c r="D6" s="29" t="s">
        <v>44</v>
      </c>
      <c r="E6" s="29" t="s">
        <v>45</v>
      </c>
      <c r="F6" s="30" t="s">
        <v>46</v>
      </c>
    </row>
    <row r="7" spans="1:6" ht="15">
      <c r="A7" s="31"/>
      <c r="B7" s="32" t="s">
        <v>47</v>
      </c>
      <c r="C7" s="32" t="s">
        <v>48</v>
      </c>
      <c r="D7" s="32" t="s">
        <v>49</v>
      </c>
      <c r="E7" s="33" t="s">
        <v>50</v>
      </c>
      <c r="F7" s="34" t="s">
        <v>51</v>
      </c>
    </row>
    <row r="8" spans="1:6" ht="15">
      <c r="A8" s="35"/>
      <c r="B8" s="36"/>
      <c r="C8" s="36"/>
      <c r="D8" s="37"/>
      <c r="E8" s="38"/>
      <c r="F8" s="39"/>
    </row>
    <row r="9" spans="1:6" s="44" customFormat="1" ht="15">
      <c r="A9" s="40" t="s">
        <v>52</v>
      </c>
      <c r="B9" s="41">
        <v>1097</v>
      </c>
      <c r="C9" s="41">
        <v>1135311483</v>
      </c>
      <c r="D9" s="41">
        <f aca="true" t="shared" si="0" ref="D9:D19">+C9/B9</f>
        <v>1034923.8678213309</v>
      </c>
      <c r="E9" s="42">
        <v>55</v>
      </c>
      <c r="F9" s="43">
        <v>1.78</v>
      </c>
    </row>
    <row r="10" spans="1:6" s="44" customFormat="1" ht="15">
      <c r="A10" s="40" t="s">
        <v>53</v>
      </c>
      <c r="B10" s="41">
        <v>224</v>
      </c>
      <c r="C10" s="41">
        <v>238190555</v>
      </c>
      <c r="D10" s="41">
        <f t="shared" si="0"/>
        <v>1063350.6919642857</v>
      </c>
      <c r="E10" s="42">
        <v>50</v>
      </c>
      <c r="F10" s="43">
        <v>1.78</v>
      </c>
    </row>
    <row r="11" spans="1:6" s="44" customFormat="1" ht="15">
      <c r="A11" s="40" t="s">
        <v>54</v>
      </c>
      <c r="B11" s="41">
        <v>414</v>
      </c>
      <c r="C11" s="41">
        <v>369041064</v>
      </c>
      <c r="D11" s="41">
        <f t="shared" si="0"/>
        <v>891403.536231884</v>
      </c>
      <c r="E11" s="42">
        <v>37</v>
      </c>
      <c r="F11" s="43">
        <v>1.76</v>
      </c>
    </row>
    <row r="12" spans="1:6" s="44" customFormat="1" ht="15">
      <c r="A12" s="40" t="s">
        <v>55</v>
      </c>
      <c r="B12" s="41">
        <v>27</v>
      </c>
      <c r="C12" s="41">
        <v>19793297</v>
      </c>
      <c r="D12" s="41">
        <f t="shared" si="0"/>
        <v>733085.074074074</v>
      </c>
      <c r="E12" s="42">
        <v>28</v>
      </c>
      <c r="F12" s="43">
        <v>1.84</v>
      </c>
    </row>
    <row r="13" spans="1:6" s="44" customFormat="1" ht="15">
      <c r="A13" s="45" t="s">
        <v>56</v>
      </c>
      <c r="B13" s="41">
        <v>315</v>
      </c>
      <c r="C13" s="41">
        <v>227768748</v>
      </c>
      <c r="D13" s="41">
        <f t="shared" si="0"/>
        <v>723075.3904761905</v>
      </c>
      <c r="E13" s="42">
        <v>41</v>
      </c>
      <c r="F13" s="43">
        <v>1.76</v>
      </c>
    </row>
    <row r="14" spans="1:6" s="44" customFormat="1" ht="15">
      <c r="A14" s="40" t="s">
        <v>57</v>
      </c>
      <c r="B14" s="41">
        <v>936</v>
      </c>
      <c r="C14" s="41">
        <v>1354006389</v>
      </c>
      <c r="D14" s="41">
        <f t="shared" si="0"/>
        <v>1446588.0224358975</v>
      </c>
      <c r="E14" s="42">
        <v>54</v>
      </c>
      <c r="F14" s="43">
        <v>1.84</v>
      </c>
    </row>
    <row r="15" spans="1:6" s="44" customFormat="1" ht="15">
      <c r="A15" s="40" t="s">
        <v>58</v>
      </c>
      <c r="B15" s="41">
        <v>77</v>
      </c>
      <c r="C15" s="41">
        <v>63740437</v>
      </c>
      <c r="D15" s="41">
        <f t="shared" si="0"/>
        <v>827797.8831168831</v>
      </c>
      <c r="E15" s="42">
        <v>52</v>
      </c>
      <c r="F15" s="43">
        <v>1.9</v>
      </c>
    </row>
    <row r="16" spans="1:6" s="44" customFormat="1" ht="15">
      <c r="A16" s="45" t="s">
        <v>59</v>
      </c>
      <c r="B16" s="41">
        <v>752</v>
      </c>
      <c r="C16" s="41">
        <v>999235130</v>
      </c>
      <c r="D16" s="41">
        <f t="shared" si="0"/>
        <v>1328770.119680851</v>
      </c>
      <c r="E16" s="42">
        <v>77</v>
      </c>
      <c r="F16" s="43">
        <v>1.69</v>
      </c>
    </row>
    <row r="17" spans="1:6" s="44" customFormat="1" ht="15">
      <c r="A17" s="45" t="s">
        <v>60</v>
      </c>
      <c r="B17" s="41">
        <v>499</v>
      </c>
      <c r="C17" s="41">
        <v>795090556</v>
      </c>
      <c r="D17" s="41">
        <f t="shared" si="0"/>
        <v>1593367.8476953907</v>
      </c>
      <c r="E17" s="42">
        <v>54</v>
      </c>
      <c r="F17" s="43">
        <v>1.94</v>
      </c>
    </row>
    <row r="18" spans="1:6" s="44" customFormat="1" ht="15">
      <c r="A18" s="40" t="s">
        <v>61</v>
      </c>
      <c r="B18" s="41">
        <v>49</v>
      </c>
      <c r="C18" s="41">
        <v>45257278</v>
      </c>
      <c r="D18" s="41">
        <f t="shared" si="0"/>
        <v>923617.918367347</v>
      </c>
      <c r="E18" s="42">
        <v>31</v>
      </c>
      <c r="F18" s="43">
        <v>1.49</v>
      </c>
    </row>
    <row r="19" spans="1:6" s="44" customFormat="1" ht="15">
      <c r="A19" s="40" t="s">
        <v>62</v>
      </c>
      <c r="B19" s="41">
        <v>859</v>
      </c>
      <c r="C19" s="41">
        <v>602919074</v>
      </c>
      <c r="D19" s="46">
        <f t="shared" si="0"/>
        <v>701884.8358556461</v>
      </c>
      <c r="E19" s="41">
        <v>55</v>
      </c>
      <c r="F19" s="43">
        <v>1.7</v>
      </c>
    </row>
    <row r="20" spans="1:6" ht="15.75" thickBot="1">
      <c r="A20" s="47"/>
      <c r="B20" s="41"/>
      <c r="C20" s="48"/>
      <c r="D20" s="46"/>
      <c r="E20" s="41"/>
      <c r="F20" s="43"/>
    </row>
    <row r="21" spans="1:6" ht="15.75" thickBot="1">
      <c r="A21" s="49" t="s">
        <v>30</v>
      </c>
      <c r="B21" s="50">
        <f>SUM(B9:B19)</f>
        <v>5249</v>
      </c>
      <c r="C21" s="50">
        <f>SUM(C9:C19)</f>
        <v>5850354011</v>
      </c>
      <c r="D21" s="50">
        <f>C21/B21</f>
        <v>1114565.4431320252</v>
      </c>
      <c r="E21" s="50">
        <f>((E9*C9)+(E10*C10)+(E11*C11)+(E12*C12)+(C13*E13)+(C14*E14)+(C15*E15)+(C16*E16)+(C17*E17)+(C18*E18)+(C19*E19))/C21</f>
        <v>56.196475717681146</v>
      </c>
      <c r="F21" s="51">
        <f>((F9*C9)+(F10*C10)+(F11*C11)+(F12*C12)+(F13*C13)+(C14*F14)+(C15*F15)+(C16*F16)+(C17*F17)+(C18*F18)+(C19*F19))/C21</f>
        <v>1.789241462649669</v>
      </c>
    </row>
    <row r="22" spans="1:6" ht="15">
      <c r="A22" s="20"/>
      <c r="B22" s="52"/>
      <c r="C22" s="52"/>
      <c r="D22" s="52"/>
      <c r="E22" s="52"/>
      <c r="F22" s="53"/>
    </row>
    <row r="23" spans="1:6" ht="15.75" thickBot="1">
      <c r="A23" s="22" t="s">
        <v>31</v>
      </c>
      <c r="B23" s="21"/>
      <c r="C23" s="21"/>
      <c r="D23" s="21"/>
      <c r="E23" s="21"/>
      <c r="F23" s="54"/>
    </row>
    <row r="24" spans="1:6" ht="15">
      <c r="A24" s="23" t="s">
        <v>36</v>
      </c>
      <c r="B24" s="55" t="s">
        <v>37</v>
      </c>
      <c r="C24" s="55" t="s">
        <v>38</v>
      </c>
      <c r="D24" s="56" t="s">
        <v>39</v>
      </c>
      <c r="E24" s="56" t="s">
        <v>40</v>
      </c>
      <c r="F24" s="57" t="s">
        <v>41</v>
      </c>
    </row>
    <row r="25" spans="1:6" ht="15">
      <c r="A25" s="27"/>
      <c r="B25" s="58" t="s">
        <v>42</v>
      </c>
      <c r="C25" s="58" t="s">
        <v>43</v>
      </c>
      <c r="D25" s="59" t="s">
        <v>44</v>
      </c>
      <c r="E25" s="59" t="s">
        <v>45</v>
      </c>
      <c r="F25" s="60" t="s">
        <v>63</v>
      </c>
    </row>
    <row r="26" spans="1:6" ht="15">
      <c r="A26" s="31"/>
      <c r="B26" s="61" t="s">
        <v>47</v>
      </c>
      <c r="C26" s="61" t="s">
        <v>48</v>
      </c>
      <c r="D26" s="62" t="s">
        <v>49</v>
      </c>
      <c r="E26" s="62" t="s">
        <v>50</v>
      </c>
      <c r="F26" s="63" t="s">
        <v>51</v>
      </c>
    </row>
    <row r="27" spans="1:6" ht="15">
      <c r="A27" s="64"/>
      <c r="B27" s="65"/>
      <c r="C27" s="65"/>
      <c r="D27" s="66"/>
      <c r="E27" s="65"/>
      <c r="F27" s="67"/>
    </row>
    <row r="28" spans="1:6" ht="15">
      <c r="A28" s="64" t="s">
        <v>61</v>
      </c>
      <c r="B28" s="65">
        <v>1</v>
      </c>
      <c r="C28" s="65">
        <v>5026625</v>
      </c>
      <c r="D28" s="46">
        <f>+C28/B28</f>
        <v>5026625</v>
      </c>
      <c r="E28" s="65">
        <v>360</v>
      </c>
      <c r="F28" s="67">
        <v>4.94</v>
      </c>
    </row>
    <row r="29" spans="1:6" ht="15">
      <c r="A29" s="64" t="s">
        <v>52</v>
      </c>
      <c r="B29" s="41">
        <v>22</v>
      </c>
      <c r="C29" s="41">
        <v>137456080</v>
      </c>
      <c r="D29" s="46">
        <f>+C29/B29</f>
        <v>6248003.636363637</v>
      </c>
      <c r="E29" s="41">
        <v>360</v>
      </c>
      <c r="F29" s="43">
        <v>5.92</v>
      </c>
    </row>
    <row r="30" spans="1:6" ht="15">
      <c r="A30" s="40" t="s">
        <v>64</v>
      </c>
      <c r="B30" s="41"/>
      <c r="C30" s="41"/>
      <c r="D30" s="46"/>
      <c r="E30" s="41"/>
      <c r="F30" s="43"/>
    </row>
    <row r="31" spans="1:6" ht="15.75" thickBot="1">
      <c r="A31" s="68"/>
      <c r="B31" s="69"/>
      <c r="C31" s="70"/>
      <c r="D31" s="71"/>
      <c r="E31" s="72"/>
      <c r="F31" s="73"/>
    </row>
    <row r="32" spans="1:6" ht="15.75" thickBot="1">
      <c r="A32" s="49" t="s">
        <v>30</v>
      </c>
      <c r="B32" s="74">
        <f>SUM(B28:B30)</f>
        <v>23</v>
      </c>
      <c r="C32" s="74">
        <f>SUM(C28:C30)</f>
        <v>142482705</v>
      </c>
      <c r="D32" s="75">
        <f>C32/B32</f>
        <v>6194900.217391305</v>
      </c>
      <c r="E32" s="74">
        <f>(+E28*C28+E29*C29)/C32</f>
        <v>360</v>
      </c>
      <c r="F32" s="76">
        <f>+((+F28*C28)+(+F29*C29))/C32</f>
        <v>5.885426733721823</v>
      </c>
    </row>
    <row r="33" spans="1:6" ht="15">
      <c r="A33" s="21"/>
      <c r="B33" s="52"/>
      <c r="C33" s="52"/>
      <c r="D33" s="21"/>
      <c r="E33" s="21"/>
      <c r="F33" s="21"/>
    </row>
    <row r="34" spans="1:6" ht="15.75" thickBot="1">
      <c r="A34" s="22" t="s">
        <v>65</v>
      </c>
      <c r="B34" s="21"/>
      <c r="C34" s="21"/>
      <c r="D34" s="21"/>
      <c r="E34" s="21"/>
      <c r="F34" s="54"/>
    </row>
    <row r="35" spans="1:6" ht="15">
      <c r="A35" s="23" t="s">
        <v>36</v>
      </c>
      <c r="B35" s="55" t="s">
        <v>37</v>
      </c>
      <c r="C35" s="55" t="s">
        <v>38</v>
      </c>
      <c r="D35" s="56" t="s">
        <v>39</v>
      </c>
      <c r="E35" s="56" t="s">
        <v>40</v>
      </c>
      <c r="F35" s="57" t="s">
        <v>41</v>
      </c>
    </row>
    <row r="36" spans="1:6" ht="15">
      <c r="A36" s="27"/>
      <c r="B36" s="58" t="s">
        <v>42</v>
      </c>
      <c r="C36" s="58" t="s">
        <v>43</v>
      </c>
      <c r="D36" s="59" t="s">
        <v>44</v>
      </c>
      <c r="E36" s="59" t="s">
        <v>45</v>
      </c>
      <c r="F36" s="60" t="s">
        <v>63</v>
      </c>
    </row>
    <row r="37" spans="1:6" ht="15">
      <c r="A37" s="31"/>
      <c r="B37" s="61" t="s">
        <v>47</v>
      </c>
      <c r="C37" s="61" t="s">
        <v>48</v>
      </c>
      <c r="D37" s="62" t="s">
        <v>49</v>
      </c>
      <c r="E37" s="62" t="s">
        <v>50</v>
      </c>
      <c r="F37" s="63" t="s">
        <v>51</v>
      </c>
    </row>
    <row r="38" spans="1:6" ht="15">
      <c r="A38" s="64"/>
      <c r="B38" s="65"/>
      <c r="C38" s="65"/>
      <c r="D38" s="66"/>
      <c r="E38" s="65"/>
      <c r="F38" s="67"/>
    </row>
    <row r="39" spans="1:6" ht="15">
      <c r="A39" s="45" t="s">
        <v>59</v>
      </c>
      <c r="B39" s="41">
        <v>9</v>
      </c>
      <c r="C39" s="41">
        <v>780081130</v>
      </c>
      <c r="D39" s="46">
        <f>+C39/B39</f>
        <v>86675681.1111111</v>
      </c>
      <c r="E39" s="41">
        <v>28</v>
      </c>
      <c r="F39" s="43">
        <v>0.89</v>
      </c>
    </row>
    <row r="40" spans="1:6" ht="15.75" thickBot="1">
      <c r="A40" s="68"/>
      <c r="B40" s="69"/>
      <c r="C40" s="70"/>
      <c r="D40" s="71"/>
      <c r="E40" s="72"/>
      <c r="F40" s="73"/>
    </row>
    <row r="41" spans="1:6" ht="15.75" thickBot="1">
      <c r="A41" s="49" t="s">
        <v>30</v>
      </c>
      <c r="B41" s="74">
        <f>SUM(B39:B39)</f>
        <v>9</v>
      </c>
      <c r="C41" s="74">
        <f>SUM(C39:C39)</f>
        <v>780081130</v>
      </c>
      <c r="D41" s="75">
        <f>C41/B41</f>
        <v>86675681.1111111</v>
      </c>
      <c r="E41" s="74">
        <f>(+E39*C39)/C41</f>
        <v>28</v>
      </c>
      <c r="F41" s="76">
        <f>+((+F39*C39))/C41</f>
        <v>0.89</v>
      </c>
    </row>
    <row r="42" spans="1:6" ht="8.25" customHeight="1">
      <c r="A42" s="21"/>
      <c r="B42" s="52"/>
      <c r="C42" s="52"/>
      <c r="D42" s="21"/>
      <c r="E42" s="21"/>
      <c r="F42" s="21"/>
    </row>
    <row r="43" spans="1:6" ht="15">
      <c r="A43" s="20" t="s">
        <v>66</v>
      </c>
      <c r="B43" s="77"/>
      <c r="C43" s="77"/>
      <c r="D43" s="78"/>
      <c r="E43" s="77"/>
      <c r="F43" s="77"/>
    </row>
    <row r="44" spans="1:6" ht="15">
      <c r="A44" s="20" t="s">
        <v>67</v>
      </c>
      <c r="B44" s="77"/>
      <c r="C44" s="77"/>
      <c r="D44" s="77"/>
      <c r="E44" s="77"/>
      <c r="F44" s="77"/>
    </row>
    <row r="45" spans="1:6" ht="15">
      <c r="A45" s="20" t="s">
        <v>68</v>
      </c>
      <c r="B45" s="77"/>
      <c r="C45" s="77"/>
      <c r="D45" s="77"/>
      <c r="E45" s="77"/>
      <c r="F45" s="79"/>
    </row>
    <row r="46" spans="1:6" ht="15">
      <c r="A46" s="20" t="s">
        <v>69</v>
      </c>
      <c r="B46" s="77"/>
      <c r="C46" s="77"/>
      <c r="D46" s="77"/>
      <c r="E46" s="77"/>
      <c r="F46" s="77"/>
    </row>
    <row r="47" spans="1:6" ht="15">
      <c r="A47" s="20" t="s">
        <v>70</v>
      </c>
      <c r="B47" s="77"/>
      <c r="C47" s="77"/>
      <c r="D47" s="77"/>
      <c r="E47" s="77"/>
      <c r="F47" s="77"/>
    </row>
    <row r="48" spans="1:6" ht="15">
      <c r="A48" s="80" t="s">
        <v>71</v>
      </c>
      <c r="B48" s="80"/>
      <c r="C48" s="80"/>
      <c r="D48" s="80"/>
      <c r="E48" s="80"/>
      <c r="F48" s="80"/>
    </row>
    <row r="49" spans="1:6" ht="15">
      <c r="A49" s="81"/>
      <c r="B49" s="81"/>
      <c r="C49" s="81"/>
      <c r="D49" s="81"/>
      <c r="E49" s="81"/>
      <c r="F49" s="81"/>
    </row>
    <row r="50" spans="1:6" ht="15">
      <c r="A50" s="81"/>
      <c r="B50" s="81"/>
      <c r="C50" s="81"/>
      <c r="D50" s="81"/>
      <c r="E50" s="81"/>
      <c r="F50" s="81"/>
    </row>
  </sheetData>
  <sheetProtection/>
  <mergeCells count="4">
    <mergeCell ref="A5:A7"/>
    <mergeCell ref="A24:A26"/>
    <mergeCell ref="A35:A37"/>
    <mergeCell ref="A48:F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  <ignoredErrors>
    <ignoredError sqref="B7:F7 B26:F26 B37:F37" numberStoredAsText="1"/>
    <ignoredError sqref="B21:F21 B32:F32 B41:F4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43.8515625" style="18" customWidth="1"/>
    <col min="2" max="2" width="11.421875" style="18" customWidth="1"/>
    <col min="3" max="3" width="12.8515625" style="18" bestFit="1" customWidth="1"/>
    <col min="4" max="4" width="14.421875" style="18" customWidth="1"/>
    <col min="5" max="5" width="11.421875" style="18" customWidth="1"/>
    <col min="6" max="6" width="12.00390625" style="18" bestFit="1" customWidth="1"/>
    <col min="7" max="16384" width="11.421875" style="18" customWidth="1"/>
  </cols>
  <sheetData>
    <row r="1" spans="1:6" ht="15.75">
      <c r="A1" s="16" t="s">
        <v>0</v>
      </c>
      <c r="B1" s="17"/>
      <c r="C1" s="17"/>
      <c r="D1" s="17"/>
      <c r="E1" s="17"/>
      <c r="F1" s="17"/>
    </row>
    <row r="2" spans="1:6" ht="15.75">
      <c r="A2" s="19" t="s">
        <v>74</v>
      </c>
      <c r="B2" s="17"/>
      <c r="C2" s="17"/>
      <c r="D2" s="17"/>
      <c r="E2" s="17"/>
      <c r="F2" s="17"/>
    </row>
    <row r="3" spans="1:6" ht="9.75" customHeight="1">
      <c r="A3" s="20"/>
      <c r="B3" s="21"/>
      <c r="C3" s="21"/>
      <c r="D3" s="21"/>
      <c r="E3" s="21"/>
      <c r="F3" s="21"/>
    </row>
    <row r="4" spans="1:6" ht="15.75" thickBot="1">
      <c r="A4" s="22" t="s">
        <v>2</v>
      </c>
      <c r="B4" s="22"/>
      <c r="C4" s="22"/>
      <c r="D4" s="22"/>
      <c r="E4" s="22"/>
      <c r="F4" s="22"/>
    </row>
    <row r="5" spans="1:6" ht="15">
      <c r="A5" s="23" t="s">
        <v>36</v>
      </c>
      <c r="B5" s="24" t="s">
        <v>37</v>
      </c>
      <c r="C5" s="24" t="s">
        <v>38</v>
      </c>
      <c r="D5" s="25" t="s">
        <v>39</v>
      </c>
      <c r="E5" s="25" t="s">
        <v>40</v>
      </c>
      <c r="F5" s="26" t="s">
        <v>41</v>
      </c>
    </row>
    <row r="6" spans="1:6" ht="15">
      <c r="A6" s="27"/>
      <c r="B6" s="28" t="s">
        <v>42</v>
      </c>
      <c r="C6" s="28" t="s">
        <v>43</v>
      </c>
      <c r="D6" s="29" t="s">
        <v>44</v>
      </c>
      <c r="E6" s="29" t="s">
        <v>45</v>
      </c>
      <c r="F6" s="30" t="s">
        <v>46</v>
      </c>
    </row>
    <row r="7" spans="1:6" ht="15">
      <c r="A7" s="31"/>
      <c r="B7" s="32" t="s">
        <v>47</v>
      </c>
      <c r="C7" s="32" t="s">
        <v>48</v>
      </c>
      <c r="D7" s="32" t="s">
        <v>49</v>
      </c>
      <c r="E7" s="33" t="s">
        <v>50</v>
      </c>
      <c r="F7" s="34" t="s">
        <v>51</v>
      </c>
    </row>
    <row r="8" spans="1:6" ht="15">
      <c r="A8" s="35"/>
      <c r="B8" s="36"/>
      <c r="C8" s="36"/>
      <c r="D8" s="37"/>
      <c r="E8" s="38"/>
      <c r="F8" s="39"/>
    </row>
    <row r="9" spans="1:6" s="44" customFormat="1" ht="15">
      <c r="A9" s="40" t="s">
        <v>52</v>
      </c>
      <c r="B9" s="41">
        <v>1381</v>
      </c>
      <c r="C9" s="41">
        <v>1478114312</v>
      </c>
      <c r="D9" s="41">
        <f aca="true" t="shared" si="0" ref="D9:D19">+C9/B9</f>
        <v>1070321.7320782042</v>
      </c>
      <c r="E9" s="42">
        <v>55</v>
      </c>
      <c r="F9" s="43">
        <v>1.76</v>
      </c>
    </row>
    <row r="10" spans="1:6" s="44" customFormat="1" ht="15">
      <c r="A10" s="40" t="s">
        <v>53</v>
      </c>
      <c r="B10" s="41">
        <v>254</v>
      </c>
      <c r="C10" s="41">
        <v>314194713</v>
      </c>
      <c r="D10" s="41">
        <f t="shared" si="0"/>
        <v>1236987.0590551181</v>
      </c>
      <c r="E10" s="42">
        <v>51</v>
      </c>
      <c r="F10" s="43">
        <v>1.77</v>
      </c>
    </row>
    <row r="11" spans="1:6" s="44" customFormat="1" ht="15">
      <c r="A11" s="40" t="s">
        <v>54</v>
      </c>
      <c r="B11" s="41">
        <v>807</v>
      </c>
      <c r="C11" s="41">
        <v>664661661</v>
      </c>
      <c r="D11" s="41">
        <f t="shared" si="0"/>
        <v>823620.3977695167</v>
      </c>
      <c r="E11" s="42">
        <v>38</v>
      </c>
      <c r="F11" s="43">
        <v>1.79</v>
      </c>
    </row>
    <row r="12" spans="1:6" s="44" customFormat="1" ht="15">
      <c r="A12" s="40" t="s">
        <v>55</v>
      </c>
      <c r="B12" s="41">
        <v>42</v>
      </c>
      <c r="C12" s="41">
        <v>29223432</v>
      </c>
      <c r="D12" s="41">
        <f t="shared" si="0"/>
        <v>695796</v>
      </c>
      <c r="E12" s="42">
        <v>25</v>
      </c>
      <c r="F12" s="43">
        <v>1.76</v>
      </c>
    </row>
    <row r="13" spans="1:6" s="44" customFormat="1" ht="15">
      <c r="A13" s="45" t="s">
        <v>56</v>
      </c>
      <c r="B13" s="41">
        <v>513</v>
      </c>
      <c r="C13" s="41">
        <v>411342160</v>
      </c>
      <c r="D13" s="41">
        <f t="shared" si="0"/>
        <v>801836.5692007798</v>
      </c>
      <c r="E13" s="42">
        <v>41</v>
      </c>
      <c r="F13" s="43">
        <v>1.77</v>
      </c>
    </row>
    <row r="14" spans="1:6" s="44" customFormat="1" ht="15">
      <c r="A14" s="40" t="s">
        <v>57</v>
      </c>
      <c r="B14" s="41">
        <v>1290</v>
      </c>
      <c r="C14" s="41">
        <v>1589788837</v>
      </c>
      <c r="D14" s="41">
        <f t="shared" si="0"/>
        <v>1232394.4472868217</v>
      </c>
      <c r="E14" s="42">
        <v>53</v>
      </c>
      <c r="F14" s="43">
        <v>1.91</v>
      </c>
    </row>
    <row r="15" spans="1:6" s="44" customFormat="1" ht="15">
      <c r="A15" s="40" t="s">
        <v>58</v>
      </c>
      <c r="B15" s="41">
        <v>120</v>
      </c>
      <c r="C15" s="41">
        <v>96314344</v>
      </c>
      <c r="D15" s="41">
        <f t="shared" si="0"/>
        <v>802619.5333333333</v>
      </c>
      <c r="E15" s="42">
        <v>50</v>
      </c>
      <c r="F15" s="43">
        <v>1.9</v>
      </c>
    </row>
    <row r="16" spans="1:6" s="44" customFormat="1" ht="15">
      <c r="A16" s="45" t="s">
        <v>59</v>
      </c>
      <c r="B16" s="41">
        <v>937</v>
      </c>
      <c r="C16" s="41">
        <v>1343903764</v>
      </c>
      <c r="D16" s="41">
        <f t="shared" si="0"/>
        <v>1434262.288153682</v>
      </c>
      <c r="E16" s="42">
        <v>75</v>
      </c>
      <c r="F16" s="43">
        <v>1.63</v>
      </c>
    </row>
    <row r="17" spans="1:6" s="44" customFormat="1" ht="15">
      <c r="A17" s="45" t="s">
        <v>60</v>
      </c>
      <c r="B17" s="41">
        <v>595</v>
      </c>
      <c r="C17" s="41">
        <v>997672995</v>
      </c>
      <c r="D17" s="41">
        <f t="shared" si="0"/>
        <v>1676761.3361344538</v>
      </c>
      <c r="E17" s="42">
        <v>54</v>
      </c>
      <c r="F17" s="43">
        <v>1.96</v>
      </c>
    </row>
    <row r="18" spans="1:6" s="44" customFormat="1" ht="15">
      <c r="A18" s="40" t="s">
        <v>61</v>
      </c>
      <c r="B18" s="41">
        <v>151</v>
      </c>
      <c r="C18" s="41">
        <v>134146330</v>
      </c>
      <c r="D18" s="41">
        <f t="shared" si="0"/>
        <v>888386.2913907284</v>
      </c>
      <c r="E18" s="42">
        <v>35</v>
      </c>
      <c r="F18" s="43">
        <v>1.61</v>
      </c>
    </row>
    <row r="19" spans="1:6" s="44" customFormat="1" ht="15">
      <c r="A19" s="40" t="s">
        <v>62</v>
      </c>
      <c r="B19" s="41">
        <v>1064</v>
      </c>
      <c r="C19" s="41">
        <v>759515797</v>
      </c>
      <c r="D19" s="46">
        <f t="shared" si="0"/>
        <v>713830.6362781955</v>
      </c>
      <c r="E19" s="41">
        <v>56</v>
      </c>
      <c r="F19" s="43">
        <v>1.7</v>
      </c>
    </row>
    <row r="20" spans="1:6" ht="15.75" thickBot="1">
      <c r="A20" s="47"/>
      <c r="B20" s="41"/>
      <c r="C20" s="48"/>
      <c r="D20" s="46"/>
      <c r="E20" s="41"/>
      <c r="F20" s="43"/>
    </row>
    <row r="21" spans="1:6" ht="15.75" thickBot="1">
      <c r="A21" s="49" t="s">
        <v>30</v>
      </c>
      <c r="B21" s="50">
        <f>SUM(B9:B19)</f>
        <v>7154</v>
      </c>
      <c r="C21" s="50">
        <f>SUM(C9:C19)</f>
        <v>7818878345</v>
      </c>
      <c r="D21" s="50">
        <f>C21/B21</f>
        <v>1092937.9850433324</v>
      </c>
      <c r="E21" s="50">
        <f>((E9*C9)+(E10*C10)+(E11*C11)+(E12*C12)+(C13*E13)+(C14*E14)+(C15*E15)+(C16*E16)+(C17*E17)+(C18*E18)+(C19*E19))/C21</f>
        <v>55.14123787968976</v>
      </c>
      <c r="F21" s="51">
        <f>((F9*C9)+(F10*C10)+(F11*C11)+(F12*C12)+(F13*C13)+(C14*F14)+(C15*F15)+(C16*F16)+(C17*F17)+(C18*F18)+(C19*F19))/C21</f>
        <v>1.790475185073365</v>
      </c>
    </row>
    <row r="22" spans="1:6" ht="15">
      <c r="A22" s="20"/>
      <c r="B22" s="52"/>
      <c r="C22" s="52"/>
      <c r="D22" s="52"/>
      <c r="E22" s="52"/>
      <c r="F22" s="53"/>
    </row>
    <row r="23" spans="1:6" ht="15.75" thickBot="1">
      <c r="A23" s="22" t="s">
        <v>31</v>
      </c>
      <c r="B23" s="21"/>
      <c r="C23" s="21"/>
      <c r="D23" s="21"/>
      <c r="E23" s="21"/>
      <c r="F23" s="54"/>
    </row>
    <row r="24" spans="1:6" ht="15">
      <c r="A24" s="23" t="s">
        <v>36</v>
      </c>
      <c r="B24" s="55" t="s">
        <v>37</v>
      </c>
      <c r="C24" s="55" t="s">
        <v>38</v>
      </c>
      <c r="D24" s="56" t="s">
        <v>39</v>
      </c>
      <c r="E24" s="56" t="s">
        <v>40</v>
      </c>
      <c r="F24" s="57" t="s">
        <v>41</v>
      </c>
    </row>
    <row r="25" spans="1:6" ht="15">
      <c r="A25" s="27"/>
      <c r="B25" s="58" t="s">
        <v>42</v>
      </c>
      <c r="C25" s="58" t="s">
        <v>43</v>
      </c>
      <c r="D25" s="59" t="s">
        <v>44</v>
      </c>
      <c r="E25" s="59" t="s">
        <v>45</v>
      </c>
      <c r="F25" s="60" t="s">
        <v>63</v>
      </c>
    </row>
    <row r="26" spans="1:6" ht="15">
      <c r="A26" s="31"/>
      <c r="B26" s="61" t="s">
        <v>47</v>
      </c>
      <c r="C26" s="61" t="s">
        <v>48</v>
      </c>
      <c r="D26" s="62" t="s">
        <v>49</v>
      </c>
      <c r="E26" s="62" t="s">
        <v>50</v>
      </c>
      <c r="F26" s="63" t="s">
        <v>51</v>
      </c>
    </row>
    <row r="27" spans="1:6" ht="15">
      <c r="A27" s="64"/>
      <c r="B27" s="65"/>
      <c r="C27" s="65"/>
      <c r="D27" s="66"/>
      <c r="E27" s="65"/>
      <c r="F27" s="67"/>
    </row>
    <row r="28" spans="1:6" ht="15">
      <c r="A28" s="64" t="s">
        <v>61</v>
      </c>
      <c r="B28" s="65"/>
      <c r="C28" s="65"/>
      <c r="D28" s="46"/>
      <c r="E28" s="65"/>
      <c r="F28" s="67"/>
    </row>
    <row r="29" spans="1:6" ht="15">
      <c r="A29" s="64" t="s">
        <v>52</v>
      </c>
      <c r="B29" s="41">
        <v>23</v>
      </c>
      <c r="C29" s="41">
        <v>129957192</v>
      </c>
      <c r="D29" s="46">
        <f>+C29/B29</f>
        <v>5650312.695652174</v>
      </c>
      <c r="E29" s="41">
        <v>348</v>
      </c>
      <c r="F29" s="43">
        <v>5.96</v>
      </c>
    </row>
    <row r="30" spans="1:6" ht="15">
      <c r="A30" s="40" t="s">
        <v>64</v>
      </c>
      <c r="B30" s="41"/>
      <c r="C30" s="41"/>
      <c r="D30" s="46"/>
      <c r="E30" s="41"/>
      <c r="F30" s="43"/>
    </row>
    <row r="31" spans="1:6" ht="15.75" thickBot="1">
      <c r="A31" s="68"/>
      <c r="B31" s="69"/>
      <c r="C31" s="70"/>
      <c r="D31" s="71"/>
      <c r="E31" s="72"/>
      <c r="F31" s="73"/>
    </row>
    <row r="32" spans="1:6" ht="15.75" thickBot="1">
      <c r="A32" s="49" t="s">
        <v>30</v>
      </c>
      <c r="B32" s="74">
        <f>SUM(B28:B30)</f>
        <v>23</v>
      </c>
      <c r="C32" s="74">
        <f>SUM(C28:C30)</f>
        <v>129957192</v>
      </c>
      <c r="D32" s="75">
        <f>C32/B32</f>
        <v>5650312.695652174</v>
      </c>
      <c r="E32" s="74">
        <f>(+E28*C28+E29*C29)/C32</f>
        <v>348</v>
      </c>
      <c r="F32" s="76">
        <f>+((+F28*C28)+(+F29*C29))/C32</f>
        <v>5.96</v>
      </c>
    </row>
    <row r="33" spans="1:6" ht="15">
      <c r="A33" s="21"/>
      <c r="B33" s="52"/>
      <c r="C33" s="52"/>
      <c r="D33" s="21"/>
      <c r="E33" s="21"/>
      <c r="F33" s="21"/>
    </row>
    <row r="34" spans="1:6" ht="15.75" thickBot="1">
      <c r="A34" s="22" t="s">
        <v>65</v>
      </c>
      <c r="B34" s="21"/>
      <c r="C34" s="21"/>
      <c r="D34" s="21"/>
      <c r="E34" s="21"/>
      <c r="F34" s="54"/>
    </row>
    <row r="35" spans="1:6" ht="15">
      <c r="A35" s="23" t="s">
        <v>36</v>
      </c>
      <c r="B35" s="55" t="s">
        <v>37</v>
      </c>
      <c r="C35" s="55" t="s">
        <v>38</v>
      </c>
      <c r="D35" s="56" t="s">
        <v>39</v>
      </c>
      <c r="E35" s="56" t="s">
        <v>40</v>
      </c>
      <c r="F35" s="57" t="s">
        <v>41</v>
      </c>
    </row>
    <row r="36" spans="1:6" ht="15">
      <c r="A36" s="27"/>
      <c r="B36" s="58" t="s">
        <v>42</v>
      </c>
      <c r="C36" s="58" t="s">
        <v>43</v>
      </c>
      <c r="D36" s="59" t="s">
        <v>44</v>
      </c>
      <c r="E36" s="59" t="s">
        <v>45</v>
      </c>
      <c r="F36" s="60" t="s">
        <v>63</v>
      </c>
    </row>
    <row r="37" spans="1:6" ht="15">
      <c r="A37" s="31"/>
      <c r="B37" s="61" t="s">
        <v>47</v>
      </c>
      <c r="C37" s="61" t="s">
        <v>48</v>
      </c>
      <c r="D37" s="62" t="s">
        <v>49</v>
      </c>
      <c r="E37" s="62" t="s">
        <v>50</v>
      </c>
      <c r="F37" s="63" t="s">
        <v>51</v>
      </c>
    </row>
    <row r="38" spans="1:6" ht="15">
      <c r="A38" s="64"/>
      <c r="B38" s="65"/>
      <c r="C38" s="65"/>
      <c r="D38" s="66"/>
      <c r="E38" s="65"/>
      <c r="F38" s="67"/>
    </row>
    <row r="39" spans="1:6" ht="15">
      <c r="A39" s="45" t="s">
        <v>59</v>
      </c>
      <c r="B39" s="41">
        <v>9</v>
      </c>
      <c r="C39" s="41">
        <v>1146668097</v>
      </c>
      <c r="D39" s="46">
        <f>+C39/B39</f>
        <v>127407566.33333333</v>
      </c>
      <c r="E39" s="41">
        <v>18</v>
      </c>
      <c r="F39" s="43">
        <v>0.84</v>
      </c>
    </row>
    <row r="40" spans="1:6" ht="15.75" thickBot="1">
      <c r="A40" s="68"/>
      <c r="B40" s="69"/>
      <c r="C40" s="70"/>
      <c r="D40" s="71"/>
      <c r="E40" s="72"/>
      <c r="F40" s="73"/>
    </row>
    <row r="41" spans="1:6" ht="15.75" thickBot="1">
      <c r="A41" s="49" t="s">
        <v>30</v>
      </c>
      <c r="B41" s="74">
        <f>SUM(B39:B39)</f>
        <v>9</v>
      </c>
      <c r="C41" s="74">
        <f>SUM(C39:C39)</f>
        <v>1146668097</v>
      </c>
      <c r="D41" s="75">
        <f>C41/B41</f>
        <v>127407566.33333333</v>
      </c>
      <c r="E41" s="74">
        <f>(+E39*C39)/C41</f>
        <v>18</v>
      </c>
      <c r="F41" s="76">
        <f>+((+F39*C39))/C41</f>
        <v>0.84</v>
      </c>
    </row>
    <row r="42" spans="1:6" ht="8.25" customHeight="1">
      <c r="A42" s="21"/>
      <c r="B42" s="52"/>
      <c r="C42" s="52"/>
      <c r="D42" s="21"/>
      <c r="E42" s="21"/>
      <c r="F42" s="21"/>
    </row>
    <row r="43" spans="1:6" ht="15">
      <c r="A43" s="20" t="s">
        <v>66</v>
      </c>
      <c r="B43" s="77"/>
      <c r="C43" s="77"/>
      <c r="D43" s="78"/>
      <c r="E43" s="77"/>
      <c r="F43" s="77"/>
    </row>
    <row r="44" spans="1:6" ht="15">
      <c r="A44" s="20" t="s">
        <v>67</v>
      </c>
      <c r="B44" s="77"/>
      <c r="C44" s="77"/>
      <c r="D44" s="77"/>
      <c r="E44" s="77"/>
      <c r="F44" s="77"/>
    </row>
    <row r="45" spans="1:6" ht="15">
      <c r="A45" s="20" t="s">
        <v>68</v>
      </c>
      <c r="B45" s="77"/>
      <c r="C45" s="77"/>
      <c r="D45" s="77"/>
      <c r="E45" s="77"/>
      <c r="F45" s="79"/>
    </row>
    <row r="46" spans="1:6" ht="15">
      <c r="A46" s="20" t="s">
        <v>69</v>
      </c>
      <c r="B46" s="77"/>
      <c r="C46" s="77"/>
      <c r="D46" s="77"/>
      <c r="E46" s="77"/>
      <c r="F46" s="77"/>
    </row>
    <row r="47" spans="1:6" ht="15">
      <c r="A47" s="20" t="s">
        <v>70</v>
      </c>
      <c r="B47" s="77"/>
      <c r="C47" s="77"/>
      <c r="D47" s="77"/>
      <c r="E47" s="77"/>
      <c r="F47" s="77"/>
    </row>
    <row r="48" spans="1:6" ht="15">
      <c r="A48" s="80" t="s">
        <v>71</v>
      </c>
      <c r="B48" s="80"/>
      <c r="C48" s="80"/>
      <c r="D48" s="80"/>
      <c r="E48" s="80"/>
      <c r="F48" s="80"/>
    </row>
    <row r="49" spans="1:6" ht="15">
      <c r="A49" s="81"/>
      <c r="B49" s="81"/>
      <c r="C49" s="81"/>
      <c r="D49" s="81"/>
      <c r="E49" s="81"/>
      <c r="F49" s="81"/>
    </row>
    <row r="50" spans="1:6" ht="15">
      <c r="A50" s="81"/>
      <c r="B50" s="81"/>
      <c r="C50" s="81"/>
      <c r="D50" s="81"/>
      <c r="E50" s="81"/>
      <c r="F50" s="81"/>
    </row>
  </sheetData>
  <sheetProtection/>
  <mergeCells count="4">
    <mergeCell ref="A5:A7"/>
    <mergeCell ref="A24:A26"/>
    <mergeCell ref="A35:A37"/>
    <mergeCell ref="A48:F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  <ignoredErrors>
    <ignoredError sqref="B7:F7 B26:F26 B37:F37" numberStoredAsText="1"/>
    <ignoredError sqref="B21:F21 B32:F32 B41:F4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43.8515625" style="18" customWidth="1"/>
    <col min="2" max="2" width="11.421875" style="18" customWidth="1"/>
    <col min="3" max="3" width="12.8515625" style="18" bestFit="1" customWidth="1"/>
    <col min="4" max="4" width="14.421875" style="18" customWidth="1"/>
    <col min="5" max="5" width="11.421875" style="18" customWidth="1"/>
    <col min="6" max="6" width="12.00390625" style="18" bestFit="1" customWidth="1"/>
    <col min="7" max="16384" width="11.421875" style="18" customWidth="1"/>
  </cols>
  <sheetData>
    <row r="1" spans="1:6" ht="15.75">
      <c r="A1" s="16" t="s">
        <v>0</v>
      </c>
      <c r="B1" s="17"/>
      <c r="C1" s="17"/>
      <c r="D1" s="17"/>
      <c r="E1" s="17"/>
      <c r="F1" s="17"/>
    </row>
    <row r="2" spans="1:6" ht="15.75">
      <c r="A2" s="19" t="s">
        <v>73</v>
      </c>
      <c r="B2" s="17"/>
      <c r="C2" s="17"/>
      <c r="D2" s="17"/>
      <c r="E2" s="17"/>
      <c r="F2" s="17"/>
    </row>
    <row r="3" spans="1:6" ht="9.75" customHeight="1">
      <c r="A3" s="20"/>
      <c r="B3" s="21"/>
      <c r="C3" s="21"/>
      <c r="D3" s="21"/>
      <c r="E3" s="21"/>
      <c r="F3" s="21"/>
    </row>
    <row r="4" spans="1:6" ht="15.75" thickBot="1">
      <c r="A4" s="22" t="s">
        <v>2</v>
      </c>
      <c r="B4" s="22"/>
      <c r="C4" s="22"/>
      <c r="D4" s="22"/>
      <c r="E4" s="22"/>
      <c r="F4" s="22"/>
    </row>
    <row r="5" spans="1:6" ht="15">
      <c r="A5" s="23" t="s">
        <v>36</v>
      </c>
      <c r="B5" s="24" t="s">
        <v>37</v>
      </c>
      <c r="C5" s="24" t="s">
        <v>38</v>
      </c>
      <c r="D5" s="25" t="s">
        <v>39</v>
      </c>
      <c r="E5" s="25" t="s">
        <v>40</v>
      </c>
      <c r="F5" s="26" t="s">
        <v>41</v>
      </c>
    </row>
    <row r="6" spans="1:6" ht="15">
      <c r="A6" s="27"/>
      <c r="B6" s="28" t="s">
        <v>42</v>
      </c>
      <c r="C6" s="28" t="s">
        <v>43</v>
      </c>
      <c r="D6" s="29" t="s">
        <v>44</v>
      </c>
      <c r="E6" s="29" t="s">
        <v>45</v>
      </c>
      <c r="F6" s="30" t="s">
        <v>46</v>
      </c>
    </row>
    <row r="7" spans="1:6" ht="15">
      <c r="A7" s="31"/>
      <c r="B7" s="32" t="s">
        <v>47</v>
      </c>
      <c r="C7" s="32" t="s">
        <v>48</v>
      </c>
      <c r="D7" s="32" t="s">
        <v>49</v>
      </c>
      <c r="E7" s="33" t="s">
        <v>50</v>
      </c>
      <c r="F7" s="34" t="s">
        <v>51</v>
      </c>
    </row>
    <row r="8" spans="1:6" ht="15">
      <c r="A8" s="35"/>
      <c r="B8" s="36"/>
      <c r="C8" s="36"/>
      <c r="D8" s="37"/>
      <c r="E8" s="38"/>
      <c r="F8" s="39"/>
    </row>
    <row r="9" spans="1:6" s="44" customFormat="1" ht="15">
      <c r="A9" s="40" t="s">
        <v>52</v>
      </c>
      <c r="B9" s="41">
        <v>856</v>
      </c>
      <c r="C9" s="41">
        <v>1019892264</v>
      </c>
      <c r="D9" s="41">
        <f aca="true" t="shared" si="0" ref="D9:D19">+C9/B9</f>
        <v>1191462.925233645</v>
      </c>
      <c r="E9" s="42">
        <v>54</v>
      </c>
      <c r="F9" s="43">
        <v>1.7</v>
      </c>
    </row>
    <row r="10" spans="1:6" s="44" customFormat="1" ht="15">
      <c r="A10" s="40" t="s">
        <v>53</v>
      </c>
      <c r="B10" s="41">
        <v>397</v>
      </c>
      <c r="C10" s="41">
        <v>508155161</v>
      </c>
      <c r="D10" s="41">
        <f t="shared" si="0"/>
        <v>1279987.8110831233</v>
      </c>
      <c r="E10" s="42">
        <v>52</v>
      </c>
      <c r="F10" s="43">
        <v>1.73</v>
      </c>
    </row>
    <row r="11" spans="1:6" s="44" customFormat="1" ht="15">
      <c r="A11" s="40" t="s">
        <v>54</v>
      </c>
      <c r="B11" s="41">
        <v>623</v>
      </c>
      <c r="C11" s="41">
        <v>579112289</v>
      </c>
      <c r="D11" s="41">
        <f t="shared" si="0"/>
        <v>929554.2359550562</v>
      </c>
      <c r="E11" s="42">
        <v>40</v>
      </c>
      <c r="F11" s="43">
        <v>1.78</v>
      </c>
    </row>
    <row r="12" spans="1:6" s="44" customFormat="1" ht="15">
      <c r="A12" s="40" t="s">
        <v>55</v>
      </c>
      <c r="B12" s="41">
        <v>52</v>
      </c>
      <c r="C12" s="41">
        <v>45899333</v>
      </c>
      <c r="D12" s="41">
        <f t="shared" si="0"/>
        <v>882679.4807692308</v>
      </c>
      <c r="E12" s="42">
        <v>30</v>
      </c>
      <c r="F12" s="43">
        <v>1.86</v>
      </c>
    </row>
    <row r="13" spans="1:6" s="44" customFormat="1" ht="15">
      <c r="A13" s="45" t="s">
        <v>56</v>
      </c>
      <c r="B13" s="41">
        <v>436</v>
      </c>
      <c r="C13" s="41">
        <v>364038061</v>
      </c>
      <c r="D13" s="41">
        <f t="shared" si="0"/>
        <v>834949.6811926606</v>
      </c>
      <c r="E13" s="42">
        <v>41</v>
      </c>
      <c r="F13" s="43">
        <v>1.77</v>
      </c>
    </row>
    <row r="14" spans="1:6" s="44" customFormat="1" ht="15">
      <c r="A14" s="40" t="s">
        <v>57</v>
      </c>
      <c r="B14" s="41">
        <v>987</v>
      </c>
      <c r="C14" s="41">
        <v>1236356172</v>
      </c>
      <c r="D14" s="41">
        <f t="shared" si="0"/>
        <v>1252640.4984802431</v>
      </c>
      <c r="E14" s="42">
        <v>53</v>
      </c>
      <c r="F14" s="43">
        <v>1.91</v>
      </c>
    </row>
    <row r="15" spans="1:6" s="44" customFormat="1" ht="15">
      <c r="A15" s="40" t="s">
        <v>58</v>
      </c>
      <c r="B15" s="41">
        <v>92</v>
      </c>
      <c r="C15" s="41">
        <v>74279891</v>
      </c>
      <c r="D15" s="41">
        <f t="shared" si="0"/>
        <v>807390.1195652174</v>
      </c>
      <c r="E15" s="42">
        <v>49</v>
      </c>
      <c r="F15" s="43">
        <v>1.9</v>
      </c>
    </row>
    <row r="16" spans="1:6" s="44" customFormat="1" ht="15">
      <c r="A16" s="45" t="s">
        <v>59</v>
      </c>
      <c r="B16" s="41">
        <v>703</v>
      </c>
      <c r="C16" s="41">
        <v>1128355603</v>
      </c>
      <c r="D16" s="41">
        <f t="shared" si="0"/>
        <v>1605057.7567567567</v>
      </c>
      <c r="E16" s="42">
        <v>73</v>
      </c>
      <c r="F16" s="43">
        <v>1.61</v>
      </c>
    </row>
    <row r="17" spans="1:6" s="44" customFormat="1" ht="15">
      <c r="A17" s="45" t="s">
        <v>60</v>
      </c>
      <c r="B17" s="41">
        <v>531</v>
      </c>
      <c r="C17" s="41">
        <v>887391192</v>
      </c>
      <c r="D17" s="41">
        <f t="shared" si="0"/>
        <v>1671169.8531073446</v>
      </c>
      <c r="E17" s="42">
        <v>54</v>
      </c>
      <c r="F17" s="43">
        <v>1.91</v>
      </c>
    </row>
    <row r="18" spans="1:6" s="44" customFormat="1" ht="15">
      <c r="A18" s="40" t="s">
        <v>61</v>
      </c>
      <c r="B18" s="41">
        <v>92</v>
      </c>
      <c r="C18" s="41">
        <v>78712368</v>
      </c>
      <c r="D18" s="41">
        <f t="shared" si="0"/>
        <v>855569.2173913043</v>
      </c>
      <c r="E18" s="42">
        <v>37</v>
      </c>
      <c r="F18" s="43">
        <v>1.59</v>
      </c>
    </row>
    <row r="19" spans="1:6" s="44" customFormat="1" ht="15">
      <c r="A19" s="40" t="s">
        <v>62</v>
      </c>
      <c r="B19" s="41">
        <v>694</v>
      </c>
      <c r="C19" s="41">
        <v>541093480</v>
      </c>
      <c r="D19" s="46">
        <f t="shared" si="0"/>
        <v>779673.6023054755</v>
      </c>
      <c r="E19" s="41">
        <v>55</v>
      </c>
      <c r="F19" s="43">
        <v>1.7</v>
      </c>
    </row>
    <row r="20" spans="1:6" ht="15.75" thickBot="1">
      <c r="A20" s="47"/>
      <c r="B20" s="41"/>
      <c r="C20" s="48"/>
      <c r="D20" s="46"/>
      <c r="E20" s="41"/>
      <c r="F20" s="43"/>
    </row>
    <row r="21" spans="1:6" ht="15.75" thickBot="1">
      <c r="A21" s="49" t="s">
        <v>30</v>
      </c>
      <c r="B21" s="50">
        <f>SUM(B9:B19)</f>
        <v>5463</v>
      </c>
      <c r="C21" s="50">
        <f>SUM(C9:C19)</f>
        <v>6463285814</v>
      </c>
      <c r="D21" s="50">
        <f>C21/B21</f>
        <v>1183101.9245835622</v>
      </c>
      <c r="E21" s="50">
        <f>((E9*C9)+(E10*C10)+(E11*C11)+(E12*C12)+(C13*E13)+(C14*E14)+(C15*E15)+(C16*E16)+(C17*E17)+(C18*E18)+(C19*E19))/C21</f>
        <v>54.63064252739234</v>
      </c>
      <c r="F21" s="51">
        <f>((F9*C9)+(F10*C10)+(F11*C11)+(F12*C12)+(F13*C13)+(C14*F14)+(C15*F15)+(C16*F16)+(C17*F17)+(C18*F18)+(C19*F19))/C21</f>
        <v>1.768855496754611</v>
      </c>
    </row>
    <row r="22" spans="1:6" ht="15">
      <c r="A22" s="20"/>
      <c r="B22" s="52"/>
      <c r="C22" s="52"/>
      <c r="D22" s="52"/>
      <c r="E22" s="52"/>
      <c r="F22" s="53"/>
    </row>
    <row r="23" spans="1:6" ht="15.75" thickBot="1">
      <c r="A23" s="22" t="s">
        <v>31</v>
      </c>
      <c r="B23" s="21"/>
      <c r="C23" s="21"/>
      <c r="D23" s="21"/>
      <c r="E23" s="21"/>
      <c r="F23" s="54"/>
    </row>
    <row r="24" spans="1:6" ht="15">
      <c r="A24" s="23" t="s">
        <v>36</v>
      </c>
      <c r="B24" s="55" t="s">
        <v>37</v>
      </c>
      <c r="C24" s="55" t="s">
        <v>38</v>
      </c>
      <c r="D24" s="56" t="s">
        <v>39</v>
      </c>
      <c r="E24" s="56" t="s">
        <v>40</v>
      </c>
      <c r="F24" s="57" t="s">
        <v>41</v>
      </c>
    </row>
    <row r="25" spans="1:6" ht="15">
      <c r="A25" s="27"/>
      <c r="B25" s="58" t="s">
        <v>42</v>
      </c>
      <c r="C25" s="58" t="s">
        <v>43</v>
      </c>
      <c r="D25" s="59" t="s">
        <v>44</v>
      </c>
      <c r="E25" s="59" t="s">
        <v>45</v>
      </c>
      <c r="F25" s="60" t="s">
        <v>63</v>
      </c>
    </row>
    <row r="26" spans="1:6" ht="15">
      <c r="A26" s="31"/>
      <c r="B26" s="61" t="s">
        <v>47</v>
      </c>
      <c r="C26" s="61" t="s">
        <v>48</v>
      </c>
      <c r="D26" s="62" t="s">
        <v>49</v>
      </c>
      <c r="E26" s="62" t="s">
        <v>50</v>
      </c>
      <c r="F26" s="63" t="s">
        <v>51</v>
      </c>
    </row>
    <row r="27" spans="1:6" ht="15">
      <c r="A27" s="64"/>
      <c r="B27" s="65"/>
      <c r="C27" s="65"/>
      <c r="D27" s="66"/>
      <c r="E27" s="65"/>
      <c r="F27" s="67"/>
    </row>
    <row r="28" spans="1:6" ht="15">
      <c r="A28" s="64" t="s">
        <v>61</v>
      </c>
      <c r="B28" s="65">
        <v>1</v>
      </c>
      <c r="C28" s="65">
        <v>3730975</v>
      </c>
      <c r="D28" s="46">
        <f>+C28/B28</f>
        <v>3730975</v>
      </c>
      <c r="E28" s="65">
        <v>360</v>
      </c>
      <c r="F28" s="67">
        <v>4.94</v>
      </c>
    </row>
    <row r="29" spans="1:6" ht="15">
      <c r="A29" s="64" t="s">
        <v>52</v>
      </c>
      <c r="B29" s="41">
        <v>18</v>
      </c>
      <c r="C29" s="41">
        <v>106616853</v>
      </c>
      <c r="D29" s="46">
        <f>+C29/B29</f>
        <v>5923158.5</v>
      </c>
      <c r="E29" s="41">
        <v>378</v>
      </c>
      <c r="F29" s="43">
        <v>6.26</v>
      </c>
    </row>
    <row r="30" spans="1:6" ht="15">
      <c r="A30" s="40" t="s">
        <v>64</v>
      </c>
      <c r="B30" s="41"/>
      <c r="C30" s="41"/>
      <c r="D30" s="46"/>
      <c r="E30" s="41"/>
      <c r="F30" s="43"/>
    </row>
    <row r="31" spans="1:6" ht="15.75" thickBot="1">
      <c r="A31" s="68"/>
      <c r="B31" s="69"/>
      <c r="C31" s="70"/>
      <c r="D31" s="71"/>
      <c r="E31" s="72"/>
      <c r="F31" s="73"/>
    </row>
    <row r="32" spans="1:6" ht="15.75" thickBot="1">
      <c r="A32" s="49" t="s">
        <v>30</v>
      </c>
      <c r="B32" s="74">
        <f>SUM(B28:B30)</f>
        <v>19</v>
      </c>
      <c r="C32" s="74">
        <f>SUM(C28:C30)</f>
        <v>110347828</v>
      </c>
      <c r="D32" s="75">
        <f>C32/B32</f>
        <v>5807780.421052632</v>
      </c>
      <c r="E32" s="74">
        <f>(+E28*C28+E29*C29)/C32</f>
        <v>377.3914012516857</v>
      </c>
      <c r="F32" s="76">
        <f>+((+F28*C28)+(+F29*C29))/C32</f>
        <v>6.215369425123619</v>
      </c>
    </row>
    <row r="33" spans="1:6" ht="15">
      <c r="A33" s="21"/>
      <c r="B33" s="52"/>
      <c r="C33" s="52"/>
      <c r="D33" s="21"/>
      <c r="E33" s="21"/>
      <c r="F33" s="21"/>
    </row>
    <row r="34" spans="1:6" ht="15.75" thickBot="1">
      <c r="A34" s="22" t="s">
        <v>65</v>
      </c>
      <c r="B34" s="21"/>
      <c r="C34" s="21"/>
      <c r="D34" s="21"/>
      <c r="E34" s="21"/>
      <c r="F34" s="54"/>
    </row>
    <row r="35" spans="1:6" ht="15">
      <c r="A35" s="23" t="s">
        <v>36</v>
      </c>
      <c r="B35" s="55" t="s">
        <v>37</v>
      </c>
      <c r="C35" s="55" t="s">
        <v>38</v>
      </c>
      <c r="D35" s="56" t="s">
        <v>39</v>
      </c>
      <c r="E35" s="56" t="s">
        <v>40</v>
      </c>
      <c r="F35" s="57" t="s">
        <v>41</v>
      </c>
    </row>
    <row r="36" spans="1:6" ht="15">
      <c r="A36" s="27"/>
      <c r="B36" s="58" t="s">
        <v>42</v>
      </c>
      <c r="C36" s="58" t="s">
        <v>43</v>
      </c>
      <c r="D36" s="59" t="s">
        <v>44</v>
      </c>
      <c r="E36" s="59" t="s">
        <v>45</v>
      </c>
      <c r="F36" s="60" t="s">
        <v>63</v>
      </c>
    </row>
    <row r="37" spans="1:6" ht="15">
      <c r="A37" s="31"/>
      <c r="B37" s="61" t="s">
        <v>47</v>
      </c>
      <c r="C37" s="61" t="s">
        <v>48</v>
      </c>
      <c r="D37" s="62" t="s">
        <v>49</v>
      </c>
      <c r="E37" s="62" t="s">
        <v>50</v>
      </c>
      <c r="F37" s="63" t="s">
        <v>51</v>
      </c>
    </row>
    <row r="38" spans="1:6" ht="15">
      <c r="A38" s="64"/>
      <c r="B38" s="65"/>
      <c r="C38" s="65"/>
      <c r="D38" s="66"/>
      <c r="E38" s="65"/>
      <c r="F38" s="67"/>
    </row>
    <row r="39" spans="1:6" ht="15">
      <c r="A39" s="45" t="s">
        <v>59</v>
      </c>
      <c r="B39" s="41">
        <v>13</v>
      </c>
      <c r="C39" s="41">
        <v>814835083</v>
      </c>
      <c r="D39" s="46">
        <f>+C39/B39</f>
        <v>62679621.76923077</v>
      </c>
      <c r="E39" s="41">
        <v>21</v>
      </c>
      <c r="F39" s="43">
        <v>0.82</v>
      </c>
    </row>
    <row r="40" spans="1:6" ht="15.75" thickBot="1">
      <c r="A40" s="68"/>
      <c r="B40" s="69"/>
      <c r="C40" s="70"/>
      <c r="D40" s="71"/>
      <c r="E40" s="72"/>
      <c r="F40" s="73"/>
    </row>
    <row r="41" spans="1:6" ht="15.75" thickBot="1">
      <c r="A41" s="49" t="s">
        <v>30</v>
      </c>
      <c r="B41" s="74">
        <f>SUM(B39:B39)</f>
        <v>13</v>
      </c>
      <c r="C41" s="74">
        <f>SUM(C39:C39)</f>
        <v>814835083</v>
      </c>
      <c r="D41" s="75">
        <f>C41/B41</f>
        <v>62679621.76923077</v>
      </c>
      <c r="E41" s="74">
        <f>(+E39*C39)/C41</f>
        <v>21</v>
      </c>
      <c r="F41" s="76">
        <f>+((+F39*C39))/C41</f>
        <v>0.82</v>
      </c>
    </row>
    <row r="42" spans="1:6" ht="8.25" customHeight="1">
      <c r="A42" s="21"/>
      <c r="B42" s="52"/>
      <c r="C42" s="52"/>
      <c r="D42" s="21"/>
      <c r="E42" s="21"/>
      <c r="F42" s="21"/>
    </row>
    <row r="43" spans="1:6" ht="15">
      <c r="A43" s="20" t="s">
        <v>66</v>
      </c>
      <c r="B43" s="77"/>
      <c r="C43" s="77"/>
      <c r="D43" s="78"/>
      <c r="E43" s="77"/>
      <c r="F43" s="77"/>
    </row>
    <row r="44" spans="1:6" ht="15">
      <c r="A44" s="20" t="s">
        <v>67</v>
      </c>
      <c r="B44" s="77"/>
      <c r="C44" s="77"/>
      <c r="D44" s="77"/>
      <c r="E44" s="77"/>
      <c r="F44" s="77"/>
    </row>
    <row r="45" spans="1:6" ht="15">
      <c r="A45" s="20" t="s">
        <v>68</v>
      </c>
      <c r="B45" s="77"/>
      <c r="C45" s="77"/>
      <c r="D45" s="77"/>
      <c r="E45" s="77"/>
      <c r="F45" s="79"/>
    </row>
    <row r="46" spans="1:6" ht="15">
      <c r="A46" s="20" t="s">
        <v>69</v>
      </c>
      <c r="B46" s="77"/>
      <c r="C46" s="77"/>
      <c r="D46" s="77"/>
      <c r="E46" s="77"/>
      <c r="F46" s="77"/>
    </row>
    <row r="47" spans="1:6" ht="15">
      <c r="A47" s="20" t="s">
        <v>70</v>
      </c>
      <c r="B47" s="77"/>
      <c r="C47" s="77"/>
      <c r="D47" s="77"/>
      <c r="E47" s="77"/>
      <c r="F47" s="77"/>
    </row>
    <row r="48" spans="1:6" ht="15">
      <c r="A48" s="80" t="s">
        <v>71</v>
      </c>
      <c r="B48" s="80"/>
      <c r="C48" s="80"/>
      <c r="D48" s="80"/>
      <c r="E48" s="80"/>
      <c r="F48" s="80"/>
    </row>
    <row r="49" spans="1:6" ht="15">
      <c r="A49" s="81"/>
      <c r="B49" s="81"/>
      <c r="C49" s="81"/>
      <c r="D49" s="81"/>
      <c r="E49" s="81"/>
      <c r="F49" s="81"/>
    </row>
    <row r="50" spans="1:6" ht="15">
      <c r="A50" s="81"/>
      <c r="B50" s="81"/>
      <c r="C50" s="81"/>
      <c r="D50" s="81"/>
      <c r="E50" s="81"/>
      <c r="F50" s="81"/>
    </row>
  </sheetData>
  <sheetProtection/>
  <mergeCells count="4">
    <mergeCell ref="A5:A7"/>
    <mergeCell ref="A24:A26"/>
    <mergeCell ref="A35:A37"/>
    <mergeCell ref="A48:F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ignoredErrors>
    <ignoredError sqref="B7:F7 B26:F26 B37:F37" numberStoredAsText="1"/>
    <ignoredError sqref="B21:F21 B32:F32 B41:F4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43.8515625" style="18" customWidth="1"/>
    <col min="2" max="2" width="11.421875" style="18" customWidth="1"/>
    <col min="3" max="3" width="12.8515625" style="18" bestFit="1" customWidth="1"/>
    <col min="4" max="4" width="14.421875" style="18" customWidth="1"/>
    <col min="5" max="5" width="11.421875" style="18" customWidth="1"/>
    <col min="6" max="6" width="12.00390625" style="18" bestFit="1" customWidth="1"/>
    <col min="7" max="16384" width="11.421875" style="18" customWidth="1"/>
  </cols>
  <sheetData>
    <row r="1" spans="1:6" ht="15.75">
      <c r="A1" s="16" t="s">
        <v>0</v>
      </c>
      <c r="B1" s="17"/>
      <c r="C1" s="17"/>
      <c r="D1" s="17"/>
      <c r="E1" s="17"/>
      <c r="F1" s="17"/>
    </row>
    <row r="2" spans="1:6" ht="15.75">
      <c r="A2" s="19" t="s">
        <v>72</v>
      </c>
      <c r="B2" s="17"/>
      <c r="C2" s="17"/>
      <c r="D2" s="17"/>
      <c r="E2" s="17"/>
      <c r="F2" s="17"/>
    </row>
    <row r="3" spans="1:6" ht="9.75" customHeight="1">
      <c r="A3" s="20"/>
      <c r="B3" s="21"/>
      <c r="C3" s="21"/>
      <c r="D3" s="21"/>
      <c r="E3" s="21"/>
      <c r="F3" s="21"/>
    </row>
    <row r="4" spans="1:6" ht="15.75" thickBot="1">
      <c r="A4" s="22" t="s">
        <v>2</v>
      </c>
      <c r="B4" s="22"/>
      <c r="C4" s="22"/>
      <c r="D4" s="22"/>
      <c r="E4" s="22"/>
      <c r="F4" s="22"/>
    </row>
    <row r="5" spans="1:6" ht="15">
      <c r="A5" s="23" t="s">
        <v>36</v>
      </c>
      <c r="B5" s="24" t="s">
        <v>37</v>
      </c>
      <c r="C5" s="24" t="s">
        <v>38</v>
      </c>
      <c r="D5" s="25" t="s">
        <v>39</v>
      </c>
      <c r="E5" s="25" t="s">
        <v>40</v>
      </c>
      <c r="F5" s="26" t="s">
        <v>41</v>
      </c>
    </row>
    <row r="6" spans="1:6" ht="15">
      <c r="A6" s="27"/>
      <c r="B6" s="28" t="s">
        <v>42</v>
      </c>
      <c r="C6" s="28" t="s">
        <v>43</v>
      </c>
      <c r="D6" s="29" t="s">
        <v>44</v>
      </c>
      <c r="E6" s="29" t="s">
        <v>45</v>
      </c>
      <c r="F6" s="30" t="s">
        <v>46</v>
      </c>
    </row>
    <row r="7" spans="1:6" ht="15">
      <c r="A7" s="31"/>
      <c r="B7" s="32" t="s">
        <v>47</v>
      </c>
      <c r="C7" s="32" t="s">
        <v>48</v>
      </c>
      <c r="D7" s="32" t="s">
        <v>49</v>
      </c>
      <c r="E7" s="33" t="s">
        <v>50</v>
      </c>
      <c r="F7" s="34" t="s">
        <v>51</v>
      </c>
    </row>
    <row r="8" spans="1:6" ht="15">
      <c r="A8" s="35"/>
      <c r="B8" s="36"/>
      <c r="C8" s="36"/>
      <c r="D8" s="37"/>
      <c r="E8" s="38"/>
      <c r="F8" s="39"/>
    </row>
    <row r="9" spans="1:6" s="44" customFormat="1" ht="15">
      <c r="A9" s="40" t="s">
        <v>52</v>
      </c>
      <c r="B9" s="41">
        <v>880</v>
      </c>
      <c r="C9" s="41">
        <v>964554158</v>
      </c>
      <c r="D9" s="41">
        <f aca="true" t="shared" si="0" ref="D9:D19">+C9/B9</f>
        <v>1096084.2704545455</v>
      </c>
      <c r="E9" s="42">
        <v>54</v>
      </c>
      <c r="F9" s="43">
        <v>1.74</v>
      </c>
    </row>
    <row r="10" spans="1:6" s="44" customFormat="1" ht="15">
      <c r="A10" s="40" t="s">
        <v>53</v>
      </c>
      <c r="B10" s="41">
        <v>348</v>
      </c>
      <c r="C10" s="41">
        <v>418023996</v>
      </c>
      <c r="D10" s="41">
        <f t="shared" si="0"/>
        <v>1201218.3793103448</v>
      </c>
      <c r="E10" s="42">
        <v>50</v>
      </c>
      <c r="F10" s="43">
        <v>1.74</v>
      </c>
    </row>
    <row r="11" spans="1:6" s="44" customFormat="1" ht="15">
      <c r="A11" s="40" t="s">
        <v>54</v>
      </c>
      <c r="B11" s="41">
        <v>519</v>
      </c>
      <c r="C11" s="41">
        <v>467105451</v>
      </c>
      <c r="D11" s="41">
        <f t="shared" si="0"/>
        <v>900010.5028901735</v>
      </c>
      <c r="E11" s="42">
        <v>39</v>
      </c>
      <c r="F11" s="43">
        <v>1.79</v>
      </c>
    </row>
    <row r="12" spans="1:6" s="44" customFormat="1" ht="15">
      <c r="A12" s="40" t="s">
        <v>55</v>
      </c>
      <c r="B12" s="41">
        <v>20</v>
      </c>
      <c r="C12" s="41">
        <v>13604403</v>
      </c>
      <c r="D12" s="41">
        <f t="shared" si="0"/>
        <v>680220.15</v>
      </c>
      <c r="E12" s="42">
        <v>26</v>
      </c>
      <c r="F12" s="43">
        <v>1.8</v>
      </c>
    </row>
    <row r="13" spans="1:6" s="44" customFormat="1" ht="15">
      <c r="A13" s="45" t="s">
        <v>56</v>
      </c>
      <c r="B13" s="41">
        <v>366</v>
      </c>
      <c r="C13" s="41">
        <v>276605989</v>
      </c>
      <c r="D13" s="41">
        <f t="shared" si="0"/>
        <v>755754.0683060109</v>
      </c>
      <c r="E13" s="42">
        <v>40</v>
      </c>
      <c r="F13" s="43">
        <v>1.81</v>
      </c>
    </row>
    <row r="14" spans="1:6" s="44" customFormat="1" ht="15">
      <c r="A14" s="40" t="s">
        <v>57</v>
      </c>
      <c r="B14" s="41">
        <v>1643</v>
      </c>
      <c r="C14" s="41">
        <v>2279648594</v>
      </c>
      <c r="D14" s="41">
        <f t="shared" si="0"/>
        <v>1387491.5362142422</v>
      </c>
      <c r="E14" s="42">
        <v>55</v>
      </c>
      <c r="F14" s="43">
        <v>1.89</v>
      </c>
    </row>
    <row r="15" spans="1:6" s="44" customFormat="1" ht="15">
      <c r="A15" s="40" t="s">
        <v>58</v>
      </c>
      <c r="B15" s="41">
        <v>79</v>
      </c>
      <c r="C15" s="41">
        <v>68396468</v>
      </c>
      <c r="D15" s="41">
        <f t="shared" si="0"/>
        <v>865778.0759493671</v>
      </c>
      <c r="E15" s="42">
        <v>51</v>
      </c>
      <c r="F15" s="43">
        <v>1.85</v>
      </c>
    </row>
    <row r="16" spans="1:6" s="44" customFormat="1" ht="15">
      <c r="A16" s="45" t="s">
        <v>59</v>
      </c>
      <c r="B16" s="41">
        <v>468</v>
      </c>
      <c r="C16" s="41">
        <v>851221212</v>
      </c>
      <c r="D16" s="41">
        <f t="shared" si="0"/>
        <v>1818848.7435897435</v>
      </c>
      <c r="E16" s="42">
        <v>73</v>
      </c>
      <c r="F16" s="43">
        <v>1.63</v>
      </c>
    </row>
    <row r="17" spans="1:6" s="44" customFormat="1" ht="15">
      <c r="A17" s="45" t="s">
        <v>60</v>
      </c>
      <c r="B17" s="41">
        <v>645</v>
      </c>
      <c r="C17" s="41">
        <v>967478865</v>
      </c>
      <c r="D17" s="41">
        <f t="shared" si="0"/>
        <v>1499967.2325581396</v>
      </c>
      <c r="E17" s="42">
        <v>52</v>
      </c>
      <c r="F17" s="43">
        <v>1.85</v>
      </c>
    </row>
    <row r="18" spans="1:6" s="44" customFormat="1" ht="15">
      <c r="A18" s="40" t="s">
        <v>61</v>
      </c>
      <c r="B18" s="41">
        <v>66</v>
      </c>
      <c r="C18" s="41">
        <v>42202984</v>
      </c>
      <c r="D18" s="41">
        <f t="shared" si="0"/>
        <v>639439.1515151515</v>
      </c>
      <c r="E18" s="42">
        <v>32</v>
      </c>
      <c r="F18" s="43">
        <v>1.51</v>
      </c>
    </row>
    <row r="19" spans="1:6" s="44" customFormat="1" ht="15">
      <c r="A19" s="40" t="s">
        <v>62</v>
      </c>
      <c r="B19" s="41">
        <v>686</v>
      </c>
      <c r="C19" s="41">
        <v>498165549</v>
      </c>
      <c r="D19" s="46">
        <f t="shared" si="0"/>
        <v>726188.8469387755</v>
      </c>
      <c r="E19" s="41">
        <v>53</v>
      </c>
      <c r="F19" s="43">
        <v>1.7</v>
      </c>
    </row>
    <row r="20" spans="1:6" ht="15.75" thickBot="1">
      <c r="A20" s="47"/>
      <c r="B20" s="41"/>
      <c r="C20" s="48"/>
      <c r="D20" s="46"/>
      <c r="E20" s="41"/>
      <c r="F20" s="43"/>
    </row>
    <row r="21" spans="1:6" ht="15.75" thickBot="1">
      <c r="A21" s="49" t="s">
        <v>30</v>
      </c>
      <c r="B21" s="50">
        <f>SUM(B9:B19)</f>
        <v>5720</v>
      </c>
      <c r="C21" s="50">
        <f>SUM(C9:C19)</f>
        <v>6847007669</v>
      </c>
      <c r="D21" s="50">
        <f>C21/B21</f>
        <v>1197029.3127622379</v>
      </c>
      <c r="E21" s="50">
        <f>((E9*C9)+(E10*C10)+(E11*C11)+(E12*C12)+(C13*E13)+(C14*E14)+(C15*E15)+(C16*E16)+(C17*E17)+(C18*E18)+(C19*E19))/C21</f>
        <v>54.2853784465361</v>
      </c>
      <c r="F21" s="51">
        <f>((F9*C9)+(F10*C10)+(F11*C11)+(F12*C12)+(F13*C13)+(C14*F14)+(C15*F15)+(C16*F16)+(C17*F17)+(C18*F18)+(C19*F19))/C21</f>
        <v>1.794937851434441</v>
      </c>
    </row>
    <row r="22" spans="1:6" ht="15">
      <c r="A22" s="20"/>
      <c r="B22" s="52"/>
      <c r="C22" s="52"/>
      <c r="D22" s="52"/>
      <c r="E22" s="52"/>
      <c r="F22" s="53"/>
    </row>
    <row r="23" spans="1:6" ht="15.75" thickBot="1">
      <c r="A23" s="22" t="s">
        <v>31</v>
      </c>
      <c r="B23" s="21"/>
      <c r="C23" s="21"/>
      <c r="D23" s="21"/>
      <c r="E23" s="21"/>
      <c r="F23" s="54"/>
    </row>
    <row r="24" spans="1:6" ht="15">
      <c r="A24" s="23" t="s">
        <v>36</v>
      </c>
      <c r="B24" s="55" t="s">
        <v>37</v>
      </c>
      <c r="C24" s="55" t="s">
        <v>38</v>
      </c>
      <c r="D24" s="56" t="s">
        <v>39</v>
      </c>
      <c r="E24" s="56" t="s">
        <v>40</v>
      </c>
      <c r="F24" s="57" t="s">
        <v>41</v>
      </c>
    </row>
    <row r="25" spans="1:6" ht="15">
      <c r="A25" s="27"/>
      <c r="B25" s="58" t="s">
        <v>42</v>
      </c>
      <c r="C25" s="58" t="s">
        <v>43</v>
      </c>
      <c r="D25" s="59" t="s">
        <v>44</v>
      </c>
      <c r="E25" s="59" t="s">
        <v>45</v>
      </c>
      <c r="F25" s="60" t="s">
        <v>63</v>
      </c>
    </row>
    <row r="26" spans="1:6" ht="15">
      <c r="A26" s="31"/>
      <c r="B26" s="61" t="s">
        <v>47</v>
      </c>
      <c r="C26" s="61" t="s">
        <v>48</v>
      </c>
      <c r="D26" s="62" t="s">
        <v>49</v>
      </c>
      <c r="E26" s="62" t="s">
        <v>50</v>
      </c>
      <c r="F26" s="63" t="s">
        <v>51</v>
      </c>
    </row>
    <row r="27" spans="1:6" ht="15">
      <c r="A27" s="64"/>
      <c r="B27" s="65"/>
      <c r="C27" s="65"/>
      <c r="D27" s="66"/>
      <c r="E27" s="65"/>
      <c r="F27" s="67"/>
    </row>
    <row r="28" spans="1:6" ht="15">
      <c r="A28" s="64" t="s">
        <v>61</v>
      </c>
      <c r="B28" s="65">
        <v>1</v>
      </c>
      <c r="C28" s="65">
        <v>8904375</v>
      </c>
      <c r="D28" s="46">
        <f>+C28/B28</f>
        <v>8904375</v>
      </c>
      <c r="E28" s="65">
        <v>264</v>
      </c>
      <c r="F28" s="67">
        <v>4.64</v>
      </c>
    </row>
    <row r="29" spans="1:6" ht="15">
      <c r="A29" s="64" t="s">
        <v>52</v>
      </c>
      <c r="B29" s="41">
        <v>22</v>
      </c>
      <c r="C29" s="41">
        <v>109885463</v>
      </c>
      <c r="D29" s="46">
        <f>+C29/B29</f>
        <v>4994793.7727272725</v>
      </c>
      <c r="E29" s="41">
        <v>356</v>
      </c>
      <c r="F29" s="43">
        <v>5.91</v>
      </c>
    </row>
    <row r="30" spans="1:6" ht="15">
      <c r="A30" s="40" t="s">
        <v>64</v>
      </c>
      <c r="B30" s="41"/>
      <c r="C30" s="41"/>
      <c r="D30" s="46"/>
      <c r="E30" s="41"/>
      <c r="F30" s="43"/>
    </row>
    <row r="31" spans="1:6" ht="15.75" thickBot="1">
      <c r="A31" s="68"/>
      <c r="B31" s="69"/>
      <c r="C31" s="70"/>
      <c r="D31" s="71"/>
      <c r="E31" s="72"/>
      <c r="F31" s="73"/>
    </row>
    <row r="32" spans="1:6" ht="15.75" thickBot="1">
      <c r="A32" s="49" t="s">
        <v>30</v>
      </c>
      <c r="B32" s="74">
        <f>SUM(B28:B30)</f>
        <v>23</v>
      </c>
      <c r="C32" s="74">
        <f>SUM(C28:C30)</f>
        <v>118789838</v>
      </c>
      <c r="D32" s="75">
        <f>C32/B32</f>
        <v>5164775.565217392</v>
      </c>
      <c r="E32" s="74">
        <f>(+E28*C28+E29*C29)/C32</f>
        <v>349.10376616558733</v>
      </c>
      <c r="F32" s="76">
        <f>+((+F28*C28)+(+F29*C29))/C32</f>
        <v>5.814801989459738</v>
      </c>
    </row>
    <row r="33" spans="1:6" ht="15">
      <c r="A33" s="21"/>
      <c r="B33" s="52"/>
      <c r="C33" s="52"/>
      <c r="D33" s="21"/>
      <c r="E33" s="21"/>
      <c r="F33" s="21"/>
    </row>
    <row r="34" spans="1:6" ht="15.75" thickBot="1">
      <c r="A34" s="22" t="s">
        <v>65</v>
      </c>
      <c r="B34" s="21"/>
      <c r="C34" s="21"/>
      <c r="D34" s="21"/>
      <c r="E34" s="21"/>
      <c r="F34" s="54"/>
    </row>
    <row r="35" spans="1:6" ht="15">
      <c r="A35" s="23" t="s">
        <v>36</v>
      </c>
      <c r="B35" s="55" t="s">
        <v>37</v>
      </c>
      <c r="C35" s="55" t="s">
        <v>38</v>
      </c>
      <c r="D35" s="56" t="s">
        <v>39</v>
      </c>
      <c r="E35" s="56" t="s">
        <v>40</v>
      </c>
      <c r="F35" s="57" t="s">
        <v>41</v>
      </c>
    </row>
    <row r="36" spans="1:6" ht="15">
      <c r="A36" s="27"/>
      <c r="B36" s="58" t="s">
        <v>42</v>
      </c>
      <c r="C36" s="58" t="s">
        <v>43</v>
      </c>
      <c r="D36" s="59" t="s">
        <v>44</v>
      </c>
      <c r="E36" s="59" t="s">
        <v>45</v>
      </c>
      <c r="F36" s="60" t="s">
        <v>63</v>
      </c>
    </row>
    <row r="37" spans="1:6" ht="15">
      <c r="A37" s="31"/>
      <c r="B37" s="61" t="s">
        <v>47</v>
      </c>
      <c r="C37" s="61" t="s">
        <v>48</v>
      </c>
      <c r="D37" s="62" t="s">
        <v>49</v>
      </c>
      <c r="E37" s="62" t="s">
        <v>50</v>
      </c>
      <c r="F37" s="63" t="s">
        <v>51</v>
      </c>
    </row>
    <row r="38" spans="1:6" ht="15">
      <c r="A38" s="64"/>
      <c r="B38" s="65"/>
      <c r="C38" s="65"/>
      <c r="D38" s="66"/>
      <c r="E38" s="65"/>
      <c r="F38" s="67"/>
    </row>
    <row r="39" spans="1:6" ht="15">
      <c r="A39" s="45" t="s">
        <v>59</v>
      </c>
      <c r="B39" s="41">
        <v>8</v>
      </c>
      <c r="C39" s="41">
        <v>965401218</v>
      </c>
      <c r="D39" s="46">
        <f>+C39/B39</f>
        <v>120675152.25</v>
      </c>
      <c r="E39" s="41">
        <v>18</v>
      </c>
      <c r="F39" s="43">
        <v>0.9</v>
      </c>
    </row>
    <row r="40" spans="1:6" ht="15.75" thickBot="1">
      <c r="A40" s="68"/>
      <c r="B40" s="69"/>
      <c r="C40" s="70"/>
      <c r="D40" s="71"/>
      <c r="E40" s="72"/>
      <c r="F40" s="73"/>
    </row>
    <row r="41" spans="1:6" ht="15.75" thickBot="1">
      <c r="A41" s="49" t="s">
        <v>30</v>
      </c>
      <c r="B41" s="74">
        <f>SUM(B39:B39)</f>
        <v>8</v>
      </c>
      <c r="C41" s="74">
        <f>SUM(C39:C39)</f>
        <v>965401218</v>
      </c>
      <c r="D41" s="75">
        <f>C41/B41</f>
        <v>120675152.25</v>
      </c>
      <c r="E41" s="74">
        <f>(+E39*C39)/C41</f>
        <v>18</v>
      </c>
      <c r="F41" s="76">
        <f>+((+F39*C39))/C41</f>
        <v>0.9</v>
      </c>
    </row>
    <row r="42" spans="1:6" ht="8.25" customHeight="1">
      <c r="A42" s="21"/>
      <c r="B42" s="52"/>
      <c r="C42" s="52"/>
      <c r="D42" s="21"/>
      <c r="E42" s="21"/>
      <c r="F42" s="21"/>
    </row>
    <row r="43" spans="1:6" ht="15">
      <c r="A43" s="20" t="s">
        <v>66</v>
      </c>
      <c r="B43" s="77"/>
      <c r="C43" s="77"/>
      <c r="D43" s="78"/>
      <c r="E43" s="77"/>
      <c r="F43" s="77"/>
    </row>
    <row r="44" spans="1:6" ht="15">
      <c r="A44" s="20" t="s">
        <v>67</v>
      </c>
      <c r="B44" s="77"/>
      <c r="C44" s="77"/>
      <c r="D44" s="77"/>
      <c r="E44" s="77"/>
      <c r="F44" s="77"/>
    </row>
    <row r="45" spans="1:6" ht="15">
      <c r="A45" s="20" t="s">
        <v>68</v>
      </c>
      <c r="B45" s="77"/>
      <c r="C45" s="77"/>
      <c r="D45" s="77"/>
      <c r="E45" s="77"/>
      <c r="F45" s="79"/>
    </row>
    <row r="46" spans="1:6" ht="15">
      <c r="A46" s="20" t="s">
        <v>69</v>
      </c>
      <c r="B46" s="77"/>
      <c r="C46" s="77"/>
      <c r="D46" s="77"/>
      <c r="E46" s="77"/>
      <c r="F46" s="77"/>
    </row>
    <row r="47" spans="1:6" ht="15">
      <c r="A47" s="20" t="s">
        <v>70</v>
      </c>
      <c r="B47" s="77"/>
      <c r="C47" s="77"/>
      <c r="D47" s="77"/>
      <c r="E47" s="77"/>
      <c r="F47" s="77"/>
    </row>
    <row r="48" spans="1:6" ht="15">
      <c r="A48" s="80" t="s">
        <v>71</v>
      </c>
      <c r="B48" s="80"/>
      <c r="C48" s="80"/>
      <c r="D48" s="80"/>
      <c r="E48" s="80"/>
      <c r="F48" s="80"/>
    </row>
    <row r="49" spans="1:6" ht="15">
      <c r="A49" s="81"/>
      <c r="B49" s="81"/>
      <c r="C49" s="81"/>
      <c r="D49" s="81"/>
      <c r="E49" s="81"/>
      <c r="F49" s="81"/>
    </row>
    <row r="50" spans="1:6" ht="15">
      <c r="A50" s="81"/>
      <c r="B50" s="81"/>
      <c r="C50" s="81"/>
      <c r="D50" s="81"/>
      <c r="E50" s="81"/>
      <c r="F50" s="81"/>
    </row>
  </sheetData>
  <sheetProtection/>
  <mergeCells count="4">
    <mergeCell ref="A5:A7"/>
    <mergeCell ref="A24:A26"/>
    <mergeCell ref="A35:A37"/>
    <mergeCell ref="A48:F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  <ignoredErrors>
    <ignoredError sqref="B7:F7 B26:F26 B37:F37" numberStoredAsText="1"/>
    <ignoredError sqref="B21:F21 B32:F32 B41:F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Cortés Henríquez Daniel Antonio</dc:creator>
  <cp:keywords/>
  <dc:description/>
  <cp:lastModifiedBy>Cortés Henríquez Daniel Antonio</cp:lastModifiedBy>
  <dcterms:created xsi:type="dcterms:W3CDTF">2015-02-10T12:52:34Z</dcterms:created>
  <dcterms:modified xsi:type="dcterms:W3CDTF">2015-02-10T13:35:36Z</dcterms:modified>
  <cp:category/>
  <cp:version/>
  <cp:contentType/>
  <cp:contentStatus/>
</cp:coreProperties>
</file>