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Direc'!$A$1:$H$55</definedName>
    <definedName name="_xlnm.Print_Area" localSheetId="4">'E-Costo Sin Direc'!$A$1:$F$27</definedName>
    <definedName name="_xlnm.Print_Area" localSheetId="5">'F-N° Seg Contrat'!$A$1:$I$26</definedName>
    <definedName name="_xlnm.Print_Area" localSheetId="6">'G-Prima Tot x Tip V'!$A$1:$I$26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3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<sst xmlns="http://schemas.openxmlformats.org/spreadsheetml/2006/main" count="144" uniqueCount="99">
  <si>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</si>
  <si>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</si>
  <si>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</si>
  <si>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</si>
  <si>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</si>
  <si>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</si>
  <si>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</si>
  <si>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</si>
  <si>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</si>
  <si>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</si>
  <si>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</si>
  <si>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</si>
  <si>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</si>
  <si>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</si>
  <si>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</si>
  <si>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</si>
  <si>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</si>
  <si>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</si>
  <si>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</si>
  <si>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</si>
  <si>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</si>
  <si>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</si>
  <si>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</si>
  <si>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</si>
  <si>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</si>
  <si>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</si>
  <si>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</si>
  <si>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</si>
  <si>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</si>
  <si>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</si>
  <si>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</si>
  <si>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</si>
  <si>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</si>
  <si>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</si>
  <si>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</si>
  <si>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</si>
  <si>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</si>
  <si>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</si>
  <si>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</si>
  <si>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</si>
  <si>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</si>
  <si>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</si>
  <si>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</si>
  <si>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</si>
  <si>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</si>
  <si>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</si>
  <si>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</si>
  <si>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</si>
  <si>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</si>
  <si>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</si>
  <si>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</si>
  <si>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</si>
  <si>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</si>
  <si>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</si>
  <si>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</si>
  <si>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</si>
  <si>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</si>
  <si>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</si>
  <si>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</si>
  <si>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</si>
  <si>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</si>
  <si>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</si>
  <si>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</si>
  <si>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</si>
  <si>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</si>
  <si>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</si>
  <si>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</si>
  <si>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</si>
  <si>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</si>
  <si>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</si>
  <si>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</si>
  <si>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</si>
  <si>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</si>
  <si>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</si>
  <si>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</si>
  <si>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</si>
  <si>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</si>
  <si>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</si>
  <si>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</si>
  <si>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</si>
  <si>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</si>
  <si>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</si>
  <si>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</si>
  <si>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</si>
  <si>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</si>
  <si>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</si>
  <si>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</si>
  <si>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</si>
  <si>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</si>
  <si>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</si>
  <si>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</t>
  </si>
  <si>
    <t>ING Vida</t>
  </si>
  <si>
    <t>Bci</t>
  </si>
  <si>
    <t>Ise Chile</t>
  </si>
  <si>
    <t>Liberty</t>
  </si>
  <si>
    <t>Penta Security</t>
  </si>
  <si>
    <t xml:space="preserve">      (entre el 1 de enero y 30 de septiembre de 2005)</t>
  </si>
  <si>
    <t xml:space="preserve">      (entre el 1 de enero y 30 de septiembre de 2005, montos expresados en miles de pesos de septiembre de 2005)</t>
  </si>
  <si>
    <t xml:space="preserve">      (entre el 1 de enero y 30 de septiembre de 2005, montos expresados en pesos de septiembre de 2005)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</si>
</sst>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6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3" fontId="1" fillId="0" borderId="0" xfId="0" applyNumberFormat="1" applyFont="1" applyAlignment="1">
      <alignment horizontal="center"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7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13" t="s">
        <v>64</v>
      </c>
      <c r="B3" s="17"/>
      <c r="C3" s="17"/>
      <c r="D3" s="17"/>
      <c r="E3" s="115"/>
      <c r="F3" s="17"/>
    </row>
    <row r="4" ht="12.75"/>
    <row r="5" ht="12.75">
      <c r="A5" s="148" t="s">
        <v>65</v>
      </c>
    </row>
    <row r="6" spans="1:2" ht="12.75" customHeight="1">
      <c r="A6" s="145" t="s">
        <v>96</v>
      </c>
      <c r="B6" s="18"/>
    </row>
    <row r="7" spans="1:9" ht="12.75" customHeight="1">
      <c r="A7" s="161"/>
      <c r="B7" s="162" t="s">
        <v>49</v>
      </c>
      <c r="C7" s="162" t="s">
        <v>49</v>
      </c>
      <c r="D7" s="162" t="s">
        <v>49</v>
      </c>
      <c r="E7" s="163" t="s">
        <v>66</v>
      </c>
      <c r="G7" s="208"/>
      <c r="H7" s="17"/>
      <c r="I7" s="17"/>
    </row>
    <row r="8" spans="1:9" ht="12.75" customHeight="1">
      <c r="A8" s="164" t="s">
        <v>1</v>
      </c>
      <c r="B8" s="165" t="s">
        <v>67</v>
      </c>
      <c r="C8" s="166" t="s">
        <v>25</v>
      </c>
      <c r="D8" s="165" t="s">
        <v>68</v>
      </c>
      <c r="E8" s="167" t="s">
        <v>69</v>
      </c>
      <c r="G8" s="17"/>
      <c r="H8" s="17"/>
      <c r="I8" s="17"/>
    </row>
    <row r="9" spans="1:9" ht="12.75">
      <c r="A9" s="168"/>
      <c r="B9" s="169" t="s">
        <v>70</v>
      </c>
      <c r="C9" s="169" t="s">
        <v>71</v>
      </c>
      <c r="D9" s="169" t="s">
        <v>72</v>
      </c>
      <c r="E9" s="170" t="s">
        <v>73</v>
      </c>
      <c r="G9" s="209"/>
      <c r="H9" s="210"/>
      <c r="I9" s="115"/>
    </row>
    <row r="10" spans="1:10" ht="12.75">
      <c r="A10" s="106" t="s">
        <v>86</v>
      </c>
      <c r="B10" s="19">
        <v>1</v>
      </c>
      <c r="C10" s="19"/>
      <c r="D10" s="111">
        <v>6</v>
      </c>
      <c r="E10" s="116">
        <f aca="true" t="shared" si="0" ref="E10:E23">SUM(B10:D10)</f>
        <v>7</v>
      </c>
      <c r="G10" s="20"/>
      <c r="H10" s="20"/>
      <c r="I10" s="211"/>
      <c r="J10" s="104"/>
    </row>
    <row r="11" spans="1:10" ht="12.75">
      <c r="A11" s="140" t="s">
        <v>83</v>
      </c>
      <c r="B11" s="21">
        <v>5</v>
      </c>
      <c r="C11" s="21"/>
      <c r="D11" s="22">
        <v>3772</v>
      </c>
      <c r="E11" s="116">
        <f t="shared" si="0"/>
        <v>3777</v>
      </c>
      <c r="G11" s="20"/>
      <c r="H11" s="20"/>
      <c r="I11" s="211"/>
      <c r="J11" s="104"/>
    </row>
    <row r="12" spans="1:10" ht="12.75">
      <c r="A12" s="140" t="s">
        <v>92</v>
      </c>
      <c r="B12" s="21">
        <v>3</v>
      </c>
      <c r="C12" s="21"/>
      <c r="D12" s="22">
        <v>3497</v>
      </c>
      <c r="E12" s="116">
        <f t="shared" si="0"/>
        <v>3500</v>
      </c>
      <c r="G12" s="20"/>
      <c r="H12" s="20"/>
      <c r="I12" s="211"/>
      <c r="J12" s="104"/>
    </row>
    <row r="13" spans="1:10" ht="12.75">
      <c r="A13" s="140" t="s">
        <v>9</v>
      </c>
      <c r="B13" s="21">
        <v>14</v>
      </c>
      <c r="C13" s="21"/>
      <c r="D13" s="22">
        <v>465</v>
      </c>
      <c r="E13" s="116">
        <f t="shared" si="0"/>
        <v>479</v>
      </c>
      <c r="G13" s="20"/>
      <c r="H13" s="20"/>
      <c r="I13" s="211"/>
      <c r="J13" s="104"/>
    </row>
    <row r="14" spans="1:10" ht="12.75">
      <c r="A14" s="141" t="s">
        <v>85</v>
      </c>
      <c r="B14" s="21">
        <v>4</v>
      </c>
      <c r="C14" s="21"/>
      <c r="D14" s="22">
        <v>366</v>
      </c>
      <c r="E14" s="116">
        <f t="shared" si="0"/>
        <v>370</v>
      </c>
      <c r="G14" s="20"/>
      <c r="H14" s="20"/>
      <c r="I14" s="211"/>
      <c r="J14" s="104"/>
    </row>
    <row r="15" spans="1:10" ht="12.75">
      <c r="A15" s="142" t="s">
        <v>10</v>
      </c>
      <c r="B15" s="21"/>
      <c r="C15" s="21"/>
      <c r="D15" s="22">
        <v>684</v>
      </c>
      <c r="E15" s="116">
        <f t="shared" si="0"/>
        <v>684</v>
      </c>
      <c r="G15" s="20"/>
      <c r="H15" s="20"/>
      <c r="I15" s="211"/>
      <c r="J15" s="104"/>
    </row>
    <row r="16" spans="1:10" ht="12.75">
      <c r="A16" s="142" t="s">
        <v>90</v>
      </c>
      <c r="B16" s="21"/>
      <c r="C16" s="21"/>
      <c r="D16" s="22">
        <v>14</v>
      </c>
      <c r="E16" s="116">
        <f t="shared" si="0"/>
        <v>14</v>
      </c>
      <c r="G16" s="20"/>
      <c r="H16" s="20"/>
      <c r="I16" s="211"/>
      <c r="J16" s="104"/>
    </row>
    <row r="17" spans="1:10" ht="12.75">
      <c r="A17" s="142" t="s">
        <v>91</v>
      </c>
      <c r="B17" s="21">
        <v>87</v>
      </c>
      <c r="C17" s="21">
        <v>250</v>
      </c>
      <c r="D17" s="22">
        <v>2960</v>
      </c>
      <c r="E17" s="116">
        <f t="shared" si="0"/>
        <v>3297</v>
      </c>
      <c r="G17" s="20"/>
      <c r="H17" s="20"/>
      <c r="I17" s="211"/>
      <c r="J17" s="104"/>
    </row>
    <row r="18" spans="1:10" ht="12.75">
      <c r="A18" s="141" t="s">
        <v>11</v>
      </c>
      <c r="B18" s="16">
        <v>62</v>
      </c>
      <c r="D18" s="23">
        <v>363</v>
      </c>
      <c r="E18" s="116">
        <f t="shared" si="0"/>
        <v>425</v>
      </c>
      <c r="G18" s="20"/>
      <c r="H18" s="20"/>
      <c r="I18" s="211"/>
      <c r="J18" s="104"/>
    </row>
    <row r="19" spans="1:10" ht="12.75">
      <c r="A19" s="140" t="s">
        <v>93</v>
      </c>
      <c r="B19" s="21"/>
      <c r="C19" s="21"/>
      <c r="D19" s="22">
        <v>3</v>
      </c>
      <c r="E19" s="116">
        <f t="shared" si="0"/>
        <v>3</v>
      </c>
      <c r="G19" s="20"/>
      <c r="H19" s="20"/>
      <c r="I19" s="211"/>
      <c r="J19" s="104"/>
    </row>
    <row r="20" spans="1:10" ht="12.75">
      <c r="A20" s="140" t="s">
        <v>94</v>
      </c>
      <c r="B20" s="21"/>
      <c r="C20" s="21"/>
      <c r="D20" s="22">
        <v>1707</v>
      </c>
      <c r="E20" s="116">
        <f t="shared" si="0"/>
        <v>1707</v>
      </c>
      <c r="G20" s="20"/>
      <c r="H20" s="20"/>
      <c r="I20" s="211"/>
      <c r="J20" s="104"/>
    </row>
    <row r="21" spans="1:10" ht="12.75">
      <c r="A21" s="142" t="s">
        <v>87</v>
      </c>
      <c r="B21" s="21">
        <v>1</v>
      </c>
      <c r="C21" s="21"/>
      <c r="D21" s="110">
        <v>1454</v>
      </c>
      <c r="E21" s="116">
        <f t="shared" si="0"/>
        <v>1455</v>
      </c>
      <c r="G21" s="20"/>
      <c r="H21" s="20"/>
      <c r="I21" s="211"/>
      <c r="J21" s="104"/>
    </row>
    <row r="22" spans="1:10" ht="12.75">
      <c r="A22" s="142" t="s">
        <v>95</v>
      </c>
      <c r="B22" s="21">
        <v>8</v>
      </c>
      <c r="C22" s="21"/>
      <c r="D22" s="110">
        <v>4178</v>
      </c>
      <c r="E22" s="116">
        <f t="shared" si="0"/>
        <v>4186</v>
      </c>
      <c r="G22" s="20"/>
      <c r="H22" s="20"/>
      <c r="I22" s="211"/>
      <c r="J22" s="104"/>
    </row>
    <row r="23" spans="1:10" ht="12.75">
      <c r="A23" s="140" t="s">
        <v>12</v>
      </c>
      <c r="B23" s="21"/>
      <c r="C23" s="21"/>
      <c r="D23" s="22">
        <v>1210</v>
      </c>
      <c r="E23" s="116">
        <f t="shared" si="0"/>
        <v>1210</v>
      </c>
      <c r="G23" s="20"/>
      <c r="H23" s="20"/>
      <c r="I23" s="211"/>
      <c r="J23" s="104"/>
    </row>
    <row r="24" spans="1:8" ht="12.75" customHeight="1">
      <c r="A24" s="24"/>
      <c r="B24" s="25"/>
      <c r="C24" s="26"/>
      <c r="D24" s="26"/>
      <c r="E24" s="117"/>
      <c r="H24" s="17"/>
    </row>
    <row r="25" spans="1:6" ht="12.75" customHeight="1">
      <c r="A25" s="151" t="s">
        <v>13</v>
      </c>
      <c r="B25" s="152">
        <f>SUM(B10:B23)</f>
        <v>185</v>
      </c>
      <c r="C25" s="152">
        <f>SUM(C10:C23)</f>
        <v>250</v>
      </c>
      <c r="D25" s="152">
        <f>SUM(D10:D23)</f>
        <v>20679</v>
      </c>
      <c r="E25" s="11">
        <f>SUM(E10:E23)</f>
        <v>21114</v>
      </c>
      <c r="F25" s="27"/>
    </row>
    <row r="26" spans="1:5" ht="12.75" customHeight="1">
      <c r="A26" s="28"/>
      <c r="B26" s="29"/>
      <c r="C26" s="30"/>
      <c r="D26" s="30"/>
      <c r="E26" s="118"/>
    </row>
    <row r="27" spans="2:5" ht="12.75" customHeight="1">
      <c r="B27" s="31"/>
      <c r="C27" s="20"/>
      <c r="D27" s="20"/>
      <c r="E27" s="119"/>
    </row>
    <row r="28" spans="1:5" ht="12.75" customHeight="1">
      <c r="A28" s="15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0" spans="1:5" ht="12.75" customHeight="1">
      <c r="A30" s="32"/>
      <c r="B30" s="31"/>
      <c r="C30" s="20"/>
      <c r="D30" s="20"/>
      <c r="E30" s="119"/>
    </row>
    <row r="32" ht="12.75" customHeight="1"/>
    <row r="33" ht="12.75" customHeight="1"/>
    <row r="53" ht="12.75">
      <c r="F53" s="33"/>
    </row>
    <row r="54" ht="12.75" customHeight="1"/>
    <row r="56" ht="12.75">
      <c r="A56" s="15"/>
    </row>
    <row r="117" spans="1:5" ht="15.75">
      <c r="A117" s="28"/>
      <c r="B117" s="29"/>
      <c r="C117" s="30"/>
      <c r="D117" s="30"/>
      <c r="E117" s="118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6"/>
  <sheetViews>
    <sheetView workbookViewId="0" topLeftCell="A1">
      <selection activeCell="A29" sqref="A29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64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74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30 de septiembre de 2005)</v>
      </c>
      <c r="B6" s="121"/>
      <c r="C6" s="16"/>
      <c r="D6" s="16"/>
      <c r="E6" s="114"/>
    </row>
    <row r="7" spans="1:5" ht="12.75">
      <c r="A7" s="161"/>
      <c r="B7" s="162" t="s">
        <v>49</v>
      </c>
      <c r="C7" s="162" t="s">
        <v>49</v>
      </c>
      <c r="D7" s="162" t="s">
        <v>49</v>
      </c>
      <c r="E7" s="163" t="s">
        <v>37</v>
      </c>
    </row>
    <row r="8" spans="1:5" ht="12.75">
      <c r="A8" s="164" t="s">
        <v>1</v>
      </c>
      <c r="B8" s="165" t="s">
        <v>53</v>
      </c>
      <c r="C8" s="166" t="s">
        <v>75</v>
      </c>
      <c r="D8" s="165" t="s">
        <v>54</v>
      </c>
      <c r="E8" s="171"/>
    </row>
    <row r="9" spans="1:5" ht="12.75">
      <c r="A9" s="168"/>
      <c r="B9" s="169" t="s">
        <v>76</v>
      </c>
      <c r="C9" s="169" t="s">
        <v>77</v>
      </c>
      <c r="D9" s="169" t="s">
        <v>78</v>
      </c>
      <c r="E9" s="170" t="s">
        <v>79</v>
      </c>
    </row>
    <row r="10" spans="1:5" ht="12.75">
      <c r="A10" s="143" t="str">
        <f>'A-N° Sinies Denun'!A10</f>
        <v>ABN Amro</v>
      </c>
      <c r="B10" s="22">
        <v>5</v>
      </c>
      <c r="C10" s="22">
        <v>1</v>
      </c>
      <c r="D10" s="22"/>
      <c r="E10" s="120">
        <f aca="true" t="shared" si="0" ref="E10:E23">SUM(B10:D10)</f>
        <v>6</v>
      </c>
    </row>
    <row r="11" spans="1:5" ht="12.75">
      <c r="A11" s="144" t="str">
        <f>'A-N° Sinies Denun'!A11</f>
        <v>Aseguradora Magallanes</v>
      </c>
      <c r="B11" s="22">
        <v>3407</v>
      </c>
      <c r="C11" s="22"/>
      <c r="D11" s="22">
        <v>365</v>
      </c>
      <c r="E11" s="120">
        <f t="shared" si="0"/>
        <v>3772</v>
      </c>
    </row>
    <row r="12" spans="1:5" ht="12.75">
      <c r="A12" s="144" t="str">
        <f>'A-N° Sinies Denun'!A12</f>
        <v>Bci</v>
      </c>
      <c r="B12" s="22">
        <v>328</v>
      </c>
      <c r="C12" s="22">
        <v>2886</v>
      </c>
      <c r="D12" s="22">
        <v>283</v>
      </c>
      <c r="E12" s="120">
        <f t="shared" si="0"/>
        <v>3497</v>
      </c>
    </row>
    <row r="13" spans="1:5" ht="12.75">
      <c r="A13" s="144" t="str">
        <f>'A-N° Sinies Denun'!A13</f>
        <v>Chilena Consolidada</v>
      </c>
      <c r="B13" s="22">
        <v>109</v>
      </c>
      <c r="C13" s="22">
        <v>317</v>
      </c>
      <c r="D13" s="22">
        <v>39</v>
      </c>
      <c r="E13" s="120">
        <f t="shared" si="0"/>
        <v>465</v>
      </c>
    </row>
    <row r="14" spans="1:5" ht="12.75">
      <c r="A14" s="144" t="str">
        <f>'A-N° Sinies Denun'!A14</f>
        <v>Consorcio Nacional</v>
      </c>
      <c r="B14" s="22">
        <v>344</v>
      </c>
      <c r="C14" s="22"/>
      <c r="D14" s="22">
        <v>22</v>
      </c>
      <c r="E14" s="120">
        <f t="shared" si="0"/>
        <v>366</v>
      </c>
    </row>
    <row r="15" spans="1:5" ht="12.75">
      <c r="A15" s="144" t="str">
        <f>'A-N° Sinies Denun'!A15</f>
        <v>Cruz del Sur</v>
      </c>
      <c r="B15" s="22">
        <v>213</v>
      </c>
      <c r="C15" s="22">
        <v>453</v>
      </c>
      <c r="D15" s="22">
        <v>18</v>
      </c>
      <c r="E15" s="120">
        <f t="shared" si="0"/>
        <v>684</v>
      </c>
    </row>
    <row r="16" spans="1:5" ht="12.75">
      <c r="A16" s="144" t="str">
        <f>'A-N° Sinies Denun'!A16</f>
        <v>ING</v>
      </c>
      <c r="B16" s="22">
        <v>14</v>
      </c>
      <c r="C16" s="22"/>
      <c r="D16" s="22"/>
      <c r="E16" s="120">
        <f t="shared" si="0"/>
        <v>14</v>
      </c>
    </row>
    <row r="17" spans="1:5" ht="12.75">
      <c r="A17" s="144" t="str">
        <f>'A-N° Sinies Denun'!A17</f>
        <v>ING Vida</v>
      </c>
      <c r="B17" s="22">
        <v>125</v>
      </c>
      <c r="C17" s="22">
        <v>2835</v>
      </c>
      <c r="D17" s="22"/>
      <c r="E17" s="120">
        <f t="shared" si="0"/>
        <v>2960</v>
      </c>
    </row>
    <row r="18" spans="1:5" ht="12.75">
      <c r="A18" s="144" t="str">
        <f>'A-N° Sinies Denun'!A18</f>
        <v>Interamericana Vida</v>
      </c>
      <c r="B18" s="22">
        <v>4</v>
      </c>
      <c r="C18" s="22">
        <v>337</v>
      </c>
      <c r="D18" s="22">
        <v>22</v>
      </c>
      <c r="E18" s="120">
        <f t="shared" si="0"/>
        <v>363</v>
      </c>
    </row>
    <row r="19" spans="1:5" ht="12.75">
      <c r="A19" s="144" t="str">
        <f>'A-N° Sinies Denun'!A19</f>
        <v>Ise Chile</v>
      </c>
      <c r="B19" s="22">
        <v>3</v>
      </c>
      <c r="C19" s="22"/>
      <c r="D19" s="22"/>
      <c r="E19" s="120">
        <f t="shared" si="0"/>
        <v>3</v>
      </c>
    </row>
    <row r="20" spans="1:5" ht="12.75">
      <c r="A20" s="144" t="str">
        <f>'A-N° Sinies Denun'!A20</f>
        <v>Liberty</v>
      </c>
      <c r="B20" s="22">
        <v>393</v>
      </c>
      <c r="C20" s="22">
        <v>1094</v>
      </c>
      <c r="D20" s="22">
        <v>220</v>
      </c>
      <c r="E20" s="120">
        <f t="shared" si="0"/>
        <v>1707</v>
      </c>
    </row>
    <row r="21" spans="1:5" ht="12.75">
      <c r="A21" s="144" t="str">
        <f>'A-N° Sinies Denun'!A21</f>
        <v>Mapfre</v>
      </c>
      <c r="B21" s="22">
        <v>1009</v>
      </c>
      <c r="C21" s="22">
        <v>445</v>
      </c>
      <c r="D21" s="22"/>
      <c r="E21" s="120">
        <f t="shared" si="0"/>
        <v>1454</v>
      </c>
    </row>
    <row r="22" spans="1:5" ht="12.75">
      <c r="A22" s="144" t="str">
        <f>'A-N° Sinies Denun'!A22</f>
        <v>Penta Security</v>
      </c>
      <c r="B22" s="22">
        <v>305</v>
      </c>
      <c r="C22" s="22">
        <v>2955</v>
      </c>
      <c r="D22" s="22">
        <v>918</v>
      </c>
      <c r="E22" s="120">
        <f t="shared" si="0"/>
        <v>4178</v>
      </c>
    </row>
    <row r="23" spans="1:5" ht="12.75">
      <c r="A23" s="144" t="str">
        <f>'A-N° Sinies Denun'!A23</f>
        <v>Renta Nacional</v>
      </c>
      <c r="B23" s="22">
        <v>318</v>
      </c>
      <c r="C23" s="22">
        <v>778</v>
      </c>
      <c r="D23" s="22">
        <v>114</v>
      </c>
      <c r="E23" s="120">
        <f t="shared" si="0"/>
        <v>1210</v>
      </c>
    </row>
    <row r="24" spans="1:5" ht="12.75">
      <c r="A24" s="24"/>
      <c r="B24" s="25"/>
      <c r="C24" s="26"/>
      <c r="D24" s="26"/>
      <c r="E24" s="117"/>
    </row>
    <row r="25" spans="1:5" ht="12.75">
      <c r="A25" s="151" t="s">
        <v>13</v>
      </c>
      <c r="B25" s="152">
        <f>SUM(B10:B23)</f>
        <v>6577</v>
      </c>
      <c r="C25" s="153">
        <f>SUM(C10:C23)</f>
        <v>12101</v>
      </c>
      <c r="D25" s="153">
        <f>SUM(D10:D23)</f>
        <v>2001</v>
      </c>
      <c r="E25" s="1">
        <f>SUM(E10:E23)</f>
        <v>20679</v>
      </c>
    </row>
    <row r="26" spans="1:5" ht="15.75">
      <c r="A26" s="28"/>
      <c r="B26" s="29"/>
      <c r="C26" s="30"/>
      <c r="D26" s="30"/>
      <c r="E26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8"/>
  <sheetViews>
    <sheetView workbookViewId="0" topLeftCell="A1">
      <selection activeCell="D32" sqref="D32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64</v>
      </c>
    </row>
    <row r="4" ht="12.75">
      <c r="A4" s="34"/>
    </row>
    <row r="5" ht="12.75">
      <c r="A5" s="149" t="s">
        <v>17</v>
      </c>
    </row>
    <row r="6" spans="1:2" ht="12.75">
      <c r="A6" s="146" t="str">
        <f>'A-N° Sinies Denun'!$A$6</f>
        <v>      (entre el 1 de enero y 30 de septiembre de 2005)</v>
      </c>
      <c r="B6" s="122"/>
    </row>
    <row r="7" spans="1:7" ht="12.75">
      <c r="A7" s="172"/>
      <c r="B7" s="173" t="s">
        <v>18</v>
      </c>
      <c r="C7" s="174" t="s">
        <v>84</v>
      </c>
      <c r="D7" s="174"/>
      <c r="E7" s="173" t="s">
        <v>19</v>
      </c>
      <c r="F7" s="175" t="s">
        <v>20</v>
      </c>
      <c r="G7" s="176" t="s">
        <v>21</v>
      </c>
    </row>
    <row r="8" spans="1:7" ht="12.75">
      <c r="A8" s="177" t="s">
        <v>1</v>
      </c>
      <c r="B8" s="178"/>
      <c r="C8" s="179" t="s">
        <v>22</v>
      </c>
      <c r="D8" s="178" t="s">
        <v>23</v>
      </c>
      <c r="E8" s="178" t="s">
        <v>24</v>
      </c>
      <c r="F8" s="178" t="s">
        <v>25</v>
      </c>
      <c r="G8" s="180" t="s">
        <v>26</v>
      </c>
    </row>
    <row r="9" spans="1:7" ht="12.75">
      <c r="A9" s="181"/>
      <c r="B9" s="182" t="s">
        <v>27</v>
      </c>
      <c r="C9" s="182" t="s">
        <v>28</v>
      </c>
      <c r="D9" s="182" t="s">
        <v>29</v>
      </c>
      <c r="E9" s="182" t="s">
        <v>30</v>
      </c>
      <c r="F9" s="182" t="s">
        <v>31</v>
      </c>
      <c r="G9" s="183" t="s">
        <v>32</v>
      </c>
    </row>
    <row r="10" spans="1:7" ht="12.75">
      <c r="A10" s="105" t="str">
        <f>'A-N° Sinies Denun'!A10</f>
        <v>ABN Amro</v>
      </c>
      <c r="B10" s="21"/>
      <c r="C10" s="21"/>
      <c r="D10" s="21"/>
      <c r="E10" s="22">
        <v>9</v>
      </c>
      <c r="F10" s="21"/>
      <c r="G10" s="124">
        <f aca="true" t="shared" si="0" ref="G10:G23">SUM(B10:F10)</f>
        <v>9</v>
      </c>
    </row>
    <row r="11" spans="1:7" ht="12.75">
      <c r="A11" s="107" t="str">
        <f>'A-N° Sinies Denun'!A11</f>
        <v>Aseguradora Magallanes</v>
      </c>
      <c r="B11" s="21">
        <v>195</v>
      </c>
      <c r="C11" s="21">
        <v>14</v>
      </c>
      <c r="D11" s="21">
        <v>7</v>
      </c>
      <c r="E11" s="22">
        <v>5584</v>
      </c>
      <c r="F11" s="21"/>
      <c r="G11" s="124">
        <f t="shared" si="0"/>
        <v>5800</v>
      </c>
    </row>
    <row r="12" spans="1:7" ht="12.75">
      <c r="A12" s="107" t="str">
        <f>'A-N° Sinies Denun'!A12</f>
        <v>Bci</v>
      </c>
      <c r="B12" s="21">
        <v>231</v>
      </c>
      <c r="C12" s="21">
        <v>9</v>
      </c>
      <c r="D12" s="21"/>
      <c r="E12" s="22">
        <v>5065</v>
      </c>
      <c r="F12" s="21"/>
      <c r="G12" s="124">
        <f t="shared" si="0"/>
        <v>5305</v>
      </c>
    </row>
    <row r="13" spans="1:7" ht="12.75">
      <c r="A13" s="107" t="str">
        <f>'A-N° Sinies Denun'!A13</f>
        <v>Chilena Consolidada</v>
      </c>
      <c r="B13" s="21">
        <v>11</v>
      </c>
      <c r="C13" s="21"/>
      <c r="D13" s="21">
        <v>1</v>
      </c>
      <c r="E13" s="22">
        <v>538</v>
      </c>
      <c r="F13" s="21"/>
      <c r="G13" s="124">
        <f t="shared" si="0"/>
        <v>550</v>
      </c>
    </row>
    <row r="14" spans="1:7" ht="12.75">
      <c r="A14" s="107" t="str">
        <f>'A-N° Sinies Denun'!A14</f>
        <v>Consorcio Nacional</v>
      </c>
      <c r="B14" s="21">
        <v>18</v>
      </c>
      <c r="C14" s="21"/>
      <c r="D14" s="21"/>
      <c r="E14" s="22">
        <v>356</v>
      </c>
      <c r="F14" s="21"/>
      <c r="G14" s="124">
        <f t="shared" si="0"/>
        <v>374</v>
      </c>
    </row>
    <row r="15" spans="1:7" ht="12.75">
      <c r="A15" s="107" t="str">
        <f>'A-N° Sinies Denun'!A15</f>
        <v>Cruz del Sur</v>
      </c>
      <c r="B15" s="21">
        <v>50</v>
      </c>
      <c r="C15" s="21">
        <v>1</v>
      </c>
      <c r="D15" s="21">
        <v>2</v>
      </c>
      <c r="E15" s="22">
        <v>968</v>
      </c>
      <c r="F15" s="21"/>
      <c r="G15" s="124">
        <f t="shared" si="0"/>
        <v>1021</v>
      </c>
    </row>
    <row r="16" spans="1:7" ht="12.75">
      <c r="A16" s="107" t="str">
        <f>'A-N° Sinies Denun'!A16</f>
        <v>ING</v>
      </c>
      <c r="B16" s="21"/>
      <c r="C16" s="21"/>
      <c r="D16" s="21"/>
      <c r="E16" s="22">
        <v>160</v>
      </c>
      <c r="F16" s="21"/>
      <c r="G16" s="124">
        <f t="shared" si="0"/>
        <v>160</v>
      </c>
    </row>
    <row r="17" spans="1:7" ht="12.75">
      <c r="A17" s="107" t="str">
        <f>'A-N° Sinies Denun'!A17</f>
        <v>ING Vida</v>
      </c>
      <c r="B17" s="21">
        <v>181</v>
      </c>
      <c r="C17" s="21">
        <v>2</v>
      </c>
      <c r="D17" s="21">
        <v>4</v>
      </c>
      <c r="E17" s="22">
        <v>4083</v>
      </c>
      <c r="F17" s="21">
        <v>307</v>
      </c>
      <c r="G17" s="124">
        <f t="shared" si="0"/>
        <v>4577</v>
      </c>
    </row>
    <row r="18" spans="1:7" ht="12.75">
      <c r="A18" s="107" t="str">
        <f>'A-N° Sinies Denun'!A18</f>
        <v>Interamericana Vida</v>
      </c>
      <c r="B18" s="21">
        <v>23</v>
      </c>
      <c r="C18" s="21">
        <v>4</v>
      </c>
      <c r="D18" s="21">
        <v>6</v>
      </c>
      <c r="E18" s="22">
        <v>664</v>
      </c>
      <c r="F18" s="21"/>
      <c r="G18" s="124">
        <f t="shared" si="0"/>
        <v>697</v>
      </c>
    </row>
    <row r="19" spans="1:7" ht="12.75">
      <c r="A19" s="107" t="str">
        <f>'A-N° Sinies Denun'!A19</f>
        <v>Ise Chile</v>
      </c>
      <c r="B19" s="21"/>
      <c r="C19" s="21"/>
      <c r="D19" s="21"/>
      <c r="E19" s="22">
        <v>3</v>
      </c>
      <c r="F19" s="21"/>
      <c r="G19" s="124">
        <f t="shared" si="0"/>
        <v>3</v>
      </c>
    </row>
    <row r="20" spans="1:7" ht="12.75">
      <c r="A20" s="107" t="str">
        <f>'A-N° Sinies Denun'!A20</f>
        <v>Liberty</v>
      </c>
      <c r="B20" s="21">
        <v>102</v>
      </c>
      <c r="C20" s="21">
        <v>1</v>
      </c>
      <c r="D20" s="21"/>
      <c r="E20" s="22">
        <v>2420</v>
      </c>
      <c r="F20" s="21"/>
      <c r="G20" s="124">
        <f t="shared" si="0"/>
        <v>2523</v>
      </c>
    </row>
    <row r="21" spans="1:7" ht="12.75">
      <c r="A21" s="107" t="str">
        <f>'A-N° Sinies Denun'!A21</f>
        <v>Mapfre</v>
      </c>
      <c r="B21" s="21">
        <v>112</v>
      </c>
      <c r="C21" s="21">
        <v>2</v>
      </c>
      <c r="D21" s="21">
        <v>1</v>
      </c>
      <c r="E21" s="22">
        <v>2317</v>
      </c>
      <c r="F21" s="21"/>
      <c r="G21" s="124">
        <f t="shared" si="0"/>
        <v>2432</v>
      </c>
    </row>
    <row r="22" spans="1:7" ht="12.75">
      <c r="A22" s="107" t="str">
        <f>'A-N° Sinies Denun'!A22</f>
        <v>Penta Security</v>
      </c>
      <c r="B22" s="21">
        <v>280</v>
      </c>
      <c r="C22" s="21">
        <v>9</v>
      </c>
      <c r="D22" s="21"/>
      <c r="E22" s="22">
        <v>6736</v>
      </c>
      <c r="F22" s="21"/>
      <c r="G22" s="124">
        <f t="shared" si="0"/>
        <v>7025</v>
      </c>
    </row>
    <row r="23" spans="1:7" ht="12.75">
      <c r="A23" s="107" t="str">
        <f>'A-N° Sinies Denun'!A23</f>
        <v>Renta Nacional</v>
      </c>
      <c r="B23" s="21">
        <v>78</v>
      </c>
      <c r="C23" s="21">
        <v>2</v>
      </c>
      <c r="D23" s="21">
        <v>2</v>
      </c>
      <c r="E23" s="22">
        <v>1486</v>
      </c>
      <c r="F23" s="21"/>
      <c r="G23" s="124">
        <f t="shared" si="0"/>
        <v>1568</v>
      </c>
    </row>
    <row r="24" spans="1:10" ht="12.75">
      <c r="A24" s="36"/>
      <c r="B24" s="37"/>
      <c r="C24" s="38"/>
      <c r="D24" s="38"/>
      <c r="E24" s="39"/>
      <c r="F24" s="39"/>
      <c r="G24" s="125"/>
      <c r="H24" s="40"/>
      <c r="I24" s="41"/>
      <c r="J24" s="41"/>
    </row>
    <row r="25" spans="1:7" ht="12.75" customHeight="1">
      <c r="A25" s="154" t="s">
        <v>13</v>
      </c>
      <c r="B25" s="155">
        <f aca="true" t="shared" si="1" ref="B25:G25">SUM(B10:B23)</f>
        <v>1281</v>
      </c>
      <c r="C25" s="155">
        <f t="shared" si="1"/>
        <v>44</v>
      </c>
      <c r="D25" s="155">
        <f t="shared" si="1"/>
        <v>23</v>
      </c>
      <c r="E25" s="155">
        <f t="shared" si="1"/>
        <v>30389</v>
      </c>
      <c r="F25" s="155">
        <f t="shared" si="1"/>
        <v>307</v>
      </c>
      <c r="G25" s="10">
        <f t="shared" si="1"/>
        <v>32044</v>
      </c>
    </row>
    <row r="26" spans="1:7" ht="15.75">
      <c r="A26" s="42"/>
      <c r="B26" s="43"/>
      <c r="C26" s="44"/>
      <c r="D26" s="44"/>
      <c r="E26" s="45"/>
      <c r="F26" s="45"/>
      <c r="G26" s="126"/>
    </row>
    <row r="27" ht="12.75">
      <c r="A27" s="16"/>
    </row>
    <row r="128" ht="12.75">
      <c r="I128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1"/>
  <sheetViews>
    <sheetView workbookViewId="0" topLeftCell="A1">
      <selection activeCell="A12" sqref="A12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64</v>
      </c>
    </row>
    <row r="4" ht="12.75">
      <c r="A4" s="47"/>
    </row>
    <row r="5" spans="1:8" ht="12.75">
      <c r="A5" s="150" t="s">
        <v>33</v>
      </c>
      <c r="H5" s="133"/>
    </row>
    <row r="6" spans="1:2" ht="12.75">
      <c r="A6" s="147" t="s">
        <v>97</v>
      </c>
      <c r="B6" s="131"/>
    </row>
    <row r="7" spans="1:8" ht="12.75">
      <c r="A7" s="184"/>
      <c r="B7" s="185" t="s">
        <v>34</v>
      </c>
      <c r="C7" s="186"/>
      <c r="D7" s="187"/>
      <c r="E7" s="188"/>
      <c r="F7" s="189" t="s">
        <v>35</v>
      </c>
      <c r="G7" s="189" t="s">
        <v>36</v>
      </c>
      <c r="H7" s="190" t="s">
        <v>37</v>
      </c>
    </row>
    <row r="8" spans="1:8" ht="12.75">
      <c r="A8" s="191" t="s">
        <v>1</v>
      </c>
      <c r="B8" s="192" t="s">
        <v>18</v>
      </c>
      <c r="C8" s="193" t="s">
        <v>38</v>
      </c>
      <c r="D8" s="193" t="s">
        <v>39</v>
      </c>
      <c r="E8" s="193" t="s">
        <v>40</v>
      </c>
      <c r="F8" s="193" t="s">
        <v>41</v>
      </c>
      <c r="G8" s="192" t="s">
        <v>42</v>
      </c>
      <c r="H8" s="194" t="s">
        <v>43</v>
      </c>
    </row>
    <row r="9" spans="1:8" ht="12.75">
      <c r="A9" s="195"/>
      <c r="B9" s="196"/>
      <c r="C9" s="197"/>
      <c r="D9" s="198"/>
      <c r="E9" s="197" t="s">
        <v>44</v>
      </c>
      <c r="F9" s="197" t="s">
        <v>45</v>
      </c>
      <c r="G9" s="197" t="s">
        <v>46</v>
      </c>
      <c r="H9" s="199" t="s">
        <v>47</v>
      </c>
    </row>
    <row r="10" spans="1:8" ht="12.75">
      <c r="A10" s="106" t="str">
        <f>'A-N° Sinies Denun'!A10</f>
        <v>ABN Amro</v>
      </c>
      <c r="B10" s="22"/>
      <c r="C10" s="22"/>
      <c r="D10" s="22"/>
      <c r="E10" s="112">
        <f aca="true" t="shared" si="0" ref="E10:E23">SUM(B10:D10)</f>
        <v>0</v>
      </c>
      <c r="F10" s="22">
        <v>22476</v>
      </c>
      <c r="G10" s="22"/>
      <c r="H10" s="134">
        <f aca="true" t="shared" si="1" ref="H10:H23">SUM(E10:G10)</f>
        <v>22476</v>
      </c>
    </row>
    <row r="11" spans="1:8" ht="12.75">
      <c r="A11" s="108" t="str">
        <f>'A-N° Sinies Denun'!A11</f>
        <v>Aseguradora Magallanes</v>
      </c>
      <c r="B11" s="22">
        <v>1005518</v>
      </c>
      <c r="C11" s="22">
        <v>13998</v>
      </c>
      <c r="D11" s="22">
        <v>90127</v>
      </c>
      <c r="E11" s="112">
        <f t="shared" si="0"/>
        <v>1109643</v>
      </c>
      <c r="F11" s="22">
        <v>1271731</v>
      </c>
      <c r="G11" s="22"/>
      <c r="H11" s="134">
        <f t="shared" si="1"/>
        <v>2381374</v>
      </c>
    </row>
    <row r="12" spans="1:8" ht="12.75">
      <c r="A12" s="108" t="str">
        <f>'A-N° Sinies Denun'!A12</f>
        <v>Bci</v>
      </c>
      <c r="B12" s="22">
        <v>1140353</v>
      </c>
      <c r="C12" s="22">
        <v>4379</v>
      </c>
      <c r="D12" s="22">
        <v>81901</v>
      </c>
      <c r="E12" s="112">
        <f t="shared" si="0"/>
        <v>1226633</v>
      </c>
      <c r="F12" s="22">
        <v>1515056</v>
      </c>
      <c r="G12" s="22">
        <v>400</v>
      </c>
      <c r="H12" s="134">
        <f t="shared" si="1"/>
        <v>2742089</v>
      </c>
    </row>
    <row r="13" spans="1:8" ht="12.75">
      <c r="A13" s="108" t="str">
        <f>'A-N° Sinies Denun'!A13</f>
        <v>Chilena Consolidada</v>
      </c>
      <c r="B13" s="22">
        <v>53447</v>
      </c>
      <c r="C13" s="22">
        <v>2368</v>
      </c>
      <c r="D13" s="22"/>
      <c r="E13" s="112">
        <f t="shared" si="0"/>
        <v>55815</v>
      </c>
      <c r="F13" s="22">
        <v>220828</v>
      </c>
      <c r="G13" s="22"/>
      <c r="H13" s="134">
        <f t="shared" si="1"/>
        <v>276643</v>
      </c>
    </row>
    <row r="14" spans="1:8" ht="12.75">
      <c r="A14" s="108" t="str">
        <f>'A-N° Sinies Denun'!A14</f>
        <v>Consorcio Nacional</v>
      </c>
      <c r="B14" s="22">
        <v>90515</v>
      </c>
      <c r="C14" s="22"/>
      <c r="D14" s="22"/>
      <c r="E14" s="112">
        <f t="shared" si="0"/>
        <v>90515</v>
      </c>
      <c r="F14" s="22">
        <v>124347</v>
      </c>
      <c r="G14" s="22"/>
      <c r="H14" s="134">
        <f t="shared" si="1"/>
        <v>214862</v>
      </c>
    </row>
    <row r="15" spans="1:8" ht="12.75">
      <c r="A15" s="108" t="str">
        <f>'A-N° Sinies Denun'!A15</f>
        <v>Cruz del Sur</v>
      </c>
      <c r="B15" s="22">
        <v>250339</v>
      </c>
      <c r="C15" s="22">
        <v>1546</v>
      </c>
      <c r="D15" s="22">
        <v>11663</v>
      </c>
      <c r="E15" s="112">
        <f t="shared" si="0"/>
        <v>263548</v>
      </c>
      <c r="F15" s="22">
        <v>305099</v>
      </c>
      <c r="G15" s="22"/>
      <c r="H15" s="134">
        <f t="shared" si="1"/>
        <v>568647</v>
      </c>
    </row>
    <row r="16" spans="1:8" ht="12.75">
      <c r="A16" s="108" t="str">
        <f>'A-N° Sinies Denun'!A16</f>
        <v>ING</v>
      </c>
      <c r="B16" s="22"/>
      <c r="C16" s="22"/>
      <c r="D16" s="22"/>
      <c r="E16" s="112">
        <f t="shared" si="0"/>
        <v>0</v>
      </c>
      <c r="F16" s="22">
        <v>25977</v>
      </c>
      <c r="G16" s="22">
        <v>291</v>
      </c>
      <c r="H16" s="134">
        <f t="shared" si="1"/>
        <v>26268</v>
      </c>
    </row>
    <row r="17" spans="1:8" ht="12.75">
      <c r="A17" s="108" t="str">
        <f>'A-N° Sinies Denun'!A17</f>
        <v>ING Vida</v>
      </c>
      <c r="B17" s="22">
        <v>1139310</v>
      </c>
      <c r="C17" s="22">
        <v>11525</v>
      </c>
      <c r="D17" s="22">
        <v>27286</v>
      </c>
      <c r="E17" s="112">
        <f t="shared" si="0"/>
        <v>1178121</v>
      </c>
      <c r="F17" s="22">
        <v>1357388</v>
      </c>
      <c r="G17" s="22">
        <v>37051</v>
      </c>
      <c r="H17" s="134">
        <f t="shared" si="1"/>
        <v>2572560</v>
      </c>
    </row>
    <row r="18" spans="1:8" ht="12.75">
      <c r="A18" s="108" t="str">
        <f>'A-N° Sinies Denun'!A18</f>
        <v>Interamericana Vida</v>
      </c>
      <c r="B18" s="22">
        <v>81832</v>
      </c>
      <c r="C18" s="22">
        <v>1493</v>
      </c>
      <c r="D18" s="22">
        <v>8443</v>
      </c>
      <c r="E18" s="112">
        <f t="shared" si="0"/>
        <v>91768</v>
      </c>
      <c r="F18" s="22">
        <v>205960</v>
      </c>
      <c r="G18" s="22"/>
      <c r="H18" s="134">
        <f t="shared" si="1"/>
        <v>297728</v>
      </c>
    </row>
    <row r="19" spans="1:8" ht="12.75">
      <c r="A19" s="108" t="str">
        <f>'A-N° Sinies Denun'!A19</f>
        <v>Ise Chile</v>
      </c>
      <c r="B19" s="22"/>
      <c r="C19" s="22"/>
      <c r="D19" s="22"/>
      <c r="E19" s="112">
        <f t="shared" si="0"/>
        <v>0</v>
      </c>
      <c r="F19" s="22">
        <v>2616</v>
      </c>
      <c r="G19" s="22"/>
      <c r="H19" s="134">
        <f t="shared" si="1"/>
        <v>2616</v>
      </c>
    </row>
    <row r="20" spans="1:8" ht="12.75">
      <c r="A20" s="108" t="str">
        <f>'A-N° Sinies Denun'!A20</f>
        <v>Liberty</v>
      </c>
      <c r="B20" s="22">
        <v>518488</v>
      </c>
      <c r="C20" s="22">
        <v>3668</v>
      </c>
      <c r="D20" s="22">
        <v>11699</v>
      </c>
      <c r="E20" s="112">
        <f t="shared" si="0"/>
        <v>533855</v>
      </c>
      <c r="F20" s="22">
        <v>515200</v>
      </c>
      <c r="G20" s="22">
        <v>26</v>
      </c>
      <c r="H20" s="134">
        <f t="shared" si="1"/>
        <v>1049081</v>
      </c>
    </row>
    <row r="21" spans="1:8" ht="12.75">
      <c r="A21" s="108" t="str">
        <f>'A-N° Sinies Denun'!A21</f>
        <v>Mapfre</v>
      </c>
      <c r="B21" s="22">
        <v>538989</v>
      </c>
      <c r="C21" s="22">
        <v>6547</v>
      </c>
      <c r="D21" s="22">
        <v>38904</v>
      </c>
      <c r="E21" s="112">
        <f t="shared" si="0"/>
        <v>584440</v>
      </c>
      <c r="F21" s="22">
        <v>674586</v>
      </c>
      <c r="G21" s="22"/>
      <c r="H21" s="134">
        <f t="shared" si="1"/>
        <v>1259026</v>
      </c>
    </row>
    <row r="22" spans="1:8" ht="12.75">
      <c r="A22" s="108" t="str">
        <f>'A-N° Sinies Denun'!A22</f>
        <v>Penta Security</v>
      </c>
      <c r="B22" s="22">
        <v>1467050</v>
      </c>
      <c r="C22" s="22">
        <v>7445</v>
      </c>
      <c r="D22" s="22">
        <v>53301</v>
      </c>
      <c r="E22" s="112">
        <f t="shared" si="0"/>
        <v>1527796</v>
      </c>
      <c r="F22" s="22">
        <v>1655725</v>
      </c>
      <c r="G22" s="22">
        <v>23385</v>
      </c>
      <c r="H22" s="134">
        <f t="shared" si="1"/>
        <v>3206906</v>
      </c>
    </row>
    <row r="23" spans="1:8" ht="12.75">
      <c r="A23" s="108" t="str">
        <f>'A-N° Sinies Denun'!A23</f>
        <v>Renta Nacional</v>
      </c>
      <c r="B23" s="22">
        <v>388217</v>
      </c>
      <c r="C23" s="22">
        <v>10501</v>
      </c>
      <c r="D23" s="22">
        <v>2478</v>
      </c>
      <c r="E23" s="112">
        <f t="shared" si="0"/>
        <v>401196</v>
      </c>
      <c r="F23" s="22">
        <v>632033</v>
      </c>
      <c r="G23" s="22">
        <v>1</v>
      </c>
      <c r="H23" s="134">
        <f t="shared" si="1"/>
        <v>1033230</v>
      </c>
    </row>
    <row r="24" spans="1:9" ht="12.75">
      <c r="A24" s="49"/>
      <c r="B24" s="50"/>
      <c r="C24" s="51"/>
      <c r="D24" s="51"/>
      <c r="E24" s="129"/>
      <c r="F24" s="52"/>
      <c r="G24" s="52"/>
      <c r="H24" s="135"/>
      <c r="I24" s="53"/>
    </row>
    <row r="25" spans="1:9" s="132" customFormat="1" ht="12.75" customHeight="1">
      <c r="A25" s="156" t="s">
        <v>13</v>
      </c>
      <c r="B25" s="157">
        <f aca="true" t="shared" si="2" ref="B25:H25">SUM(B10:B23)</f>
        <v>6674058</v>
      </c>
      <c r="C25" s="157">
        <f t="shared" si="2"/>
        <v>63470</v>
      </c>
      <c r="D25" s="157">
        <f t="shared" si="2"/>
        <v>325802</v>
      </c>
      <c r="E25" s="157">
        <f t="shared" si="2"/>
        <v>7063330</v>
      </c>
      <c r="F25" s="157">
        <f t="shared" si="2"/>
        <v>8529022</v>
      </c>
      <c r="G25" s="157">
        <f t="shared" si="2"/>
        <v>61154</v>
      </c>
      <c r="H25" s="158">
        <f t="shared" si="2"/>
        <v>15653506</v>
      </c>
      <c r="I25" s="139"/>
    </row>
    <row r="26" spans="1:8" ht="15.75">
      <c r="A26" s="54"/>
      <c r="B26" s="55"/>
      <c r="C26" s="56"/>
      <c r="D26" s="56"/>
      <c r="E26" s="130"/>
      <c r="F26" s="57"/>
      <c r="G26" s="57"/>
      <c r="H26" s="136"/>
    </row>
    <row r="32" ht="12.75" customHeight="1"/>
    <row r="50" ht="12.75" customHeight="1"/>
    <row r="51" ht="12.75" customHeight="1"/>
    <row r="52" ht="12.75" customHeight="1"/>
    <row r="53" ht="12.75" customHeight="1">
      <c r="G53" s="58"/>
    </row>
    <row r="54" ht="12.75" customHeight="1"/>
    <row r="56" spans="1:6" ht="12.75">
      <c r="A56" s="15"/>
      <c r="E56" s="48"/>
      <c r="F56" s="128"/>
    </row>
    <row r="57" spans="1:6" ht="12.75">
      <c r="A57" s="16"/>
      <c r="B57" s="206"/>
      <c r="E57" s="48"/>
      <c r="F57" s="13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spans="5:10" ht="12.75">
      <c r="E92" s="48"/>
      <c r="J92" s="59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  <row r="251" ht="12.75">
      <c r="E251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workbookViewId="0" topLeftCell="A1">
      <selection activeCell="A12" sqref="A11:A12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64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48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30 de septiembre de 2005, montos expresados en miles de pesos de septiembre de 2005)</v>
      </c>
      <c r="B6" s="131"/>
      <c r="C6" s="48"/>
      <c r="D6" s="48"/>
      <c r="E6" s="128"/>
      <c r="F6" s="48"/>
    </row>
    <row r="7" spans="1:6" ht="12.75">
      <c r="A7" s="184"/>
      <c r="B7" s="212" t="s">
        <v>80</v>
      </c>
      <c r="C7" s="213"/>
      <c r="D7" s="189" t="s">
        <v>50</v>
      </c>
      <c r="E7" s="189" t="s">
        <v>51</v>
      </c>
      <c r="F7" s="190" t="s">
        <v>52</v>
      </c>
    </row>
    <row r="8" spans="1:6" ht="12.75">
      <c r="A8" s="191" t="s">
        <v>1</v>
      </c>
      <c r="B8" s="193" t="s">
        <v>53</v>
      </c>
      <c r="C8" s="193" t="s">
        <v>54</v>
      </c>
      <c r="D8" s="200" t="s">
        <v>81</v>
      </c>
      <c r="E8" s="200" t="s">
        <v>55</v>
      </c>
      <c r="F8" s="201" t="s">
        <v>56</v>
      </c>
    </row>
    <row r="9" spans="1:6" ht="12.75">
      <c r="A9" s="191"/>
      <c r="B9" s="202"/>
      <c r="C9" s="203"/>
      <c r="D9" s="200" t="s">
        <v>82</v>
      </c>
      <c r="E9" s="192" t="s">
        <v>57</v>
      </c>
      <c r="F9" s="201" t="s">
        <v>58</v>
      </c>
    </row>
    <row r="10" spans="1:6" ht="12.75">
      <c r="A10" s="195"/>
      <c r="B10" s="197" t="s">
        <v>59</v>
      </c>
      <c r="C10" s="197" t="s">
        <v>60</v>
      </c>
      <c r="D10" s="197" t="s">
        <v>61</v>
      </c>
      <c r="E10" s="197" t="s">
        <v>62</v>
      </c>
      <c r="F10" s="199" t="s">
        <v>63</v>
      </c>
    </row>
    <row r="11" spans="1:6" ht="12.75">
      <c r="A11" s="105" t="str">
        <f>'D-Sinies Pag Direc'!A10</f>
        <v>ABN Amro</v>
      </c>
      <c r="B11" s="127">
        <f>'D-Sinies Pag Direc'!H10</f>
        <v>22476</v>
      </c>
      <c r="C11" s="22">
        <v>10154</v>
      </c>
      <c r="D11" s="22"/>
      <c r="E11" s="22">
        <v>32849</v>
      </c>
      <c r="F11" s="137">
        <f aca="true" t="shared" si="0" ref="F11:F24">SUM(B11:D11)-E11</f>
        <v>-219</v>
      </c>
    </row>
    <row r="12" spans="1:6" ht="12.75">
      <c r="A12" s="107" t="str">
        <f>'D-Sinies Pag Direc'!A11</f>
        <v>Aseguradora Magallanes</v>
      </c>
      <c r="B12" s="127">
        <f>'D-Sinies Pag Direc'!H11</f>
        <v>2381374</v>
      </c>
      <c r="C12" s="22">
        <v>217381</v>
      </c>
      <c r="D12" s="22">
        <v>417258</v>
      </c>
      <c r="E12" s="22">
        <v>184657</v>
      </c>
      <c r="F12" s="137">
        <f t="shared" si="0"/>
        <v>2831356</v>
      </c>
    </row>
    <row r="13" spans="1:6" ht="12.75">
      <c r="A13" s="107" t="str">
        <f>'D-Sinies Pag Direc'!A12</f>
        <v>Bci</v>
      </c>
      <c r="B13" s="127">
        <f>'D-Sinies Pag Direc'!H12</f>
        <v>2742089</v>
      </c>
      <c r="C13" s="22">
        <v>1341446</v>
      </c>
      <c r="D13" s="22">
        <v>893008</v>
      </c>
      <c r="E13" s="22">
        <v>1315270</v>
      </c>
      <c r="F13" s="137">
        <f t="shared" si="0"/>
        <v>3661273</v>
      </c>
    </row>
    <row r="14" spans="1:6" ht="12.75">
      <c r="A14" s="107" t="str">
        <f>'D-Sinies Pag Direc'!A13</f>
        <v>Chilena Consolidada</v>
      </c>
      <c r="B14" s="127">
        <f>'D-Sinies Pag Direc'!H13</f>
        <v>276643</v>
      </c>
      <c r="C14" s="22">
        <v>135119</v>
      </c>
      <c r="D14" s="22">
        <v>60907</v>
      </c>
      <c r="E14" s="22">
        <v>103166</v>
      </c>
      <c r="F14" s="137">
        <f t="shared" si="0"/>
        <v>369503</v>
      </c>
    </row>
    <row r="15" spans="1:6" ht="12.75">
      <c r="A15" s="107" t="str">
        <f>'D-Sinies Pag Direc'!A14</f>
        <v>Consorcio Nacional</v>
      </c>
      <c r="B15" s="127">
        <f>'D-Sinies Pag Direc'!H14</f>
        <v>214862</v>
      </c>
      <c r="C15" s="22">
        <v>32320</v>
      </c>
      <c r="D15" s="22">
        <v>60723</v>
      </c>
      <c r="E15" s="22">
        <v>10899</v>
      </c>
      <c r="F15" s="137">
        <f t="shared" si="0"/>
        <v>297006</v>
      </c>
    </row>
    <row r="16" spans="1:6" ht="12.75">
      <c r="A16" s="107" t="str">
        <f>'D-Sinies Pag Direc'!A15</f>
        <v>Cruz del Sur</v>
      </c>
      <c r="B16" s="127">
        <f>'D-Sinies Pag Direc'!H15</f>
        <v>568647</v>
      </c>
      <c r="C16" s="22">
        <v>233987</v>
      </c>
      <c r="D16" s="22">
        <v>202874</v>
      </c>
      <c r="E16" s="22">
        <v>107442</v>
      </c>
      <c r="F16" s="137">
        <f t="shared" si="0"/>
        <v>898066</v>
      </c>
    </row>
    <row r="17" spans="1:6" ht="12.75">
      <c r="A17" s="107" t="str">
        <f>'D-Sinies Pag Direc'!A16</f>
        <v>ING</v>
      </c>
      <c r="B17" s="127">
        <f>'D-Sinies Pag Direc'!H16</f>
        <v>26268</v>
      </c>
      <c r="C17" s="22"/>
      <c r="D17" s="22">
        <v>17924</v>
      </c>
      <c r="E17" s="22">
        <v>18313</v>
      </c>
      <c r="F17" s="137">
        <f t="shared" si="0"/>
        <v>25879</v>
      </c>
    </row>
    <row r="18" spans="1:6" ht="12.75">
      <c r="A18" s="107" t="str">
        <f>'D-Sinies Pag Direc'!A17</f>
        <v>ING Vida</v>
      </c>
      <c r="B18" s="127">
        <f>'D-Sinies Pag Direc'!H17</f>
        <v>2572560</v>
      </c>
      <c r="C18" s="22">
        <v>166882</v>
      </c>
      <c r="D18" s="22">
        <v>577929</v>
      </c>
      <c r="E18" s="22">
        <v>151756</v>
      </c>
      <c r="F18" s="137">
        <f t="shared" si="0"/>
        <v>3165615</v>
      </c>
    </row>
    <row r="19" spans="1:6" ht="12.75">
      <c r="A19" s="107" t="str">
        <f>'D-Sinies Pag Direc'!A18</f>
        <v>Interamericana Vida</v>
      </c>
      <c r="B19" s="127">
        <f>'D-Sinies Pag Direc'!H18</f>
        <v>297728</v>
      </c>
      <c r="C19" s="22">
        <v>36222</v>
      </c>
      <c r="D19" s="22">
        <v>26377</v>
      </c>
      <c r="E19" s="22">
        <v>151674</v>
      </c>
      <c r="F19" s="137">
        <f t="shared" si="0"/>
        <v>208653</v>
      </c>
    </row>
    <row r="20" spans="1:6" ht="12.75">
      <c r="A20" s="107" t="str">
        <f>'D-Sinies Pag Direc'!A19</f>
        <v>Ise Chile</v>
      </c>
      <c r="B20" s="127">
        <f>'D-Sinies Pag Direc'!H19</f>
        <v>2616</v>
      </c>
      <c r="C20" s="22">
        <v>56</v>
      </c>
      <c r="D20" s="22">
        <v>76</v>
      </c>
      <c r="E20" s="22">
        <v>2467</v>
      </c>
      <c r="F20" s="137">
        <f t="shared" si="0"/>
        <v>281</v>
      </c>
    </row>
    <row r="21" spans="1:6" ht="12.75">
      <c r="A21" s="107" t="str">
        <f>'D-Sinies Pag Direc'!A20</f>
        <v>Liberty</v>
      </c>
      <c r="B21" s="127">
        <f>'D-Sinies Pag Direc'!H20</f>
        <v>1049081</v>
      </c>
      <c r="C21" s="22">
        <v>190532</v>
      </c>
      <c r="D21" s="22">
        <v>330982</v>
      </c>
      <c r="E21" s="22">
        <v>144009</v>
      </c>
      <c r="F21" s="137">
        <f t="shared" si="0"/>
        <v>1426586</v>
      </c>
    </row>
    <row r="22" spans="1:6" ht="12.75">
      <c r="A22" s="107" t="str">
        <f>'D-Sinies Pag Direc'!A21</f>
        <v>Mapfre</v>
      </c>
      <c r="B22" s="127">
        <f>'D-Sinies Pag Direc'!H21</f>
        <v>1259026</v>
      </c>
      <c r="C22" s="22">
        <v>181464</v>
      </c>
      <c r="D22" s="22">
        <v>5546</v>
      </c>
      <c r="E22" s="22">
        <v>138158</v>
      </c>
      <c r="F22" s="137">
        <f t="shared" si="0"/>
        <v>1307878</v>
      </c>
    </row>
    <row r="23" spans="1:6" ht="12.75">
      <c r="A23" s="107" t="str">
        <f>'D-Sinies Pag Direc'!A22</f>
        <v>Penta Security</v>
      </c>
      <c r="B23" s="127">
        <f>'D-Sinies Pag Direc'!H22</f>
        <v>3206906</v>
      </c>
      <c r="C23" s="22">
        <v>689838</v>
      </c>
      <c r="D23" s="22">
        <v>751260</v>
      </c>
      <c r="E23" s="22">
        <v>608801</v>
      </c>
      <c r="F23" s="137">
        <f t="shared" si="0"/>
        <v>4039203</v>
      </c>
    </row>
    <row r="24" spans="1:6" ht="12.75">
      <c r="A24" s="107" t="str">
        <f>'D-Sinies Pag Direc'!A23</f>
        <v>Renta Nacional</v>
      </c>
      <c r="B24" s="127">
        <f>'D-Sinies Pag Direc'!H23</f>
        <v>1033230</v>
      </c>
      <c r="C24" s="205">
        <v>146525</v>
      </c>
      <c r="D24" s="22">
        <v>214595</v>
      </c>
      <c r="E24" s="22">
        <v>170021</v>
      </c>
      <c r="F24" s="137">
        <f t="shared" si="0"/>
        <v>1224329</v>
      </c>
    </row>
    <row r="25" spans="1:6" ht="12.75">
      <c r="A25" s="49"/>
      <c r="B25" s="50"/>
      <c r="C25" s="51"/>
      <c r="D25" s="51"/>
      <c r="E25" s="51"/>
      <c r="F25" s="135"/>
    </row>
    <row r="26" spans="1:6" ht="12.75">
      <c r="A26" s="159" t="s">
        <v>13</v>
      </c>
      <c r="B26" s="160">
        <f>SUM(B11:B24)</f>
        <v>15653506</v>
      </c>
      <c r="C26" s="160">
        <f>SUM(C11:C24)</f>
        <v>3381926</v>
      </c>
      <c r="D26" s="160">
        <f>SUM(D11:D24)</f>
        <v>3559459</v>
      </c>
      <c r="E26" s="160">
        <f>SUM(E11:E24)</f>
        <v>3139482</v>
      </c>
      <c r="F26" s="3">
        <f>+B26+C26+D26-E26</f>
        <v>19455409</v>
      </c>
    </row>
    <row r="27" spans="1:6" ht="15.75">
      <c r="A27" s="54"/>
      <c r="B27" s="55"/>
      <c r="C27" s="56"/>
      <c r="D27" s="56"/>
      <c r="E27" s="56"/>
      <c r="F27" s="13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4"/>
  <sheetViews>
    <sheetView workbookViewId="0" topLeftCell="A1">
      <selection activeCell="A6" sqref="A6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64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30 de septiembre de 2005)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89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/>
      <c r="C10" s="22"/>
      <c r="D10" s="22"/>
      <c r="E10" s="22"/>
      <c r="F10" s="22"/>
      <c r="G10" s="22"/>
      <c r="H10" s="22"/>
      <c r="I10" s="4">
        <f aca="true" t="shared" si="0" ref="I10:I23">SUM(B10:H10)</f>
        <v>0</v>
      </c>
    </row>
    <row r="11" spans="1:9" ht="12.75">
      <c r="A11" s="108" t="str">
        <f>'A-N° Sinies Denun'!A11</f>
        <v>Aseguradora Magallanes</v>
      </c>
      <c r="B11" s="22">
        <v>265551</v>
      </c>
      <c r="C11" s="22">
        <v>93066</v>
      </c>
      <c r="D11" s="22">
        <v>2349</v>
      </c>
      <c r="E11" s="22">
        <v>2056</v>
      </c>
      <c r="F11" s="22">
        <v>7368</v>
      </c>
      <c r="G11" s="22">
        <v>4641</v>
      </c>
      <c r="H11" s="22">
        <v>38811</v>
      </c>
      <c r="I11" s="4">
        <f t="shared" si="0"/>
        <v>413842</v>
      </c>
    </row>
    <row r="12" spans="1:9" ht="12.75">
      <c r="A12" s="108" t="str">
        <f>'A-N° Sinies Denun'!A12</f>
        <v>Bci</v>
      </c>
      <c r="B12" s="22">
        <v>170731</v>
      </c>
      <c r="C12" s="22">
        <v>66572</v>
      </c>
      <c r="D12" s="22">
        <v>9617</v>
      </c>
      <c r="E12" s="22">
        <v>21037</v>
      </c>
      <c r="F12" s="22">
        <v>7066</v>
      </c>
      <c r="G12" s="22">
        <v>17151</v>
      </c>
      <c r="H12" s="22">
        <v>7639</v>
      </c>
      <c r="I12" s="4">
        <f t="shared" si="0"/>
        <v>299813</v>
      </c>
    </row>
    <row r="13" spans="1:9" ht="12.75">
      <c r="A13" s="108" t="str">
        <f>'A-N° Sinies Denun'!A13</f>
        <v>Chilena Consolidada</v>
      </c>
      <c r="B13" s="22">
        <v>40668</v>
      </c>
      <c r="C13" s="22">
        <v>10361</v>
      </c>
      <c r="D13" s="22">
        <v>124</v>
      </c>
      <c r="E13" s="22">
        <v>1</v>
      </c>
      <c r="F13" s="22">
        <v>51</v>
      </c>
      <c r="G13" s="22"/>
      <c r="H13" s="22">
        <v>965</v>
      </c>
      <c r="I13" s="4">
        <f t="shared" si="0"/>
        <v>52170</v>
      </c>
    </row>
    <row r="14" spans="1:9" ht="12.75">
      <c r="A14" s="108" t="str">
        <f>'A-N° Sinies Denun'!A14</f>
        <v>Consorcio Nacional</v>
      </c>
      <c r="B14" s="22">
        <v>72997</v>
      </c>
      <c r="C14" s="22">
        <v>13167</v>
      </c>
      <c r="D14" s="22">
        <v>139</v>
      </c>
      <c r="E14" s="22"/>
      <c r="F14" s="22"/>
      <c r="G14" s="22"/>
      <c r="H14" s="22">
        <v>430</v>
      </c>
      <c r="I14" s="4">
        <f t="shared" si="0"/>
        <v>86733</v>
      </c>
    </row>
    <row r="15" spans="1:9" ht="12.75">
      <c r="A15" s="108" t="str">
        <f>'A-N° Sinies Denun'!A15</f>
        <v>Cruz del Sur</v>
      </c>
      <c r="B15" s="22">
        <v>86969</v>
      </c>
      <c r="C15" s="22">
        <v>38780</v>
      </c>
      <c r="D15" s="22">
        <v>3120</v>
      </c>
      <c r="E15" s="22">
        <v>1322</v>
      </c>
      <c r="F15" s="22">
        <v>2558</v>
      </c>
      <c r="G15" s="22">
        <v>7986</v>
      </c>
      <c r="H15" s="22">
        <v>2456</v>
      </c>
      <c r="I15" s="4">
        <f t="shared" si="0"/>
        <v>143191</v>
      </c>
    </row>
    <row r="16" spans="1:9" ht="12.75">
      <c r="A16" s="108" t="str">
        <f>'A-N° Sinies Denun'!A16</f>
        <v>ING</v>
      </c>
      <c r="B16" s="22"/>
      <c r="C16" s="22"/>
      <c r="D16" s="22"/>
      <c r="E16" s="22"/>
      <c r="F16" s="22"/>
      <c r="G16" s="22"/>
      <c r="H16" s="22"/>
      <c r="I16" s="4">
        <f t="shared" si="0"/>
        <v>0</v>
      </c>
    </row>
    <row r="17" spans="1:9" ht="12.75">
      <c r="A17" s="108" t="str">
        <f>'A-N° Sinies Denun'!A17</f>
        <v>ING Vida</v>
      </c>
      <c r="B17" s="22">
        <v>225815</v>
      </c>
      <c r="C17" s="22">
        <v>144672</v>
      </c>
      <c r="D17" s="22"/>
      <c r="E17" s="22">
        <v>3454</v>
      </c>
      <c r="F17" s="22">
        <v>4149</v>
      </c>
      <c r="G17" s="22"/>
      <c r="H17" s="22">
        <v>7302</v>
      </c>
      <c r="I17" s="4">
        <f t="shared" si="0"/>
        <v>385392</v>
      </c>
    </row>
    <row r="18" spans="1:9" ht="12.75">
      <c r="A18" s="108" t="str">
        <f>'A-N° Sinies Denun'!A18</f>
        <v>Interamericana Vida</v>
      </c>
      <c r="B18" s="22">
        <v>10858</v>
      </c>
      <c r="C18" s="22">
        <v>4982</v>
      </c>
      <c r="D18" s="22">
        <v>27</v>
      </c>
      <c r="E18" s="22"/>
      <c r="F18" s="22"/>
      <c r="G18" s="22"/>
      <c r="H18" s="22">
        <v>670</v>
      </c>
      <c r="I18" s="4">
        <f t="shared" si="0"/>
        <v>16537</v>
      </c>
    </row>
    <row r="19" spans="1:9" ht="12.75">
      <c r="A19" s="108" t="str">
        <f>'A-N° Sinies Denun'!A19</f>
        <v>Ise Chile</v>
      </c>
      <c r="B19" s="22">
        <v>780</v>
      </c>
      <c r="C19" s="22">
        <v>432</v>
      </c>
      <c r="D19" s="22"/>
      <c r="E19" s="22"/>
      <c r="F19" s="22"/>
      <c r="G19" s="22"/>
      <c r="H19" s="22">
        <v>2</v>
      </c>
      <c r="I19" s="4">
        <f t="shared" si="0"/>
        <v>1214</v>
      </c>
    </row>
    <row r="20" spans="1:9" ht="12.75">
      <c r="A20" s="108" t="str">
        <f>'A-N° Sinies Denun'!A20</f>
        <v>Liberty</v>
      </c>
      <c r="B20" s="22">
        <v>56809</v>
      </c>
      <c r="C20" s="22">
        <v>52487</v>
      </c>
      <c r="D20" s="22">
        <v>4012</v>
      </c>
      <c r="E20" s="22">
        <v>289</v>
      </c>
      <c r="F20" s="22">
        <v>31</v>
      </c>
      <c r="G20" s="22">
        <v>8569</v>
      </c>
      <c r="H20" s="22">
        <v>55</v>
      </c>
      <c r="I20" s="4">
        <f t="shared" si="0"/>
        <v>122252</v>
      </c>
    </row>
    <row r="21" spans="1:9" ht="12.75">
      <c r="A21" s="108" t="str">
        <f>'A-N° Sinies Denun'!A21</f>
        <v>Mapfre</v>
      </c>
      <c r="B21" s="22">
        <v>160989</v>
      </c>
      <c r="C21" s="22">
        <v>44655</v>
      </c>
      <c r="D21" s="22">
        <v>2625</v>
      </c>
      <c r="E21" s="22">
        <v>5067</v>
      </c>
      <c r="F21" s="22">
        <v>728</v>
      </c>
      <c r="G21" s="22">
        <v>14759</v>
      </c>
      <c r="H21" s="22">
        <v>3006</v>
      </c>
      <c r="I21" s="4">
        <f t="shared" si="0"/>
        <v>231829</v>
      </c>
    </row>
    <row r="22" spans="1:9" ht="12.75">
      <c r="A22" s="108" t="str">
        <f>'A-N° Sinies Denun'!A22</f>
        <v>Penta Security</v>
      </c>
      <c r="B22" s="22">
        <v>202232</v>
      </c>
      <c r="C22" s="22">
        <v>147100</v>
      </c>
      <c r="D22" s="22">
        <v>13488</v>
      </c>
      <c r="E22" s="22">
        <v>16073</v>
      </c>
      <c r="F22" s="22">
        <v>5064</v>
      </c>
      <c r="G22" s="22">
        <v>23866</v>
      </c>
      <c r="H22" s="22">
        <v>6972</v>
      </c>
      <c r="I22" s="4">
        <f t="shared" si="0"/>
        <v>414795</v>
      </c>
    </row>
    <row r="23" spans="1:9" ht="12.75">
      <c r="A23" s="108" t="str">
        <f>'A-N° Sinies Denun'!A23</f>
        <v>Renta Nacional</v>
      </c>
      <c r="B23" s="22">
        <v>48861</v>
      </c>
      <c r="C23" s="22">
        <v>23790</v>
      </c>
      <c r="D23" s="22">
        <v>2588</v>
      </c>
      <c r="E23" s="22">
        <v>290</v>
      </c>
      <c r="F23" s="22">
        <v>3</v>
      </c>
      <c r="G23" s="22">
        <v>4744</v>
      </c>
      <c r="H23" s="22">
        <v>2717</v>
      </c>
      <c r="I23" s="4">
        <f t="shared" si="0"/>
        <v>82993</v>
      </c>
    </row>
    <row r="24" spans="1:9" ht="12.75">
      <c r="A24" s="76"/>
      <c r="B24" s="77"/>
      <c r="C24" s="78"/>
      <c r="D24" s="78"/>
      <c r="E24" s="78"/>
      <c r="F24" s="78"/>
      <c r="G24" s="79"/>
      <c r="H24" s="79"/>
      <c r="I24" s="80"/>
    </row>
    <row r="25" spans="1:10" ht="12.75">
      <c r="A25" s="81" t="s">
        <v>13</v>
      </c>
      <c r="B25" s="5">
        <f aca="true" t="shared" si="1" ref="B25:I25">SUM(B10:B23)</f>
        <v>1343260</v>
      </c>
      <c r="C25" s="6">
        <f t="shared" si="1"/>
        <v>640064</v>
      </c>
      <c r="D25" s="6">
        <f t="shared" si="1"/>
        <v>38089</v>
      </c>
      <c r="E25" s="6">
        <f t="shared" si="1"/>
        <v>49589</v>
      </c>
      <c r="F25" s="6">
        <f t="shared" si="1"/>
        <v>27018</v>
      </c>
      <c r="G25" s="7">
        <f t="shared" si="1"/>
        <v>81716</v>
      </c>
      <c r="H25" s="7">
        <f t="shared" si="1"/>
        <v>71025</v>
      </c>
      <c r="I25" s="8">
        <f t="shared" si="1"/>
        <v>2250761</v>
      </c>
      <c r="J25" s="82"/>
    </row>
    <row r="26" spans="1:9" ht="12.75" customHeight="1">
      <c r="A26" s="83"/>
      <c r="B26" s="84"/>
      <c r="C26" s="85"/>
      <c r="D26" s="85"/>
      <c r="E26" s="85"/>
      <c r="F26" s="85"/>
      <c r="G26" s="86"/>
      <c r="H26" s="87"/>
      <c r="I26" s="88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2" ht="12.75">
      <c r="L32" s="90"/>
    </row>
    <row r="52" ht="12.75">
      <c r="J52" s="82"/>
    </row>
    <row r="53" ht="12.75">
      <c r="J53" s="82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60" spans="1:9" ht="12.75">
      <c r="A60" s="89"/>
      <c r="B60" s="63"/>
      <c r="C60" s="63"/>
      <c r="D60" s="63"/>
      <c r="E60" s="63"/>
      <c r="F60" s="63"/>
      <c r="G60" s="63"/>
      <c r="H60" s="63"/>
      <c r="I60" s="63"/>
    </row>
    <row r="114" ht="12.75">
      <c r="A114" s="103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7" max="255" man="1"/>
    <brk id="56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8"/>
  <sheetViews>
    <sheetView workbookViewId="0" topLeftCell="A1">
      <selection activeCell="A6" sqref="A6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64</v>
      </c>
    </row>
    <row r="5" spans="1:9" ht="12.75">
      <c r="A5" s="62" t="s">
        <v>14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30 de septiembre de 2005, montos expresados en miles de pesos de septiembre de 2005)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89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/>
      <c r="C10" s="75"/>
      <c r="D10" s="75"/>
      <c r="E10" s="75"/>
      <c r="F10" s="75"/>
      <c r="G10" s="75"/>
      <c r="H10" s="75"/>
      <c r="I10" s="4">
        <f aca="true" t="shared" si="0" ref="I10:I23">SUM(B10:H10)</f>
        <v>0</v>
      </c>
    </row>
    <row r="11" spans="1:9" ht="12.75">
      <c r="A11" s="107" t="str">
        <f>'F-N° Seg Contrat'!A11</f>
        <v>Aseguradora Magallanes</v>
      </c>
      <c r="B11" s="75">
        <v>2815828</v>
      </c>
      <c r="C11" s="75">
        <v>1169369</v>
      </c>
      <c r="D11" s="75">
        <v>63721</v>
      </c>
      <c r="E11" s="75">
        <v>87481</v>
      </c>
      <c r="F11" s="75">
        <v>248076</v>
      </c>
      <c r="G11" s="75">
        <v>84079</v>
      </c>
      <c r="H11" s="75">
        <v>677573</v>
      </c>
      <c r="I11" s="4">
        <f t="shared" si="0"/>
        <v>5146127</v>
      </c>
    </row>
    <row r="12" spans="1:9" ht="12.75">
      <c r="A12" s="107" t="str">
        <f>'F-N° Seg Contrat'!A12</f>
        <v>Bci</v>
      </c>
      <c r="B12" s="75">
        <v>1576354</v>
      </c>
      <c r="C12" s="75">
        <v>785038</v>
      </c>
      <c r="D12" s="75">
        <v>234234</v>
      </c>
      <c r="E12" s="75">
        <v>1331483</v>
      </c>
      <c r="F12" s="75">
        <v>221271</v>
      </c>
      <c r="G12" s="75">
        <v>328762</v>
      </c>
      <c r="H12" s="75">
        <v>52301</v>
      </c>
      <c r="I12" s="4">
        <f t="shared" si="0"/>
        <v>4529443</v>
      </c>
    </row>
    <row r="13" spans="1:9" ht="12.75">
      <c r="A13" s="107" t="str">
        <f>'F-N° Seg Contrat'!A13</f>
        <v>Chilena Consolidada</v>
      </c>
      <c r="B13" s="75">
        <v>416370</v>
      </c>
      <c r="C13" s="75">
        <v>147069</v>
      </c>
      <c r="D13" s="75">
        <v>4198</v>
      </c>
      <c r="E13" s="75">
        <v>17</v>
      </c>
      <c r="F13" s="75">
        <v>2948</v>
      </c>
      <c r="G13" s="75"/>
      <c r="H13" s="75">
        <v>9488</v>
      </c>
      <c r="I13" s="4">
        <f t="shared" si="0"/>
        <v>580090</v>
      </c>
    </row>
    <row r="14" spans="1:9" ht="12.75">
      <c r="A14" s="107" t="str">
        <f>'F-N° Seg Contrat'!A14</f>
        <v>Consorcio Nacional</v>
      </c>
      <c r="B14" s="75">
        <v>625869</v>
      </c>
      <c r="C14" s="75">
        <v>156150</v>
      </c>
      <c r="D14" s="75">
        <v>2961</v>
      </c>
      <c r="E14" s="75"/>
      <c r="F14" s="75"/>
      <c r="G14" s="75"/>
      <c r="H14" s="75">
        <v>3333</v>
      </c>
      <c r="I14" s="4">
        <f t="shared" si="0"/>
        <v>788313</v>
      </c>
    </row>
    <row r="15" spans="1:9" ht="12.75">
      <c r="A15" s="107" t="str">
        <f>'F-N° Seg Contrat'!A15</f>
        <v>Cruz del Sur</v>
      </c>
      <c r="B15" s="75">
        <v>764469</v>
      </c>
      <c r="C15" s="75">
        <v>421236</v>
      </c>
      <c r="D15" s="75">
        <v>84425</v>
      </c>
      <c r="E15" s="75">
        <v>34062</v>
      </c>
      <c r="F15" s="75">
        <v>80836</v>
      </c>
      <c r="G15" s="75">
        <v>168316</v>
      </c>
      <c r="H15" s="75">
        <v>17344</v>
      </c>
      <c r="I15" s="4">
        <f t="shared" si="0"/>
        <v>1570688</v>
      </c>
    </row>
    <row r="16" spans="1:9" ht="12.75">
      <c r="A16" s="107" t="str">
        <f>'F-N° Seg Contrat'!A16</f>
        <v>ING</v>
      </c>
      <c r="B16" s="75"/>
      <c r="C16" s="75"/>
      <c r="D16" s="75"/>
      <c r="E16" s="75"/>
      <c r="F16" s="75"/>
      <c r="G16" s="75"/>
      <c r="H16" s="75"/>
      <c r="I16" s="4">
        <f t="shared" si="0"/>
        <v>0</v>
      </c>
    </row>
    <row r="17" spans="1:9" ht="12.75">
      <c r="A17" s="107" t="str">
        <f>'F-N° Seg Contrat'!A17</f>
        <v>ING Vida</v>
      </c>
      <c r="B17" s="75">
        <v>1902696</v>
      </c>
      <c r="C17" s="75">
        <v>1509848</v>
      </c>
      <c r="D17" s="75"/>
      <c r="E17" s="75">
        <v>867887</v>
      </c>
      <c r="F17" s="75">
        <v>130175</v>
      </c>
      <c r="G17" s="75"/>
      <c r="H17" s="75">
        <v>107363</v>
      </c>
      <c r="I17" s="4">
        <f t="shared" si="0"/>
        <v>4517969</v>
      </c>
    </row>
    <row r="18" spans="1:9" ht="12.75">
      <c r="A18" s="107" t="str">
        <f>'F-N° Seg Contrat'!A18</f>
        <v>Interamericana Vida</v>
      </c>
      <c r="B18" s="75">
        <v>108778</v>
      </c>
      <c r="C18" s="75">
        <v>61778</v>
      </c>
      <c r="D18" s="75">
        <v>297</v>
      </c>
      <c r="E18" s="75"/>
      <c r="F18" s="75"/>
      <c r="G18" s="75"/>
      <c r="H18" s="75">
        <v>6981</v>
      </c>
      <c r="I18" s="4">
        <f t="shared" si="0"/>
        <v>177834</v>
      </c>
    </row>
    <row r="19" spans="1:9" ht="12.75">
      <c r="A19" s="107" t="str">
        <f>'F-N° Seg Contrat'!A19</f>
        <v>Ise Chile</v>
      </c>
      <c r="B19" s="204">
        <v>5250</v>
      </c>
      <c r="C19" s="204">
        <v>4060</v>
      </c>
      <c r="D19" s="204"/>
      <c r="E19" s="204"/>
      <c r="F19" s="204"/>
      <c r="G19" s="204"/>
      <c r="H19" s="204">
        <v>9</v>
      </c>
      <c r="I19" s="4">
        <f t="shared" si="0"/>
        <v>9319</v>
      </c>
    </row>
    <row r="20" spans="1:9" ht="12.75">
      <c r="A20" s="107" t="str">
        <f>'F-N° Seg Contrat'!A20</f>
        <v>Liberty</v>
      </c>
      <c r="B20" s="75">
        <v>464991</v>
      </c>
      <c r="C20" s="75">
        <v>527855</v>
      </c>
      <c r="D20" s="75">
        <v>90197</v>
      </c>
      <c r="E20" s="75">
        <v>5839</v>
      </c>
      <c r="F20" s="75">
        <v>1218</v>
      </c>
      <c r="G20" s="75">
        <v>203580</v>
      </c>
      <c r="H20" s="75">
        <v>980</v>
      </c>
      <c r="I20" s="4">
        <f t="shared" si="0"/>
        <v>1294660</v>
      </c>
    </row>
    <row r="21" spans="1:9" ht="12.75">
      <c r="A21" s="107" t="str">
        <f>'F-N° Seg Contrat'!A21</f>
        <v>Mapfre</v>
      </c>
      <c r="B21" s="75">
        <v>1420863</v>
      </c>
      <c r="C21" s="75">
        <v>509706</v>
      </c>
      <c r="D21" s="75">
        <v>76167</v>
      </c>
      <c r="E21" s="75">
        <v>516574</v>
      </c>
      <c r="F21" s="75">
        <v>33898</v>
      </c>
      <c r="G21" s="75">
        <v>272290</v>
      </c>
      <c r="H21" s="75">
        <v>23576</v>
      </c>
      <c r="I21" s="4">
        <f t="shared" si="0"/>
        <v>2853074</v>
      </c>
    </row>
    <row r="22" spans="1:9" ht="12.75">
      <c r="A22" s="107" t="str">
        <f>'F-N° Seg Contrat'!A22</f>
        <v>Penta Security</v>
      </c>
      <c r="B22" s="75">
        <v>1808551</v>
      </c>
      <c r="C22" s="75">
        <v>1580742</v>
      </c>
      <c r="D22" s="75">
        <v>302619</v>
      </c>
      <c r="E22" s="75">
        <v>2097466</v>
      </c>
      <c r="F22" s="75">
        <v>183800</v>
      </c>
      <c r="G22" s="75">
        <v>470109</v>
      </c>
      <c r="H22" s="75">
        <v>88873</v>
      </c>
      <c r="I22" s="4">
        <f t="shared" si="0"/>
        <v>6532160</v>
      </c>
    </row>
    <row r="23" spans="1:9" ht="12.75">
      <c r="A23" s="107" t="str">
        <f>'F-N° Seg Contrat'!A23</f>
        <v>Renta Nacional</v>
      </c>
      <c r="B23" s="75">
        <v>442210</v>
      </c>
      <c r="C23" s="75">
        <v>278041</v>
      </c>
      <c r="D23" s="75">
        <v>64952</v>
      </c>
      <c r="E23" s="75">
        <v>36201</v>
      </c>
      <c r="F23" s="75">
        <v>108</v>
      </c>
      <c r="G23" s="75">
        <v>83926</v>
      </c>
      <c r="H23" s="75">
        <v>32461</v>
      </c>
      <c r="I23" s="4">
        <f t="shared" si="0"/>
        <v>937899</v>
      </c>
    </row>
    <row r="24" spans="1:9" ht="12.75">
      <c r="A24" s="76"/>
      <c r="B24" s="77"/>
      <c r="C24" s="78"/>
      <c r="D24" s="78"/>
      <c r="E24" s="78"/>
      <c r="F24" s="78"/>
      <c r="G24" s="79"/>
      <c r="H24" s="79"/>
      <c r="I24" s="80"/>
    </row>
    <row r="25" spans="1:9" ht="12.75">
      <c r="A25" s="81" t="s">
        <v>13</v>
      </c>
      <c r="B25" s="5">
        <f aca="true" t="shared" si="1" ref="B25:H25">SUM(B10:B23)</f>
        <v>12352229</v>
      </c>
      <c r="C25" s="6">
        <f t="shared" si="1"/>
        <v>7150892</v>
      </c>
      <c r="D25" s="6">
        <f t="shared" si="1"/>
        <v>923771</v>
      </c>
      <c r="E25" s="6">
        <f t="shared" si="1"/>
        <v>4977010</v>
      </c>
      <c r="F25" s="6">
        <f t="shared" si="1"/>
        <v>902330</v>
      </c>
      <c r="G25" s="7">
        <f t="shared" si="1"/>
        <v>1611062</v>
      </c>
      <c r="H25" s="7">
        <f t="shared" si="1"/>
        <v>1020282</v>
      </c>
      <c r="I25" s="8">
        <f>SUM(I10:I23)</f>
        <v>28937576</v>
      </c>
    </row>
    <row r="26" spans="1:9" ht="12.75">
      <c r="A26" s="94"/>
      <c r="B26" s="95"/>
      <c r="C26" s="85"/>
      <c r="D26" s="85"/>
      <c r="E26" s="85"/>
      <c r="F26" s="85"/>
      <c r="G26" s="86"/>
      <c r="H26" s="86"/>
      <c r="I26" s="96"/>
    </row>
    <row r="28" ht="12.75">
      <c r="I28" s="207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30"/>
  <sheetViews>
    <sheetView workbookViewId="0" topLeftCell="A1">
      <selection activeCell="B11" sqref="B1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64</v>
      </c>
    </row>
    <row r="5" spans="1:9" ht="12.75">
      <c r="A5" s="62" t="s">
        <v>15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98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89</v>
      </c>
      <c r="G8" s="70" t="s">
        <v>6</v>
      </c>
      <c r="H8" s="70" t="s">
        <v>7</v>
      </c>
      <c r="I8" s="71" t="s">
        <v>88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10603.71830646467</v>
      </c>
      <c r="C11" s="9">
        <f>'G-Prima Tot x Tip V'!C11/'F-N° Seg Contrat'!C11*1000</f>
        <v>12564.943158618615</v>
      </c>
      <c r="D11" s="9">
        <f>'G-Prima Tot x Tip V'!D11/'F-N° Seg Contrat'!D11*1000</f>
        <v>27126.862494678586</v>
      </c>
      <c r="E11" s="9">
        <f>'G-Prima Tot x Tip V'!E11/'F-N° Seg Contrat'!E11*1000</f>
        <v>42549.12451361868</v>
      </c>
      <c r="F11" s="9">
        <f>'G-Prima Tot x Tip V'!F11/'F-N° Seg Contrat'!F11*1000</f>
        <v>33669.381107491856</v>
      </c>
      <c r="G11" s="9">
        <f>'G-Prima Tot x Tip V'!G11/'F-N° Seg Contrat'!G11*1000</f>
        <v>18116.569704805</v>
      </c>
      <c r="H11" s="9">
        <f>'G-Prima Tot x Tip V'!H11/'F-N° Seg Contrat'!H11*1000</f>
        <v>17458.27213934194</v>
      </c>
      <c r="I11" s="13">
        <f>'G-Prima Tot x Tip V'!I11/'F-N° Seg Contrat'!I11*1000</f>
        <v>12435.004180339358</v>
      </c>
    </row>
    <row r="12" spans="1:9" ht="12.75">
      <c r="A12" s="107" t="str">
        <f>'F-N° Seg Contrat'!A12</f>
        <v>Bci</v>
      </c>
      <c r="B12" s="9">
        <f>'G-Prima Tot x Tip V'!B12/'F-N° Seg Contrat'!B12*1000</f>
        <v>9232.968822299406</v>
      </c>
      <c r="C12" s="9">
        <f>'G-Prima Tot x Tip V'!C12/'F-N° Seg Contrat'!C12*1000</f>
        <v>11792.315087424144</v>
      </c>
      <c r="D12" s="9">
        <f>'G-Prima Tot x Tip V'!D12/'F-N° Seg Contrat'!D12*1000</f>
        <v>24356.244150982635</v>
      </c>
      <c r="E12" s="9">
        <f>'G-Prima Tot x Tip V'!E12/'F-N° Seg Contrat'!E12*1000</f>
        <v>63292.437134572414</v>
      </c>
      <c r="F12" s="9">
        <f>'G-Prima Tot x Tip V'!F12/'F-N° Seg Contrat'!F12*1000</f>
        <v>31314.888196999716</v>
      </c>
      <c r="G12" s="9">
        <f>'G-Prima Tot x Tip V'!G12/'F-N° Seg Contrat'!G12*1000</f>
        <v>19168.67821118302</v>
      </c>
      <c r="H12" s="9">
        <f>'G-Prima Tot x Tip V'!H12/'F-N° Seg Contrat'!H12*1000</f>
        <v>6846.576777065061</v>
      </c>
      <c r="I12" s="13">
        <f>'G-Prima Tot x Tip V'!I12/'F-N° Seg Contrat'!I12*1000</f>
        <v>15107.560379303099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10238.27087636471</v>
      </c>
      <c r="C13" s="9">
        <f>'G-Prima Tot x Tip V'!C13/'F-N° Seg Contrat'!C13*1000</f>
        <v>14194.479297365118</v>
      </c>
      <c r="D13" s="9">
        <f>'G-Prima Tot x Tip V'!D13/'F-N° Seg Contrat'!D13*1000</f>
        <v>33854.83870967742</v>
      </c>
      <c r="E13" s="9">
        <f>'G-Prima Tot x Tip V'!E13/'F-N° Seg Contrat'!E13*1000</f>
        <v>17000</v>
      </c>
      <c r="F13" s="9">
        <f>'G-Prima Tot x Tip V'!F13/'F-N° Seg Contrat'!F13*1000</f>
        <v>57803.921568627455</v>
      </c>
      <c r="G13" s="9"/>
      <c r="H13" s="9">
        <f>'G-Prima Tot x Tip V'!H13/'F-N° Seg Contrat'!H13*1000</f>
        <v>9832.124352331606</v>
      </c>
      <c r="I13" s="13">
        <f>'G-Prima Tot x Tip V'!I13/'F-N° Seg Contrat'!I13*1000</f>
        <v>11119.22560858731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8573.900297272492</v>
      </c>
      <c r="C14" s="9">
        <f>'G-Prima Tot x Tip V'!C14/'F-N° Seg Contrat'!C14*1000</f>
        <v>11859.193438140806</v>
      </c>
      <c r="D14" s="9">
        <f>'G-Prima Tot x Tip V'!D14/'F-N° Seg Contrat'!D14*1000</f>
        <v>21302.158273381294</v>
      </c>
      <c r="E14" s="9"/>
      <c r="F14" s="9"/>
      <c r="G14" s="9"/>
      <c r="H14" s="9">
        <f>'G-Prima Tot x Tip V'!H14/'F-N° Seg Contrat'!H14*1000</f>
        <v>7751.162790697675</v>
      </c>
      <c r="I14" s="13">
        <f>'G-Prima Tot x Tip V'!I14/'F-N° Seg Contrat'!I14*1000</f>
        <v>9088.962678565253</v>
      </c>
    </row>
    <row r="15" spans="1:9" ht="12.75">
      <c r="A15" s="107" t="str">
        <f>'F-N° Seg Contrat'!A15</f>
        <v>Cruz del Sur</v>
      </c>
      <c r="B15" s="9">
        <f>'G-Prima Tot x Tip V'!B15/'F-N° Seg Contrat'!B15*1000</f>
        <v>8790.132116041348</v>
      </c>
      <c r="C15" s="9">
        <f>'G-Prima Tot x Tip V'!C15/'F-N° Seg Contrat'!C15*1000</f>
        <v>10862.197008767407</v>
      </c>
      <c r="D15" s="9">
        <f>'G-Prima Tot x Tip V'!D15/'F-N° Seg Contrat'!D15*1000</f>
        <v>27059.29487179487</v>
      </c>
      <c r="E15" s="9">
        <f>'G-Prima Tot x Tip V'!E15/'F-N° Seg Contrat'!E15*1000</f>
        <v>25765.506807866866</v>
      </c>
      <c r="F15" s="9">
        <f>'G-Prima Tot x Tip V'!F15/'F-N° Seg Contrat'!F15*1000</f>
        <v>31601.250977326035</v>
      </c>
      <c r="G15" s="9">
        <f>'G-Prima Tot x Tip V'!G15/'F-N° Seg Contrat'!G15*1000</f>
        <v>21076.383671424996</v>
      </c>
      <c r="H15" s="9">
        <f>'G-Prima Tot x Tip V'!H15/'F-N° Seg Contrat'!H15*1000</f>
        <v>7061.889250814332</v>
      </c>
      <c r="I15" s="13">
        <f>'G-Prima Tot x Tip V'!I15/'F-N° Seg Contrat'!I15*1000</f>
        <v>10969.181023947036</v>
      </c>
    </row>
    <row r="16" spans="1:9" ht="12.75">
      <c r="A16" s="107" t="str">
        <f>'F-N° Seg Contrat'!A16</f>
        <v>ING</v>
      </c>
      <c r="B16" s="9"/>
      <c r="C16" s="9"/>
      <c r="D16" s="9"/>
      <c r="E16" s="9"/>
      <c r="F16" s="9"/>
      <c r="G16" s="9"/>
      <c r="H16" s="9"/>
      <c r="I16" s="13"/>
    </row>
    <row r="17" spans="1:9" ht="12.75">
      <c r="A17" s="107" t="str">
        <f>'F-N° Seg Contrat'!A17</f>
        <v>ING Vida</v>
      </c>
      <c r="B17" s="9">
        <f>'G-Prima Tot x Tip V'!B17/'F-N° Seg Contrat'!B17*1000</f>
        <v>8425.906162123862</v>
      </c>
      <c r="C17" s="9">
        <f>'G-Prima Tot x Tip V'!C17/'F-N° Seg Contrat'!C17*1000</f>
        <v>10436.352576863525</v>
      </c>
      <c r="D17" s="9"/>
      <c r="E17" s="9">
        <f>'G-Prima Tot x Tip V'!E17/'F-N° Seg Contrat'!E17*1000</f>
        <v>251270.1215981471</v>
      </c>
      <c r="F17" s="9">
        <f>'G-Prima Tot x Tip V'!F17/'F-N° Seg Contrat'!F17*1000</f>
        <v>31375.030127741626</v>
      </c>
      <c r="G17" s="9"/>
      <c r="H17" s="9">
        <f>'G-Prima Tot x Tip V'!H17/'F-N° Seg Contrat'!H17*1000</f>
        <v>14703.231991235278</v>
      </c>
      <c r="I17" s="13">
        <f>'G-Prima Tot x Tip V'!I17/'F-N° Seg Contrat'!I17*1000</f>
        <v>11723.048221032093</v>
      </c>
    </row>
    <row r="18" spans="1:9" ht="12.75">
      <c r="A18" s="107" t="str">
        <f>'F-N° Seg Contrat'!A18</f>
        <v>Interamericana Vida</v>
      </c>
      <c r="B18" s="9">
        <f>'G-Prima Tot x Tip V'!B18/'F-N° Seg Contrat'!B18*1000</f>
        <v>10018.235402468226</v>
      </c>
      <c r="C18" s="9">
        <f>'G-Prima Tot x Tip V'!C18/'F-N° Seg Contrat'!C18*1000</f>
        <v>12400.240867121638</v>
      </c>
      <c r="D18" s="9">
        <f>'G-Prima Tot x Tip V'!D18/'F-N° Seg Contrat'!D18*1000</f>
        <v>11000</v>
      </c>
      <c r="E18" s="9"/>
      <c r="F18" s="9"/>
      <c r="G18" s="9"/>
      <c r="H18" s="9">
        <f>'G-Prima Tot x Tip V'!H18/'F-N° Seg Contrat'!H18*1000</f>
        <v>10419.402985074626</v>
      </c>
      <c r="I18" s="13">
        <f>'G-Prima Tot x Tip V'!I18/'F-N° Seg Contrat'!I18*1000</f>
        <v>10753.703815686038</v>
      </c>
    </row>
    <row r="19" spans="1:9" ht="12.75">
      <c r="A19" s="107" t="str">
        <f>'F-N° Seg Contrat'!A19</f>
        <v>Ise Chile</v>
      </c>
      <c r="B19" s="9">
        <f>'G-Prima Tot x Tip V'!B19/'F-N° Seg Contrat'!B19*1000</f>
        <v>6730.7692307692305</v>
      </c>
      <c r="C19" s="9">
        <f>'G-Prima Tot x Tip V'!C19/'F-N° Seg Contrat'!C19*1000</f>
        <v>9398.14814814815</v>
      </c>
      <c r="D19" s="9"/>
      <c r="E19" s="9"/>
      <c r="F19" s="9"/>
      <c r="G19" s="9"/>
      <c r="H19" s="9">
        <f>'G-Prima Tot x Tip V'!H19/'F-N° Seg Contrat'!H19*1000</f>
        <v>4500</v>
      </c>
      <c r="I19" s="13">
        <f>'G-Prima Tot x Tip V'!I19/'F-N° Seg Contrat'!I19*1000</f>
        <v>7676.276771004942</v>
      </c>
    </row>
    <row r="20" spans="1:9" ht="12.75">
      <c r="A20" s="107" t="str">
        <f>'F-N° Seg Contrat'!A20</f>
        <v>Liberty</v>
      </c>
      <c r="B20" s="9">
        <f>'G-Prima Tot x Tip V'!B20/'F-N° Seg Contrat'!B20*1000</f>
        <v>8185.164322554526</v>
      </c>
      <c r="C20" s="9">
        <f>'G-Prima Tot x Tip V'!C20/'F-N° Seg Contrat'!C20*1000</f>
        <v>10056.871225255778</v>
      </c>
      <c r="D20" s="9">
        <f>'G-Prima Tot x Tip V'!D20/'F-N° Seg Contrat'!D20*1000</f>
        <v>22481.804586241273</v>
      </c>
      <c r="E20" s="9">
        <f>'G-Prima Tot x Tip V'!E20/'F-N° Seg Contrat'!E20*1000</f>
        <v>20204.15224913495</v>
      </c>
      <c r="F20" s="9">
        <f>'G-Prima Tot x Tip V'!F20/'F-N° Seg Contrat'!F20*1000</f>
        <v>39290.32258064516</v>
      </c>
      <c r="G20" s="9">
        <f>'G-Prima Tot x Tip V'!G20/'F-N° Seg Contrat'!G20*1000</f>
        <v>23757.73135721788</v>
      </c>
      <c r="H20" s="9">
        <f>'G-Prima Tot x Tip V'!H20/'F-N° Seg Contrat'!H20*1000</f>
        <v>17818.181818181816</v>
      </c>
      <c r="I20" s="13">
        <f>'G-Prima Tot x Tip V'!I20/'F-N° Seg Contrat'!I20*1000</f>
        <v>10590.092595622158</v>
      </c>
    </row>
    <row r="21" spans="1:9" ht="12.75">
      <c r="A21" s="107" t="str">
        <f>'F-N° Seg Contrat'!A21</f>
        <v>Mapfre</v>
      </c>
      <c r="B21" s="9">
        <f>'G-Prima Tot x Tip V'!B21/'F-N° Seg Contrat'!B21*1000</f>
        <v>8825.83903248048</v>
      </c>
      <c r="C21" s="9">
        <f>'G-Prima Tot x Tip V'!C21/'F-N° Seg Contrat'!C21*1000</f>
        <v>11414.30970775949</v>
      </c>
      <c r="D21" s="9">
        <f>'G-Prima Tot x Tip V'!D21/'F-N° Seg Contrat'!D21*1000</f>
        <v>29016</v>
      </c>
      <c r="E21" s="9">
        <f>'G-Prima Tot x Tip V'!E21/'F-N° Seg Contrat'!E21*1000</f>
        <v>101948.687586343</v>
      </c>
      <c r="F21" s="9">
        <f>'G-Prima Tot x Tip V'!F21/'F-N° Seg Contrat'!F21*1000</f>
        <v>46563.18681318681</v>
      </c>
      <c r="G21" s="9">
        <f>'G-Prima Tot x Tip V'!G21/'F-N° Seg Contrat'!G21*1000</f>
        <v>18449.08191611898</v>
      </c>
      <c r="H21" s="9">
        <f>'G-Prima Tot x Tip V'!H21/'F-N° Seg Contrat'!H21*1000</f>
        <v>7842.980705256155</v>
      </c>
      <c r="I21" s="13">
        <f>'G-Prima Tot x Tip V'!I21/'F-N° Seg Contrat'!I21*1000</f>
        <v>12306.803721708673</v>
      </c>
    </row>
    <row r="22" spans="1:9" ht="12.75">
      <c r="A22" s="107" t="str">
        <f>'F-N° Seg Contrat'!A22</f>
        <v>Penta Security</v>
      </c>
      <c r="B22" s="9">
        <f>'G-Prima Tot x Tip V'!B22/'F-N° Seg Contrat'!B22*1000</f>
        <v>8942.9516594802</v>
      </c>
      <c r="C22" s="9">
        <f>'G-Prima Tot x Tip V'!C22/'F-N° Seg Contrat'!C22*1000</f>
        <v>10746.036709721277</v>
      </c>
      <c r="D22" s="9">
        <f>'G-Prima Tot x Tip V'!D22/'F-N° Seg Contrat'!D22*1000</f>
        <v>22436.165480427047</v>
      </c>
      <c r="E22" s="9">
        <f>'G-Prima Tot x Tip V'!E22/'F-N° Seg Contrat'!E22*1000</f>
        <v>130496.2359235986</v>
      </c>
      <c r="F22" s="9">
        <f>'G-Prima Tot x Tip V'!F22/'F-N° Seg Contrat'!F22*1000</f>
        <v>36295.418641390206</v>
      </c>
      <c r="G22" s="9">
        <f>'G-Prima Tot x Tip V'!G22/'F-N° Seg Contrat'!G22*1000</f>
        <v>19697.854688678453</v>
      </c>
      <c r="H22" s="9">
        <f>'G-Prima Tot x Tip V'!H22/'F-N° Seg Contrat'!H22*1000</f>
        <v>12747.131382673551</v>
      </c>
      <c r="I22" s="13">
        <f>'G-Prima Tot x Tip V'!I22/'F-N° Seg Contrat'!I22*1000</f>
        <v>15747.923673139743</v>
      </c>
    </row>
    <row r="23" spans="1:9" ht="12.75">
      <c r="A23" s="107" t="str">
        <f>'F-N° Seg Contrat'!A23</f>
        <v>Renta Nacional</v>
      </c>
      <c r="B23" s="9">
        <f>'G-Prima Tot x Tip V'!B23/'F-N° Seg Contrat'!B23*1000</f>
        <v>9050.36736865803</v>
      </c>
      <c r="C23" s="9">
        <f>'G-Prima Tot x Tip V'!C23/'F-N° Seg Contrat'!C23*1000</f>
        <v>11687.30559058428</v>
      </c>
      <c r="D23" s="9">
        <f>'G-Prima Tot x Tip V'!D23/'F-N° Seg Contrat'!D23*1000</f>
        <v>25097.372488408037</v>
      </c>
      <c r="E23" s="9">
        <f>'G-Prima Tot x Tip V'!E23/'F-N° Seg Contrat'!E23*1000</f>
        <v>124831.03448275862</v>
      </c>
      <c r="F23" s="9">
        <f>'G-Prima Tot x Tip V'!F23/'F-N° Seg Contrat'!F23*1000</f>
        <v>36000</v>
      </c>
      <c r="G23" s="9">
        <f>'G-Prima Tot x Tip V'!G23/'F-N° Seg Contrat'!G23*1000</f>
        <v>17690.97807757167</v>
      </c>
      <c r="H23" s="9">
        <f>'G-Prima Tot x Tip V'!H23/'F-N° Seg Contrat'!H23*1000</f>
        <v>11947.368421052632</v>
      </c>
      <c r="I23" s="13">
        <f>'G-Prima Tot x Tip V'!I23/'F-N° Seg Contrat'!I23*1000</f>
        <v>11300.941043220513</v>
      </c>
    </row>
    <row r="24" spans="1:9" ht="12.75">
      <c r="A24" s="76"/>
      <c r="B24" s="97"/>
      <c r="C24" s="98"/>
      <c r="D24" s="98"/>
      <c r="E24" s="98"/>
      <c r="F24" s="98"/>
      <c r="G24" s="99"/>
      <c r="H24" s="99"/>
      <c r="I24" s="100"/>
    </row>
    <row r="25" spans="1:9" ht="12.75">
      <c r="A25" s="81" t="s">
        <v>16</v>
      </c>
      <c r="B25" s="12">
        <f>'G-Prima Tot x Tip V'!B25/'F-N° Seg Contrat'!B25*1000</f>
        <v>9195.709691347914</v>
      </c>
      <c r="C25" s="12">
        <f>'G-Prima Tot x Tip V'!C25/'F-N° Seg Contrat'!C25*1000</f>
        <v>11172.151534846515</v>
      </c>
      <c r="D25" s="12">
        <f>'G-Prima Tot x Tip V'!D25/'F-N° Seg Contrat'!D25*1000</f>
        <v>24252.960172228202</v>
      </c>
      <c r="E25" s="12">
        <f>'G-Prima Tot x Tip V'!E25/'F-N° Seg Contrat'!E25*1000</f>
        <v>100365.20196011211</v>
      </c>
      <c r="F25" s="12">
        <f>'G-Prima Tot x Tip V'!F25/'F-N° Seg Contrat'!F25*1000</f>
        <v>33397.36471981642</v>
      </c>
      <c r="G25" s="12">
        <f>'G-Prima Tot x Tip V'!G25/'F-N° Seg Contrat'!G25*1000</f>
        <v>19715.380096921046</v>
      </c>
      <c r="H25" s="12">
        <f>'G-Prima Tot x Tip V'!H25/'F-N° Seg Contrat'!H25*1000</f>
        <v>14365.110876451954</v>
      </c>
      <c r="I25" s="14">
        <f>'G-Prima Tot x Tip V'!I25/'F-N° Seg Contrat'!I25*1000</f>
        <v>12856.79643462811</v>
      </c>
    </row>
    <row r="26" spans="1:9" ht="12.75">
      <c r="A26" s="101"/>
      <c r="B26" s="87"/>
      <c r="C26" s="87"/>
      <c r="D26" s="87"/>
      <c r="E26" s="87"/>
      <c r="F26" s="87"/>
      <c r="G26" s="87"/>
      <c r="H26" s="87"/>
      <c r="I26" s="102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  <row r="30" spans="1:9" ht="12.75">
      <c r="A30" s="89"/>
      <c r="B30" s="63"/>
      <c r="C30" s="63"/>
      <c r="D30" s="63"/>
      <c r="E30" s="63"/>
      <c r="F30" s="63"/>
      <c r="G30" s="63"/>
      <c r="H30" s="63"/>
      <c r="I30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2005-11-10T20:25:21Z</cp:lastPrinted>
  <dcterms:created xsi:type="dcterms:W3CDTF">1998-11-26T15:05:36Z</dcterms:created>
  <dcterms:modified xsi:type="dcterms:W3CDTF">2005-11-14T21:12:07Z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