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245" tabRatio="842" activeTab="0"/>
  </bookViews>
  <sheets>
    <sheet name="A-N° Sinies Denun" sheetId="1" r:id="rId1"/>
    <sheet name="B-N° Sinies Pagad" sheetId="2" r:id="rId2"/>
    <sheet name="C-N° Pers Sinies" sheetId="3" r:id="rId3"/>
    <sheet name="D-Sinies Pag Direc" sheetId="4" r:id="rId4"/>
    <sheet name="E-Costo Sin Direc" sheetId="5" r:id="rId5"/>
    <sheet name="F-N° Seg Contrat" sheetId="6" r:id="rId6"/>
    <sheet name="G-Prima Tot x Tip V" sheetId="7" r:id="rId7"/>
    <sheet name="H-Prim Prom x Tip V" sheetId="8" r:id="rId8"/>
  </sheets>
  <definedNames>
    <definedName name="_xlnm.Print_Area" localSheetId="0">'A-N° Sinies Denun'!$A$1:$E$26</definedName>
    <definedName name="_xlnm.Print_Area" localSheetId="1">'B-N° Sinies Pagad'!$A$1:$E$26</definedName>
    <definedName name="_xlnm.Print_Area" localSheetId="2">'C-N° Pers Sinies'!$A$1:$G$26</definedName>
    <definedName name="_xlnm.Print_Area" localSheetId="3">'D-Sinies Pag Direc'!$A$1:$H$55</definedName>
    <definedName name="_xlnm.Print_Area" localSheetId="4">'E-Costo Sin Direc'!$A$1:$F$27</definedName>
    <definedName name="_xlnm.Print_Area" localSheetId="5">'F-N° Seg Contrat'!$A$1:$I$26</definedName>
    <definedName name="_xlnm.Print_Area" localSheetId="6">'G-Prima Tot x Tip V'!$A$1:$I$26</definedName>
    <definedName name="_xlnm.Print_Area" localSheetId="7">'H-Prim Prom x Tip V'!$A$1:$I$9</definedName>
    <definedName name="DIC" localSheetId="0">'A-N° Sinies Denun'!#REF!</definedName>
    <definedName name="DIC" localSheetId="2">'C-N° Pers Sinies'!#REF!</definedName>
    <definedName name="DIC" localSheetId="3">'D-Sinies Pag Direc'!#REF!</definedName>
    <definedName name="DIC">'F-N° Seg Contrat'!#REF!</definedName>
    <definedName name="JUN" localSheetId="0">'A-N° Sinies Denun'!#REF!</definedName>
    <definedName name="JUN" localSheetId="2">'C-N° Pers Sinies'!#REF!</definedName>
    <definedName name="JUN" localSheetId="3">'D-Sinies Pag Direc'!#REF!</definedName>
    <definedName name="JUN">'F-N° Seg Contrat'!#REF!</definedName>
    <definedName name="MAR" localSheetId="0">'A-N° Sinies Denun'!#REF!</definedName>
    <definedName name="MAR" localSheetId="2">'C-N° Pers Sinies'!#REF!</definedName>
    <definedName name="MAR" localSheetId="3">'D-Sinies Pag Direc'!#REF!</definedName>
    <definedName name="MAR">'F-N° Seg Contrat'!#REF!</definedName>
    <definedName name="SEP" localSheetId="0">'A-N° Sinies Denun'!#REF!</definedName>
    <definedName name="SEP" localSheetId="2">'C-N° Pers Sinies'!#REF!</definedName>
    <definedName name="SEP" localSheetId="3">'D-Sinies Pag Direc'!#REF!</definedName>
    <definedName name="SEP">'F-N° Seg Contrat'!#REF!</definedName>
  </definedNames>
  <calcPr fullCalcOnLoad="1"/>
</workbook>
</file>

<file path=xl/comments1.xml><?xml version="1.0" encoding="utf-8"?>
<comments xmlns="http://schemas.openxmlformats.org/spreadsheetml/2006/main">
  <authors>
    <author>INFORMATICA</author>
  </authors>
  <commentList>
    <comment ref="I23" authorId="0">
      <text>
        <r>
          <rPr>
            <b/>
            <sz val="8"/>
            <rFont val="Tahoma"/>
            <family val="0"/>
          </rPr>
          <t>INFORMATICA: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<sst xmlns="http://schemas.openxmlformats.org/spreadsheetml/2006/main" count="144" uniqueCount="99">
  <si>
    <t>F.  NUMERO DE SEGUROS CONTRATADOS</t>
  </si>
  <si>
    <t>Sociedad</t>
  </si>
  <si>
    <t>Automóviles</t>
  </si>
  <si>
    <t>Camionetas</t>
  </si>
  <si>
    <t>Camiones</t>
  </si>
  <si>
    <t>Buses</t>
  </si>
  <si>
    <t>Taxis</t>
  </si>
  <si>
    <t>Otros</t>
  </si>
  <si>
    <t>Total</t>
  </si>
  <si>
    <t>Chilena Consolidada</t>
  </si>
  <si>
    <t>Cruz del Sur</t>
  </si>
  <si>
    <t>Interamericana Vida</t>
  </si>
  <si>
    <t>Renta Nacional</t>
  </si>
  <si>
    <t>TOTAL</t>
  </si>
  <si>
    <t>G.  PRIMA TOTAL POR TIPO DE VEHICULO</t>
  </si>
  <si>
    <t>H.  PRIMA PROMEDIO POR TIPO DE VEHICULO</t>
  </si>
  <si>
    <t>PROMEDIO</t>
  </si>
  <si>
    <t>C.  NUMERO DE PERSONAS SINIESTRADAS DEL PERIODO</t>
  </si>
  <si>
    <t>Fallecidos</t>
  </si>
  <si>
    <t>Sólo gastos de</t>
  </si>
  <si>
    <t>Por siniestros</t>
  </si>
  <si>
    <t>Total personas</t>
  </si>
  <si>
    <t>total</t>
  </si>
  <si>
    <t>parcial</t>
  </si>
  <si>
    <t>hospital y otros</t>
  </si>
  <si>
    <t>en revisión</t>
  </si>
  <si>
    <t>siniestradas del período</t>
  </si>
  <si>
    <t>(7)</t>
  </si>
  <si>
    <t>(8)</t>
  </si>
  <si>
    <t>(9)</t>
  </si>
  <si>
    <t>(10)</t>
  </si>
  <si>
    <t>(11)</t>
  </si>
  <si>
    <t>(7)+(8)+(9)+(10)+(11)</t>
  </si>
  <si>
    <t>D.  SINIESTROS PAGADOS DIRECTOS EN EL PERIODO</t>
  </si>
  <si>
    <t xml:space="preserve">             Indemnizaciones (sin gastos de hospital)</t>
  </si>
  <si>
    <t>Gtos. hospital</t>
  </si>
  <si>
    <t>Costo de</t>
  </si>
  <si>
    <t>Total siniestros</t>
  </si>
  <si>
    <t>Inval. parcial</t>
  </si>
  <si>
    <t>Inval. total</t>
  </si>
  <si>
    <t>Total indemniz.</t>
  </si>
  <si>
    <t>y otros</t>
  </si>
  <si>
    <t>liquidación</t>
  </si>
  <si>
    <t>pagados directos</t>
  </si>
  <si>
    <t>(12)</t>
  </si>
  <si>
    <t>(13)</t>
  </si>
  <si>
    <t>(14)</t>
  </si>
  <si>
    <t>(12)+(13)+(14)</t>
  </si>
  <si>
    <t>E.  COSTO DE SINIESTROS DIRECTOS DEL PERIODO</t>
  </si>
  <si>
    <t>Siniestros</t>
  </si>
  <si>
    <t>Reserva</t>
  </si>
  <si>
    <t>Siniestros por</t>
  </si>
  <si>
    <t>Costo siniestros</t>
  </si>
  <si>
    <t>pagados</t>
  </si>
  <si>
    <t>por pagar</t>
  </si>
  <si>
    <t>pagar directos</t>
  </si>
  <si>
    <t>directos del</t>
  </si>
  <si>
    <t>período anterior</t>
  </si>
  <si>
    <t>período</t>
  </si>
  <si>
    <t>(15)</t>
  </si>
  <si>
    <t>(16)</t>
  </si>
  <si>
    <t>(17)</t>
  </si>
  <si>
    <t>(18)</t>
  </si>
  <si>
    <t>(15+16+17)-(18)</t>
  </si>
  <si>
    <t xml:space="preserve">SEGURO OBLIGATORIO DE ACCIDENTES PERSONALES </t>
  </si>
  <si>
    <t>A .  NUMERO DE SINIESTROS DENUNCIADOS DEL PERIODO</t>
  </si>
  <si>
    <t>Total de siniestros</t>
  </si>
  <si>
    <t>rechazados</t>
  </si>
  <si>
    <t>aceptados</t>
  </si>
  <si>
    <t>del período</t>
  </si>
  <si>
    <t>(1)</t>
  </si>
  <si>
    <t>(2)</t>
  </si>
  <si>
    <t>(3)</t>
  </si>
  <si>
    <t>(1)+(2)+(3)</t>
  </si>
  <si>
    <t>B.  NUMERO DE SINIESTROS PAGADOS O POR PAGAR DEL PERIODO</t>
  </si>
  <si>
    <t>parc. pagados</t>
  </si>
  <si>
    <t>(4)</t>
  </si>
  <si>
    <t>(5)</t>
  </si>
  <si>
    <t>(6)</t>
  </si>
  <si>
    <t>(4)+(5)+(6)</t>
  </si>
  <si>
    <t>Siniestros directos</t>
  </si>
  <si>
    <t>Ocurridos y</t>
  </si>
  <si>
    <t xml:space="preserve"> no reportados</t>
  </si>
  <si>
    <t>Aseguradora Magallanes</t>
  </si>
  <si>
    <t xml:space="preserve">     Incapacidad permanente</t>
  </si>
  <si>
    <t>Consorcio Nacional</t>
  </si>
  <si>
    <t>ABN Amro</t>
  </si>
  <si>
    <t>Mapfre</t>
  </si>
  <si>
    <t>Promedio</t>
  </si>
  <si>
    <t>Motocicletas</t>
  </si>
  <si>
    <t>ING</t>
  </si>
  <si>
    <t>ING Vida</t>
  </si>
  <si>
    <t>Bci</t>
  </si>
  <si>
    <t>Ise Chile</t>
  </si>
  <si>
    <t>Liberty</t>
  </si>
  <si>
    <t>Penta Security</t>
  </si>
  <si>
    <t xml:space="preserve">      (entre el 1 de enero y 31 de diciembre de 2005)</t>
  </si>
  <si>
    <t xml:space="preserve">      (entre el 1 de enero y 31 de diciembre de 2005, montos expresados en miles de pesos de diciembre de 2005)</t>
  </si>
  <si>
    <t xml:space="preserve">      (entre el 1 de enero y 31 de diciembre de 2005, montos expresados en pesos de diciembre de 2005)</t>
  </si>
</sst>
</file>

<file path=xl/styles.xml><?xml version="1.0" encoding="utf-8"?>
<styleSheet xmlns="http://schemas.openxmlformats.org/spreadsheetml/2006/main">
  <numFmts count="6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&quot;Ch$&quot;* #,##0.00_);_(&quot;Ch$&quot;* \(#,##0.00\);_(&quot;Ch$&quot;* &quot;-&quot;??_);_(@_)"/>
    <numFmt numFmtId="186" formatCode="&quot;$&quot;#,##0;&quot;$&quot;\-#,##0"/>
    <numFmt numFmtId="187" formatCode="&quot;$&quot;#,##0;[Red]&quot;$&quot;\-#,##0"/>
    <numFmt numFmtId="188" formatCode="&quot;$&quot;#,##0.00;&quot;$&quot;\-#,##0.00"/>
    <numFmt numFmtId="189" formatCode="&quot;$&quot;#,##0.00;[Red]&quot;$&quot;\-#,##0.00"/>
    <numFmt numFmtId="190" formatCode="#,##0&quot; Pts&quot;;\-#,##0&quot; Pts&quot;"/>
    <numFmt numFmtId="191" formatCode="#,##0&quot; Pts&quot;;[Red]\-#,##0&quot; Pts&quot;"/>
    <numFmt numFmtId="192" formatCode="#,##0.00&quot; Pts&quot;;\-#,##0.00&quot; Pts&quot;"/>
    <numFmt numFmtId="193" formatCode="#,##0.00&quot; Pts&quot;;[Red]\-#,##0.00&quot; Pts&quot;"/>
    <numFmt numFmtId="194" formatCode="#,##0.000;[Red]\-#,##0.000"/>
    <numFmt numFmtId="195" formatCode="#,##0.0000;[Red]\-#,##0.0000"/>
    <numFmt numFmtId="196" formatCode="#,##0.0;[Red]\-#,##0.0"/>
    <numFmt numFmtId="197" formatCode="0.0%"/>
    <numFmt numFmtId="198" formatCode="0.0000000"/>
    <numFmt numFmtId="199" formatCode="0.000000"/>
    <numFmt numFmtId="200" formatCode="0.00000"/>
    <numFmt numFmtId="201" formatCode="0.0000"/>
    <numFmt numFmtId="202" formatCode="#,##0.00000;[Red]\-#,##0.00000"/>
    <numFmt numFmtId="203" formatCode="#,##0.000000;[Red]\-#,##0.000000"/>
    <numFmt numFmtId="204" formatCode="#,##0.0000000;[Red]\-#,##0.0000000"/>
    <numFmt numFmtId="205" formatCode="#,##0.00000000;[Red]\-#,##0.00000000"/>
    <numFmt numFmtId="206" formatCode="#,##0.000000000;[Red]\-#,##0.000000000"/>
    <numFmt numFmtId="207" formatCode="#,##0.0000000000;[Red]\-#,##0.0000000000"/>
    <numFmt numFmtId="208" formatCode="#,##0.00000000000;[Red]\-#,##0.00000000000"/>
    <numFmt numFmtId="209" formatCode="#,##0.0"/>
    <numFmt numFmtId="210" formatCode="0.00000000"/>
    <numFmt numFmtId="211" formatCode="0.000000000"/>
    <numFmt numFmtId="212" formatCode="#,##0.000_);[Red]\(#,##0.000\)"/>
    <numFmt numFmtId="213" formatCode="#,##0.0000_);[Red]\(#,##0.0000\)"/>
    <numFmt numFmtId="214" formatCode="#,##0.00000_);[Red]\(#,##0.00000\)"/>
    <numFmt numFmtId="215" formatCode="#,##0.000000_);[Red]\(#,##0.000000\)"/>
    <numFmt numFmtId="216" formatCode="#,##0.0_);[Red]\(#,##0.0\)"/>
  </numFmts>
  <fonts count="16">
    <font>
      <sz val="10"/>
      <name val="Arial"/>
      <family val="0"/>
    </font>
    <font>
      <sz val="10"/>
      <name val="MS Sans Serif"/>
      <family val="0"/>
    </font>
    <font>
      <sz val="10"/>
      <color indexed="12"/>
      <name val="MS Sans Serif"/>
      <family val="2"/>
    </font>
    <font>
      <sz val="10"/>
      <color indexed="10"/>
      <name val="MS Sans Serif"/>
      <family val="2"/>
    </font>
    <font>
      <sz val="10"/>
      <color indexed="53"/>
      <name val="MS Sans Serif"/>
      <family val="2"/>
    </font>
    <font>
      <sz val="10"/>
      <color indexed="18"/>
      <name val="MS Sans Serif"/>
      <family val="2"/>
    </font>
    <font>
      <b/>
      <sz val="10"/>
      <color indexed="17"/>
      <name val="MS Sans Serif"/>
      <family val="2"/>
    </font>
    <font>
      <sz val="10"/>
      <color indexed="17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>
        <color indexed="63"/>
      </left>
      <right style="hair">
        <color indexed="14"/>
      </right>
      <top>
        <color indexed="63"/>
      </top>
      <bottom>
        <color indexed="63"/>
      </bottom>
    </border>
    <border>
      <left style="hair">
        <color indexed="10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 style="hair">
        <color indexed="14"/>
      </right>
      <top style="hair">
        <color indexed="14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4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0"/>
      </right>
      <top style="hair">
        <color indexed="10"/>
      </top>
      <bottom>
        <color indexed="63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4"/>
      </left>
      <right>
        <color indexed="63"/>
      </right>
      <top style="hair">
        <color indexed="14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4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18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14"/>
      </top>
      <bottom style="hair">
        <color indexed="12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3" fontId="3" fillId="0" borderId="1" xfId="25" applyNumberFormat="1" applyFont="1" applyBorder="1">
      <alignment/>
      <protection/>
    </xf>
    <xf numFmtId="0" fontId="4" fillId="0" borderId="0" xfId="28" applyFont="1" applyBorder="1" applyAlignment="1" quotePrefix="1">
      <alignment horizontal="left"/>
      <protection/>
    </xf>
    <xf numFmtId="3" fontId="3" fillId="0" borderId="1" xfId="27" applyNumberFormat="1" applyFont="1" applyBorder="1" applyAlignment="1" quotePrefix="1">
      <alignment horizontal="right"/>
      <protection/>
    </xf>
    <xf numFmtId="3" fontId="2" fillId="0" borderId="2" xfId="28" applyNumberFormat="1" applyFont="1" applyBorder="1" applyAlignment="1">
      <alignment horizontal="right"/>
      <protection/>
    </xf>
    <xf numFmtId="3" fontId="3" fillId="0" borderId="0" xfId="22" applyNumberFormat="1" applyFont="1" applyBorder="1" applyAlignment="1">
      <alignment/>
    </xf>
    <xf numFmtId="3" fontId="3" fillId="0" borderId="0" xfId="28" applyNumberFormat="1" applyFont="1" applyBorder="1">
      <alignment/>
      <protection/>
    </xf>
    <xf numFmtId="3" fontId="3" fillId="0" borderId="0" xfId="28" applyNumberFormat="1" applyFont="1" applyBorder="1" applyAlignment="1">
      <alignment horizontal="right"/>
      <protection/>
    </xf>
    <xf numFmtId="3" fontId="3" fillId="0" borderId="1" xfId="28" applyNumberFormat="1" applyFont="1" applyBorder="1" applyAlignment="1">
      <alignment horizontal="right"/>
      <protection/>
    </xf>
    <xf numFmtId="3" fontId="4" fillId="0" borderId="0" xfId="22" applyNumberFormat="1" applyFont="1" applyBorder="1" applyAlignment="1">
      <alignment/>
    </xf>
    <xf numFmtId="3" fontId="3" fillId="0" borderId="1" xfId="26" applyNumberFormat="1" applyFont="1" applyBorder="1">
      <alignment/>
      <protection/>
    </xf>
    <xf numFmtId="3" fontId="3" fillId="0" borderId="1" xfId="19" applyNumberFormat="1" applyFont="1" applyBorder="1" applyAlignment="1">
      <alignment/>
    </xf>
    <xf numFmtId="3" fontId="5" fillId="0" borderId="0" xfId="22" applyNumberFormat="1" applyFont="1" applyBorder="1" applyAlignment="1">
      <alignment/>
    </xf>
    <xf numFmtId="3" fontId="2" fillId="0" borderId="3" xfId="28" applyNumberFormat="1" applyFont="1" applyBorder="1" applyAlignment="1">
      <alignment horizontal="right"/>
      <protection/>
    </xf>
    <xf numFmtId="3" fontId="3" fillId="0" borderId="3" xfId="28" applyNumberFormat="1" applyFont="1" applyBorder="1" applyAlignment="1">
      <alignment horizontal="right"/>
      <protection/>
    </xf>
    <xf numFmtId="0" fontId="1" fillId="0" borderId="0" xfId="25" applyFont="1" applyAlignment="1" quotePrefix="1">
      <alignment horizontal="left"/>
      <protection/>
    </xf>
    <xf numFmtId="0" fontId="1" fillId="0" borderId="0" xfId="25" applyFont="1">
      <alignment/>
      <protection/>
    </xf>
    <xf numFmtId="0" fontId="1" fillId="0" borderId="0" xfId="25" applyFont="1" applyBorder="1">
      <alignment/>
      <protection/>
    </xf>
    <xf numFmtId="0" fontId="6" fillId="0" borderId="0" xfId="25" applyFont="1" applyAlignment="1" quotePrefix="1">
      <alignment horizontal="left"/>
      <protection/>
    </xf>
    <xf numFmtId="0" fontId="1" fillId="0" borderId="0" xfId="25" applyFont="1" applyBorder="1" applyAlignment="1" quotePrefix="1">
      <alignment horizontal="right"/>
      <protection/>
    </xf>
    <xf numFmtId="38" fontId="1" fillId="0" borderId="0" xfId="25" applyNumberFormat="1" applyFont="1" applyBorder="1">
      <alignment/>
      <protection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25" applyNumberFormat="1" applyFont="1">
      <alignment/>
      <protection/>
    </xf>
    <xf numFmtId="38" fontId="1" fillId="0" borderId="4" xfId="19" applyNumberFormat="1" applyFont="1" applyBorder="1" applyAlignment="1">
      <alignment/>
    </xf>
    <xf numFmtId="38" fontId="1" fillId="0" borderId="5" xfId="19" applyNumberFormat="1" applyFont="1" applyBorder="1" applyAlignment="1">
      <alignment/>
    </xf>
    <xf numFmtId="38" fontId="1" fillId="0" borderId="5" xfId="25" applyNumberFormat="1" applyFont="1" applyBorder="1">
      <alignment/>
      <protection/>
    </xf>
    <xf numFmtId="38" fontId="1" fillId="0" borderId="0" xfId="25" applyNumberFormat="1" applyFont="1">
      <alignment/>
      <protection/>
    </xf>
    <xf numFmtId="0" fontId="8" fillId="0" borderId="6" xfId="25" applyFont="1" applyBorder="1">
      <alignment/>
      <protection/>
    </xf>
    <xf numFmtId="213" fontId="1" fillId="0" borderId="7" xfId="19" applyNumberFormat="1" applyFont="1" applyBorder="1" applyAlignment="1">
      <alignment/>
    </xf>
    <xf numFmtId="38" fontId="1" fillId="0" borderId="7" xfId="25" applyNumberFormat="1" applyFont="1" applyBorder="1">
      <alignment/>
      <protection/>
    </xf>
    <xf numFmtId="213" fontId="1" fillId="0" borderId="0" xfId="19" applyNumberFormat="1" applyFont="1" applyBorder="1" applyAlignment="1">
      <alignment/>
    </xf>
    <xf numFmtId="0" fontId="8" fillId="0" borderId="0" xfId="25" applyFont="1" applyBorder="1">
      <alignment/>
      <protection/>
    </xf>
    <xf numFmtId="38" fontId="1" fillId="0" borderId="8" xfId="25" applyNumberFormat="1" applyFont="1" applyBorder="1">
      <alignment/>
      <protection/>
    </xf>
    <xf numFmtId="0" fontId="1" fillId="0" borderId="0" xfId="26" applyFont="1" applyAlignment="1" quotePrefix="1">
      <alignment horizontal="left"/>
      <protection/>
    </xf>
    <xf numFmtId="0" fontId="1" fillId="0" borderId="0" xfId="26" applyFont="1">
      <alignment/>
      <protection/>
    </xf>
    <xf numFmtId="0" fontId="1" fillId="0" borderId="4" xfId="26" applyFont="1" applyBorder="1">
      <alignment/>
      <protection/>
    </xf>
    <xf numFmtId="38" fontId="1" fillId="0" borderId="5" xfId="20" applyNumberFormat="1" applyFont="1" applyBorder="1" applyAlignment="1">
      <alignment/>
    </xf>
    <xf numFmtId="38" fontId="1" fillId="0" borderId="5" xfId="26" applyNumberFormat="1" applyFont="1" applyBorder="1">
      <alignment/>
      <protection/>
    </xf>
    <xf numFmtId="0" fontId="1" fillId="0" borderId="5" xfId="26" applyFont="1" applyBorder="1">
      <alignment/>
      <protection/>
    </xf>
    <xf numFmtId="38" fontId="1" fillId="0" borderId="0" xfId="26" applyNumberFormat="1" applyFont="1">
      <alignment/>
      <protection/>
    </xf>
    <xf numFmtId="3" fontId="1" fillId="0" borderId="0" xfId="26" applyNumberFormat="1" applyFont="1">
      <alignment/>
      <protection/>
    </xf>
    <xf numFmtId="0" fontId="8" fillId="0" borderId="6" xfId="26" applyFont="1" applyBorder="1">
      <alignment/>
      <protection/>
    </xf>
    <xf numFmtId="213" fontId="1" fillId="0" borderId="7" xfId="20" applyNumberFormat="1" applyFont="1" applyBorder="1" applyAlignment="1">
      <alignment/>
    </xf>
    <xf numFmtId="38" fontId="1" fillId="0" borderId="7" xfId="26" applyNumberFormat="1" applyFont="1" applyBorder="1">
      <alignment/>
      <protection/>
    </xf>
    <xf numFmtId="0" fontId="1" fillId="0" borderId="7" xfId="26" applyFont="1" applyBorder="1">
      <alignment/>
      <protection/>
    </xf>
    <xf numFmtId="201" fontId="1" fillId="0" borderId="0" xfId="26" applyNumberFormat="1" applyFont="1">
      <alignment/>
      <protection/>
    </xf>
    <xf numFmtId="0" fontId="1" fillId="0" borderId="0" xfId="27" applyFont="1" applyAlignment="1" quotePrefix="1">
      <alignment horizontal="left"/>
      <protection/>
    </xf>
    <xf numFmtId="0" fontId="1" fillId="0" borderId="0" xfId="27" applyFont="1">
      <alignment/>
      <protection/>
    </xf>
    <xf numFmtId="38" fontId="1" fillId="0" borderId="4" xfId="21" applyNumberFormat="1" applyFont="1" applyBorder="1" applyAlignment="1">
      <alignment/>
    </xf>
    <xf numFmtId="38" fontId="1" fillId="0" borderId="5" xfId="21" applyNumberFormat="1" applyFont="1" applyBorder="1" applyAlignment="1">
      <alignment/>
    </xf>
    <xf numFmtId="38" fontId="1" fillId="0" borderId="5" xfId="27" applyNumberFormat="1" applyFont="1" applyBorder="1">
      <alignment/>
      <protection/>
    </xf>
    <xf numFmtId="0" fontId="1" fillId="0" borderId="5" xfId="27" applyFont="1" applyBorder="1">
      <alignment/>
      <protection/>
    </xf>
    <xf numFmtId="38" fontId="1" fillId="0" borderId="0" xfId="27" applyNumberFormat="1" applyFont="1">
      <alignment/>
      <protection/>
    </xf>
    <xf numFmtId="0" fontId="8" fillId="0" borderId="6" xfId="27" applyFont="1" applyBorder="1">
      <alignment/>
      <protection/>
    </xf>
    <xf numFmtId="213" fontId="1" fillId="0" borderId="7" xfId="21" applyNumberFormat="1" applyFont="1" applyBorder="1" applyAlignment="1">
      <alignment/>
    </xf>
    <xf numFmtId="38" fontId="1" fillId="0" borderId="7" xfId="27" applyNumberFormat="1" applyFont="1" applyBorder="1">
      <alignment/>
      <protection/>
    </xf>
    <xf numFmtId="0" fontId="1" fillId="0" borderId="7" xfId="27" applyFont="1" applyBorder="1">
      <alignment/>
      <protection/>
    </xf>
    <xf numFmtId="3" fontId="1" fillId="0" borderId="0" xfId="27" applyNumberFormat="1" applyFont="1">
      <alignment/>
      <protection/>
    </xf>
    <xf numFmtId="201" fontId="1" fillId="0" borderId="0" xfId="27" applyNumberFormat="1" applyFont="1">
      <alignment/>
      <protection/>
    </xf>
    <xf numFmtId="0" fontId="1" fillId="0" borderId="0" xfId="28" applyFont="1" applyAlignment="1" quotePrefix="1">
      <alignment horizontal="left"/>
      <protection/>
    </xf>
    <xf numFmtId="0" fontId="1" fillId="0" borderId="0" xfId="28" applyFont="1">
      <alignment/>
      <protection/>
    </xf>
    <xf numFmtId="0" fontId="5" fillId="0" borderId="0" xfId="28" applyFont="1" applyBorder="1" applyAlignment="1" quotePrefix="1">
      <alignment horizontal="left"/>
      <protection/>
    </xf>
    <xf numFmtId="0" fontId="1" fillId="0" borderId="0" xfId="28" applyFont="1" applyBorder="1">
      <alignment/>
      <protection/>
    </xf>
    <xf numFmtId="0" fontId="6" fillId="0" borderId="0" xfId="28" applyFont="1" applyBorder="1" applyAlignment="1" quotePrefix="1">
      <alignment horizontal="left"/>
      <protection/>
    </xf>
    <xf numFmtId="0" fontId="1" fillId="0" borderId="9" xfId="28" applyFont="1" applyBorder="1" applyAlignment="1" quotePrefix="1">
      <alignment horizontal="left"/>
      <protection/>
    </xf>
    <xf numFmtId="0" fontId="6" fillId="0" borderId="10" xfId="28" applyFont="1" applyBorder="1" applyAlignment="1" quotePrefix="1">
      <alignment horizontal="left"/>
      <protection/>
    </xf>
    <xf numFmtId="0" fontId="1" fillId="0" borderId="10" xfId="28" applyFont="1" applyBorder="1">
      <alignment/>
      <protection/>
    </xf>
    <xf numFmtId="0" fontId="1" fillId="0" borderId="11" xfId="28" applyFont="1" applyBorder="1">
      <alignment/>
      <protection/>
    </xf>
    <xf numFmtId="0" fontId="7" fillId="0" borderId="12" xfId="28" applyFont="1" applyBorder="1">
      <alignment/>
      <protection/>
    </xf>
    <xf numFmtId="0" fontId="7" fillId="0" borderId="0" xfId="28" applyFont="1" applyBorder="1" applyAlignment="1">
      <alignment horizontal="right"/>
      <protection/>
    </xf>
    <xf numFmtId="0" fontId="7" fillId="0" borderId="3" xfId="28" applyFont="1" applyBorder="1" applyAlignment="1">
      <alignment horizontal="right"/>
      <protection/>
    </xf>
    <xf numFmtId="0" fontId="1" fillId="0" borderId="13" xfId="28" applyFont="1" applyBorder="1">
      <alignment/>
      <protection/>
    </xf>
    <xf numFmtId="0" fontId="1" fillId="0" borderId="14" xfId="28" applyFont="1" applyBorder="1">
      <alignment/>
      <protection/>
    </xf>
    <xf numFmtId="0" fontId="1" fillId="0" borderId="15" xfId="28" applyFont="1" applyBorder="1">
      <alignment/>
      <protection/>
    </xf>
    <xf numFmtId="3" fontId="1" fillId="0" borderId="0" xfId="28" applyNumberFormat="1" applyFont="1">
      <alignment/>
      <protection/>
    </xf>
    <xf numFmtId="0" fontId="1" fillId="0" borderId="4" xfId="28" applyFont="1" applyBorder="1">
      <alignment/>
      <protection/>
    </xf>
    <xf numFmtId="38" fontId="1" fillId="0" borderId="5" xfId="22" applyNumberFormat="1" applyFont="1" applyBorder="1" applyAlignment="1">
      <alignment/>
    </xf>
    <xf numFmtId="38" fontId="1" fillId="0" borderId="5" xfId="28" applyNumberFormat="1" applyFont="1" applyBorder="1">
      <alignment/>
      <protection/>
    </xf>
    <xf numFmtId="38" fontId="1" fillId="0" borderId="5" xfId="28" applyNumberFormat="1" applyFont="1" applyBorder="1" applyAlignment="1">
      <alignment horizontal="right"/>
      <protection/>
    </xf>
    <xf numFmtId="38" fontId="1" fillId="0" borderId="16" xfId="28" applyNumberFormat="1" applyFont="1" applyBorder="1" applyAlignment="1">
      <alignment horizontal="right"/>
      <protection/>
    </xf>
    <xf numFmtId="0" fontId="3" fillId="0" borderId="8" xfId="28" applyFont="1" applyBorder="1">
      <alignment/>
      <protection/>
    </xf>
    <xf numFmtId="38" fontId="1" fillId="0" borderId="0" xfId="28" applyNumberFormat="1" applyFont="1">
      <alignment/>
      <protection/>
    </xf>
    <xf numFmtId="0" fontId="8" fillId="0" borderId="6" xfId="28" applyFont="1" applyBorder="1">
      <alignment/>
      <protection/>
    </xf>
    <xf numFmtId="213" fontId="1" fillId="0" borderId="7" xfId="22" applyNumberFormat="1" applyFont="1" applyBorder="1" applyAlignment="1">
      <alignment/>
    </xf>
    <xf numFmtId="38" fontId="1" fillId="0" borderId="7" xfId="28" applyNumberFormat="1" applyFont="1" applyBorder="1">
      <alignment/>
      <protection/>
    </xf>
    <xf numFmtId="38" fontId="1" fillId="0" borderId="7" xfId="28" applyNumberFormat="1" applyFont="1" applyBorder="1" applyAlignment="1">
      <alignment horizontal="right"/>
      <protection/>
    </xf>
    <xf numFmtId="0" fontId="1" fillId="0" borderId="7" xfId="28" applyFont="1" applyBorder="1">
      <alignment/>
      <protection/>
    </xf>
    <xf numFmtId="0" fontId="1" fillId="0" borderId="17" xfId="28" applyFont="1" applyBorder="1">
      <alignment/>
      <protection/>
    </xf>
    <xf numFmtId="0" fontId="1" fillId="0" borderId="0" xfId="28" applyFont="1" applyBorder="1" applyAlignment="1" quotePrefix="1">
      <alignment horizontal="left"/>
      <protection/>
    </xf>
    <xf numFmtId="201" fontId="1" fillId="0" borderId="0" xfId="28" applyNumberFormat="1" applyFont="1">
      <alignment/>
      <protection/>
    </xf>
    <xf numFmtId="0" fontId="1" fillId="0" borderId="18" xfId="28" applyFont="1" applyBorder="1" applyAlignment="1" quotePrefix="1">
      <alignment horizontal="left"/>
      <protection/>
    </xf>
    <xf numFmtId="0" fontId="7" fillId="0" borderId="19" xfId="28" applyFont="1" applyBorder="1">
      <alignment/>
      <protection/>
    </xf>
    <xf numFmtId="0" fontId="1" fillId="0" borderId="20" xfId="28" applyFont="1" applyBorder="1">
      <alignment/>
      <protection/>
    </xf>
    <xf numFmtId="0" fontId="3" fillId="0" borderId="6" xfId="28" applyFont="1" applyBorder="1">
      <alignment/>
      <protection/>
    </xf>
    <xf numFmtId="38" fontId="1" fillId="0" borderId="7" xfId="22" applyNumberFormat="1" applyFont="1" applyBorder="1" applyAlignment="1">
      <alignment/>
    </xf>
    <xf numFmtId="38" fontId="1" fillId="0" borderId="17" xfId="28" applyNumberFormat="1" applyFont="1" applyBorder="1" applyAlignment="1">
      <alignment horizontal="right"/>
      <protection/>
    </xf>
    <xf numFmtId="3" fontId="1" fillId="0" borderId="5" xfId="22" applyNumberFormat="1" applyFont="1" applyBorder="1" applyAlignment="1">
      <alignment/>
    </xf>
    <xf numFmtId="3" fontId="1" fillId="0" borderId="5" xfId="28" applyNumberFormat="1" applyFont="1" applyBorder="1">
      <alignment/>
      <protection/>
    </xf>
    <xf numFmtId="3" fontId="1" fillId="0" borderId="5" xfId="28" applyNumberFormat="1" applyFont="1" applyBorder="1" applyAlignment="1">
      <alignment horizontal="right"/>
      <protection/>
    </xf>
    <xf numFmtId="38" fontId="1" fillId="0" borderId="3" xfId="28" applyNumberFormat="1" applyFont="1" applyBorder="1" applyAlignment="1">
      <alignment horizontal="right"/>
      <protection/>
    </xf>
    <xf numFmtId="0" fontId="1" fillId="0" borderId="6" xfId="28" applyFont="1" applyBorder="1">
      <alignment/>
      <protection/>
    </xf>
    <xf numFmtId="38" fontId="1" fillId="0" borderId="21" xfId="28" applyNumberFormat="1" applyFont="1" applyBorder="1" applyAlignment="1">
      <alignment horizontal="right"/>
      <protection/>
    </xf>
    <xf numFmtId="0" fontId="1" fillId="0" borderId="0" xfId="25" applyFont="1" applyAlignment="1">
      <alignment horizontal="left"/>
      <protection/>
    </xf>
    <xf numFmtId="49" fontId="2" fillId="0" borderId="0" xfId="25" applyNumberFormat="1" applyFont="1" applyBorder="1" applyAlignment="1">
      <alignment horizontal="left"/>
      <protection/>
    </xf>
    <xf numFmtId="0" fontId="2" fillId="0" borderId="18" xfId="25" applyNumberFormat="1" applyFont="1" applyBorder="1" applyAlignment="1">
      <alignment horizontal="left"/>
      <protection/>
    </xf>
    <xf numFmtId="0" fontId="2" fillId="0" borderId="18" xfId="25" applyNumberFormat="1" applyFont="1" applyBorder="1" applyAlignment="1" quotePrefix="1">
      <alignment horizontal="left"/>
      <protection/>
    </xf>
    <xf numFmtId="0" fontId="2" fillId="0" borderId="19" xfId="25" applyNumberFormat="1" applyFont="1" applyBorder="1" applyAlignment="1">
      <alignment horizontal="left"/>
      <protection/>
    </xf>
    <xf numFmtId="0" fontId="2" fillId="0" borderId="19" xfId="25" applyNumberFormat="1" applyFont="1" applyBorder="1" applyAlignment="1" quotePrefix="1">
      <alignment horizontal="left"/>
      <protection/>
    </xf>
    <xf numFmtId="0" fontId="7" fillId="0" borderId="0" xfId="28" applyFont="1" applyBorder="1" applyAlignment="1" quotePrefix="1">
      <alignment horizontal="right"/>
      <protection/>
    </xf>
    <xf numFmtId="3" fontId="1" fillId="0" borderId="0" xfId="0" applyNumberFormat="1" applyFont="1" applyFill="1" applyAlignment="1">
      <alignment/>
    </xf>
    <xf numFmtId="3" fontId="1" fillId="0" borderId="0" xfId="17" applyNumberFormat="1" applyFont="1" applyFill="1" applyBorder="1" applyAlignment="1" quotePrefix="1">
      <alignment horizontal="right"/>
    </xf>
    <xf numFmtId="3" fontId="3" fillId="0" borderId="0" xfId="27" applyNumberFormat="1" applyFont="1" applyBorder="1">
      <alignment/>
      <protection/>
    </xf>
    <xf numFmtId="0" fontId="9" fillId="0" borderId="0" xfId="25" applyFont="1" applyBorder="1" applyAlignment="1" quotePrefix="1">
      <alignment horizontal="left"/>
      <protection/>
    </xf>
    <xf numFmtId="0" fontId="3" fillId="0" borderId="0" xfId="25" applyFont="1">
      <alignment/>
      <protection/>
    </xf>
    <xf numFmtId="0" fontId="3" fillId="0" borderId="0" xfId="25" applyFont="1" applyBorder="1">
      <alignment/>
      <protection/>
    </xf>
    <xf numFmtId="3" fontId="3" fillId="0" borderId="22" xfId="25" applyNumberFormat="1" applyFont="1" applyBorder="1">
      <alignment/>
      <protection/>
    </xf>
    <xf numFmtId="38" fontId="3" fillId="0" borderId="16" xfId="25" applyNumberFormat="1" applyFont="1" applyBorder="1">
      <alignment/>
      <protection/>
    </xf>
    <xf numFmtId="38" fontId="3" fillId="0" borderId="17" xfId="25" applyNumberFormat="1" applyFont="1" applyBorder="1">
      <alignment/>
      <protection/>
    </xf>
    <xf numFmtId="38" fontId="3" fillId="0" borderId="0" xfId="25" applyNumberFormat="1" applyFont="1" applyBorder="1">
      <alignment/>
      <protection/>
    </xf>
    <xf numFmtId="3" fontId="3" fillId="0" borderId="2" xfId="25" applyNumberFormat="1" applyFont="1" applyFill="1" applyBorder="1">
      <alignment/>
      <protection/>
    </xf>
    <xf numFmtId="0" fontId="9" fillId="0" borderId="0" xfId="25" applyFont="1" applyAlignment="1" quotePrefix="1">
      <alignment horizontal="left"/>
      <protection/>
    </xf>
    <xf numFmtId="0" fontId="9" fillId="0" borderId="0" xfId="26" applyFont="1" applyAlignment="1" quotePrefix="1">
      <alignment horizontal="left"/>
      <protection/>
    </xf>
    <xf numFmtId="0" fontId="3" fillId="0" borderId="0" xfId="26" applyFont="1">
      <alignment/>
      <protection/>
    </xf>
    <xf numFmtId="3" fontId="3" fillId="0" borderId="2" xfId="26" applyNumberFormat="1" applyFont="1" applyBorder="1">
      <alignment/>
      <protection/>
    </xf>
    <xf numFmtId="0" fontId="3" fillId="0" borderId="16" xfId="26" applyFont="1" applyBorder="1">
      <alignment/>
      <protection/>
    </xf>
    <xf numFmtId="0" fontId="3" fillId="0" borderId="17" xfId="26" applyFont="1" applyBorder="1">
      <alignment/>
      <protection/>
    </xf>
    <xf numFmtId="3" fontId="1" fillId="0" borderId="0" xfId="21" applyNumberFormat="1" applyFont="1" applyBorder="1" applyAlignment="1">
      <alignment/>
    </xf>
    <xf numFmtId="0" fontId="3" fillId="0" borderId="0" xfId="27" applyFont="1">
      <alignment/>
      <protection/>
    </xf>
    <xf numFmtId="0" fontId="3" fillId="0" borderId="5" xfId="27" applyFont="1" applyBorder="1">
      <alignment/>
      <protection/>
    </xf>
    <xf numFmtId="0" fontId="3" fillId="0" borderId="7" xfId="27" applyFont="1" applyBorder="1">
      <alignment/>
      <protection/>
    </xf>
    <xf numFmtId="0" fontId="9" fillId="0" borderId="0" xfId="27" applyFont="1" applyAlignment="1" quotePrefix="1">
      <alignment horizontal="left"/>
      <protection/>
    </xf>
    <xf numFmtId="0" fontId="1" fillId="0" borderId="19" xfId="25" applyNumberFormat="1" applyFont="1" applyBorder="1" applyAlignment="1" quotePrefix="1">
      <alignment horizontal="left"/>
      <protection/>
    </xf>
    <xf numFmtId="38" fontId="3" fillId="0" borderId="0" xfId="27" applyNumberFormat="1" applyFont="1" applyBorder="1" applyAlignment="1">
      <alignment horizontal="right"/>
      <protection/>
    </xf>
    <xf numFmtId="3" fontId="3" fillId="0" borderId="2" xfId="27" applyNumberFormat="1" applyFont="1" applyBorder="1">
      <alignment/>
      <protection/>
    </xf>
    <xf numFmtId="0" fontId="3" fillId="0" borderId="16" xfId="27" applyFont="1" applyBorder="1">
      <alignment/>
      <protection/>
    </xf>
    <xf numFmtId="0" fontId="3" fillId="0" borderId="17" xfId="27" applyFont="1" applyBorder="1">
      <alignment/>
      <protection/>
    </xf>
    <xf numFmtId="3" fontId="3" fillId="0" borderId="2" xfId="27" applyNumberFormat="1" applyFont="1" applyBorder="1" applyAlignment="1" quotePrefix="1">
      <alignment horizontal="right"/>
      <protection/>
    </xf>
    <xf numFmtId="3" fontId="3" fillId="0" borderId="0" xfId="27" applyNumberFormat="1" applyFont="1">
      <alignment/>
      <protection/>
    </xf>
    <xf numFmtId="0" fontId="1" fillId="0" borderId="0" xfId="25" applyNumberFormat="1" applyFont="1" applyBorder="1" applyAlignment="1" quotePrefix="1">
      <alignment horizontal="left"/>
      <protection/>
    </xf>
    <xf numFmtId="0" fontId="2" fillId="0" borderId="23" xfId="25" applyFont="1" applyBorder="1" applyAlignment="1">
      <alignment horizontal="left"/>
      <protection/>
    </xf>
    <xf numFmtId="0" fontId="2" fillId="0" borderId="23" xfId="25" applyFont="1" applyBorder="1" applyAlignment="1" quotePrefix="1">
      <alignment horizontal="left"/>
      <protection/>
    </xf>
    <xf numFmtId="0" fontId="2" fillId="0" borderId="23" xfId="25" applyFont="1" applyBorder="1">
      <alignment/>
      <protection/>
    </xf>
    <xf numFmtId="49" fontId="2" fillId="0" borderId="18" xfId="25" applyNumberFormat="1" applyFont="1" applyBorder="1" applyAlignment="1">
      <alignment horizontal="left"/>
      <protection/>
    </xf>
    <xf numFmtId="49" fontId="2" fillId="0" borderId="19" xfId="25" applyNumberFormat="1" applyFont="1" applyBorder="1" applyAlignment="1">
      <alignment horizontal="left"/>
      <protection/>
    </xf>
    <xf numFmtId="0" fontId="4" fillId="0" borderId="0" xfId="25" applyFont="1" applyAlignment="1" quotePrefix="1">
      <alignment horizontal="left"/>
      <protection/>
    </xf>
    <xf numFmtId="0" fontId="4" fillId="0" borderId="0" xfId="26" applyFont="1" applyAlignment="1" quotePrefix="1">
      <alignment horizontal="left"/>
      <protection/>
    </xf>
    <xf numFmtId="0" fontId="4" fillId="0" borderId="0" xfId="27" applyFont="1" applyAlignment="1" quotePrefix="1">
      <alignment horizontal="left"/>
      <protection/>
    </xf>
    <xf numFmtId="0" fontId="5" fillId="0" borderId="0" xfId="25" applyFont="1" applyAlignment="1" quotePrefix="1">
      <alignment horizontal="left"/>
      <protection/>
    </xf>
    <xf numFmtId="0" fontId="5" fillId="0" borderId="0" xfId="26" applyFont="1" applyAlignment="1" quotePrefix="1">
      <alignment horizontal="left"/>
      <protection/>
    </xf>
    <xf numFmtId="0" fontId="5" fillId="0" borderId="0" xfId="27" applyFont="1" applyAlignment="1" quotePrefix="1">
      <alignment horizontal="left"/>
      <protection/>
    </xf>
    <xf numFmtId="0" fontId="3" fillId="0" borderId="8" xfId="25" applyFont="1" applyBorder="1">
      <alignment/>
      <protection/>
    </xf>
    <xf numFmtId="3" fontId="3" fillId="0" borderId="0" xfId="19" applyNumberFormat="1" applyFont="1" applyBorder="1" applyAlignment="1">
      <alignment/>
    </xf>
    <xf numFmtId="3" fontId="3" fillId="0" borderId="0" xfId="25" applyNumberFormat="1" applyFont="1" applyBorder="1">
      <alignment/>
      <protection/>
    </xf>
    <xf numFmtId="0" fontId="3" fillId="0" borderId="8" xfId="26" applyFont="1" applyBorder="1">
      <alignment/>
      <protection/>
    </xf>
    <xf numFmtId="3" fontId="3" fillId="0" borderId="0" xfId="20" applyNumberFormat="1" applyFont="1" applyBorder="1" applyAlignment="1">
      <alignment/>
    </xf>
    <xf numFmtId="0" fontId="3" fillId="0" borderId="19" xfId="25" applyNumberFormat="1" applyFont="1" applyBorder="1" applyAlignment="1" quotePrefix="1">
      <alignment horizontal="left"/>
      <protection/>
    </xf>
    <xf numFmtId="3" fontId="3" fillId="0" borderId="0" xfId="0" applyNumberFormat="1" applyFont="1" applyAlignment="1">
      <alignment/>
    </xf>
    <xf numFmtId="3" fontId="3" fillId="0" borderId="1" xfId="0" applyNumberFormat="1" applyFont="1" applyBorder="1" applyAlignment="1">
      <alignment/>
    </xf>
    <xf numFmtId="0" fontId="3" fillId="0" borderId="8" xfId="27" applyFont="1" applyBorder="1">
      <alignment/>
      <protection/>
    </xf>
    <xf numFmtId="3" fontId="3" fillId="0" borderId="0" xfId="21" applyNumberFormat="1" applyFont="1" applyBorder="1" applyAlignment="1">
      <alignment/>
    </xf>
    <xf numFmtId="0" fontId="7" fillId="0" borderId="18" xfId="25" applyFont="1" applyBorder="1" applyAlignment="1" quotePrefix="1">
      <alignment horizontal="left"/>
      <protection/>
    </xf>
    <xf numFmtId="0" fontId="7" fillId="0" borderId="10" xfId="25" applyFont="1" applyBorder="1" applyAlignment="1" quotePrefix="1">
      <alignment horizontal="right"/>
      <protection/>
    </xf>
    <xf numFmtId="0" fontId="7" fillId="0" borderId="11" xfId="25" applyFont="1" applyBorder="1" applyAlignment="1" quotePrefix="1">
      <alignment horizontal="right"/>
      <protection/>
    </xf>
    <xf numFmtId="0" fontId="7" fillId="0" borderId="19" xfId="25" applyFont="1" applyBorder="1">
      <alignment/>
      <protection/>
    </xf>
    <xf numFmtId="0" fontId="7" fillId="0" borderId="0" xfId="25" applyFont="1" applyBorder="1" applyAlignment="1">
      <alignment horizontal="right"/>
      <protection/>
    </xf>
    <xf numFmtId="0" fontId="7" fillId="0" borderId="0" xfId="25" applyFont="1" applyBorder="1" applyAlignment="1" quotePrefix="1">
      <alignment horizontal="right"/>
      <protection/>
    </xf>
    <xf numFmtId="0" fontId="7" fillId="0" borderId="3" xfId="25" applyFont="1" applyBorder="1" applyAlignment="1" quotePrefix="1">
      <alignment horizontal="right"/>
      <protection/>
    </xf>
    <xf numFmtId="0" fontId="7" fillId="0" borderId="20" xfId="25" applyFont="1" applyBorder="1">
      <alignment/>
      <protection/>
    </xf>
    <xf numFmtId="0" fontId="7" fillId="0" borderId="14" xfId="25" applyFont="1" applyBorder="1" applyAlignment="1" quotePrefix="1">
      <alignment horizontal="right"/>
      <protection/>
    </xf>
    <xf numFmtId="0" fontId="7" fillId="0" borderId="15" xfId="25" applyFont="1" applyBorder="1" applyAlignment="1" quotePrefix="1">
      <alignment horizontal="right"/>
      <protection/>
    </xf>
    <xf numFmtId="0" fontId="7" fillId="0" borderId="3" xfId="25" applyFont="1" applyBorder="1" applyAlignment="1">
      <alignment horizontal="right"/>
      <protection/>
    </xf>
    <xf numFmtId="0" fontId="7" fillId="0" borderId="18" xfId="26" applyFont="1" applyBorder="1" applyAlignment="1" quotePrefix="1">
      <alignment horizontal="left"/>
      <protection/>
    </xf>
    <xf numFmtId="0" fontId="7" fillId="0" borderId="10" xfId="26" applyFont="1" applyBorder="1" applyAlignment="1" quotePrefix="1">
      <alignment horizontal="right"/>
      <protection/>
    </xf>
    <xf numFmtId="0" fontId="7" fillId="0" borderId="24" xfId="26" applyFont="1" applyBorder="1" applyAlignment="1" quotePrefix="1">
      <alignment horizontal="left"/>
      <protection/>
    </xf>
    <xf numFmtId="0" fontId="7" fillId="0" borderId="10" xfId="26" applyFont="1" applyBorder="1" applyAlignment="1">
      <alignment horizontal="right"/>
      <protection/>
    </xf>
    <xf numFmtId="0" fontId="7" fillId="0" borderId="11" xfId="26" applyFont="1" applyBorder="1" applyAlignment="1" quotePrefix="1">
      <alignment horizontal="right"/>
      <protection/>
    </xf>
    <xf numFmtId="0" fontId="7" fillId="0" borderId="19" xfId="26" applyFont="1" applyBorder="1">
      <alignment/>
      <protection/>
    </xf>
    <xf numFmtId="0" fontId="7" fillId="0" borderId="0" xfId="26" applyFont="1" applyBorder="1" applyAlignment="1">
      <alignment horizontal="right"/>
      <protection/>
    </xf>
    <xf numFmtId="0" fontId="7" fillId="0" borderId="0" xfId="26" applyFont="1" applyBorder="1" applyAlignment="1" quotePrefix="1">
      <alignment horizontal="right"/>
      <protection/>
    </xf>
    <xf numFmtId="0" fontId="7" fillId="0" borderId="3" xfId="26" applyFont="1" applyBorder="1" applyAlignment="1" quotePrefix="1">
      <alignment horizontal="right"/>
      <protection/>
    </xf>
    <xf numFmtId="0" fontId="7" fillId="0" borderId="20" xfId="26" applyFont="1" applyBorder="1">
      <alignment/>
      <protection/>
    </xf>
    <xf numFmtId="0" fontId="7" fillId="0" borderId="14" xfId="26" applyFont="1" applyBorder="1" applyAlignment="1" quotePrefix="1">
      <alignment horizontal="right"/>
      <protection/>
    </xf>
    <xf numFmtId="0" fontId="7" fillId="0" borderId="15" xfId="26" applyFont="1" applyBorder="1" applyAlignment="1" quotePrefix="1">
      <alignment horizontal="right"/>
      <protection/>
    </xf>
    <xf numFmtId="0" fontId="7" fillId="0" borderId="18" xfId="27" applyFont="1" applyBorder="1" applyAlignment="1" quotePrefix="1">
      <alignment horizontal="left"/>
      <protection/>
    </xf>
    <xf numFmtId="0" fontId="7" fillId="0" borderId="24" xfId="27" applyFont="1" applyBorder="1" applyAlignment="1" quotePrefix="1">
      <alignment horizontal="left"/>
      <protection/>
    </xf>
    <xf numFmtId="0" fontId="7" fillId="0" borderId="24" xfId="27" applyFont="1" applyBorder="1">
      <alignment/>
      <protection/>
    </xf>
    <xf numFmtId="0" fontId="7" fillId="0" borderId="24" xfId="27" applyFont="1" applyBorder="1" applyAlignment="1" quotePrefix="1">
      <alignment horizontal="center"/>
      <protection/>
    </xf>
    <xf numFmtId="0" fontId="7" fillId="0" borderId="24" xfId="27" applyFont="1" applyBorder="1" applyAlignment="1">
      <alignment horizontal="center"/>
      <protection/>
    </xf>
    <xf numFmtId="0" fontId="7" fillId="0" borderId="10" xfId="27" applyFont="1" applyBorder="1" applyAlignment="1">
      <alignment horizontal="right"/>
      <protection/>
    </xf>
    <xf numFmtId="0" fontId="7" fillId="0" borderId="11" xfId="27" applyFont="1" applyBorder="1" applyAlignment="1" quotePrefix="1">
      <alignment horizontal="right"/>
      <protection/>
    </xf>
    <xf numFmtId="0" fontId="7" fillId="0" borderId="19" xfId="27" applyFont="1" applyBorder="1">
      <alignment/>
      <protection/>
    </xf>
    <xf numFmtId="0" fontId="7" fillId="0" borderId="0" xfId="27" applyFont="1" applyBorder="1" applyAlignment="1">
      <alignment horizontal="right"/>
      <protection/>
    </xf>
    <xf numFmtId="0" fontId="7" fillId="0" borderId="0" xfId="27" applyFont="1" applyBorder="1" applyAlignment="1" quotePrefix="1">
      <alignment horizontal="right"/>
      <protection/>
    </xf>
    <xf numFmtId="0" fontId="7" fillId="0" borderId="3" xfId="27" applyFont="1" applyBorder="1" applyAlignment="1">
      <alignment horizontal="right"/>
      <protection/>
    </xf>
    <xf numFmtId="0" fontId="7" fillId="0" borderId="20" xfId="27" applyFont="1" applyBorder="1">
      <alignment/>
      <protection/>
    </xf>
    <xf numFmtId="0" fontId="7" fillId="0" borderId="14" xfId="27" applyFont="1" applyBorder="1" applyAlignment="1">
      <alignment horizontal="right"/>
      <protection/>
    </xf>
    <xf numFmtId="0" fontId="7" fillId="0" borderId="14" xfId="27" applyFont="1" applyBorder="1" applyAlignment="1" quotePrefix="1">
      <alignment horizontal="right"/>
      <protection/>
    </xf>
    <xf numFmtId="0" fontId="7" fillId="0" borderId="14" xfId="27" applyFont="1" applyBorder="1">
      <alignment/>
      <protection/>
    </xf>
    <xf numFmtId="0" fontId="7" fillId="0" borderId="15" xfId="27" applyFont="1" applyBorder="1" applyAlignment="1" quotePrefix="1">
      <alignment horizontal="right"/>
      <protection/>
    </xf>
    <xf numFmtId="0" fontId="7" fillId="0" borderId="0" xfId="27" applyFont="1" applyAlignment="1">
      <alignment horizontal="right"/>
      <protection/>
    </xf>
    <xf numFmtId="0" fontId="7" fillId="0" borderId="3" xfId="27" applyFont="1" applyBorder="1" applyAlignment="1" quotePrefix="1">
      <alignment horizontal="right"/>
      <protection/>
    </xf>
    <xf numFmtId="0" fontId="7" fillId="0" borderId="0" xfId="27" applyFont="1" applyBorder="1" applyAlignment="1">
      <alignment horizontal="center"/>
      <protection/>
    </xf>
    <xf numFmtId="0" fontId="7" fillId="0" borderId="0" xfId="27" applyFont="1" applyBorder="1" applyAlignment="1">
      <alignment horizontal="left"/>
      <protection/>
    </xf>
    <xf numFmtId="3" fontId="1" fillId="0" borderId="0" xfId="28" applyNumberFormat="1" applyFont="1" applyFill="1">
      <alignment/>
      <protection/>
    </xf>
    <xf numFmtId="0" fontId="1" fillId="0" borderId="0" xfId="27" applyFont="1" applyAlignment="1">
      <alignment horizontal="center"/>
      <protection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right"/>
    </xf>
    <xf numFmtId="0" fontId="2" fillId="0" borderId="0" xfId="25" applyFont="1" applyBorder="1" applyAlignment="1" quotePrefix="1">
      <alignment horizontal="left"/>
      <protection/>
    </xf>
    <xf numFmtId="0" fontId="5" fillId="0" borderId="0" xfId="25" applyFont="1" applyBorder="1">
      <alignment/>
      <protection/>
    </xf>
    <xf numFmtId="0" fontId="7" fillId="0" borderId="0" xfId="25" applyFont="1" applyBorder="1">
      <alignment/>
      <protection/>
    </xf>
    <xf numFmtId="38" fontId="7" fillId="0" borderId="0" xfId="25" applyNumberFormat="1" applyFont="1" applyBorder="1">
      <alignment/>
      <protection/>
    </xf>
    <xf numFmtId="0" fontId="7" fillId="0" borderId="24" xfId="27" applyFont="1" applyBorder="1" applyAlignment="1" quotePrefix="1">
      <alignment horizontal="center"/>
      <protection/>
    </xf>
    <xf numFmtId="0" fontId="7" fillId="0" borderId="24" xfId="27" applyFont="1" applyBorder="1" applyAlignment="1">
      <alignment horizontal="center"/>
      <protection/>
    </xf>
  </cellXfs>
  <cellStyles count="16">
    <cellStyle name="Normal" xfId="0"/>
    <cellStyle name="Hyperlink" xfId="15"/>
    <cellStyle name="Followed Hyperlink" xfId="16"/>
    <cellStyle name="Comma" xfId="17"/>
    <cellStyle name="Comma [0]" xfId="18"/>
    <cellStyle name="Millares_SOAPAB" xfId="19"/>
    <cellStyle name="Millares_SOAPC" xfId="20"/>
    <cellStyle name="Millares_SOAPDE" xfId="21"/>
    <cellStyle name="Millares_SOAPFGH" xfId="22"/>
    <cellStyle name="Currency" xfId="23"/>
    <cellStyle name="Currency [0]" xfId="24"/>
    <cellStyle name="Normal_SOAPAB" xfId="25"/>
    <cellStyle name="Normal_SOAPC" xfId="26"/>
    <cellStyle name="Normal_SOAPDE" xfId="27"/>
    <cellStyle name="Normal_SOAPFGH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J117"/>
  <sheetViews>
    <sheetView tabSelected="1" workbookViewId="0" topLeftCell="A1">
      <selection activeCell="I20" sqref="I20"/>
    </sheetView>
  </sheetViews>
  <sheetFormatPr defaultColWidth="11.421875" defaultRowHeight="12.75"/>
  <cols>
    <col min="1" max="1" width="22.421875" style="16" customWidth="1"/>
    <col min="2" max="4" width="13.7109375" style="16" customWidth="1"/>
    <col min="5" max="5" width="16.57421875" style="114" customWidth="1"/>
    <col min="6" max="6" width="11.7109375" style="16" customWidth="1"/>
    <col min="7" max="7" width="9.140625" style="16" customWidth="1"/>
    <col min="8" max="8" width="8.8515625" style="16" customWidth="1"/>
    <col min="9" max="9" width="9.140625" style="16" customWidth="1"/>
    <col min="10" max="16384" width="11.421875" style="16" customWidth="1"/>
  </cols>
  <sheetData>
    <row r="1" ht="12.75">
      <c r="A1" s="15"/>
    </row>
    <row r="2" ht="12.75">
      <c r="A2" s="15"/>
    </row>
    <row r="3" spans="1:6" ht="12.75">
      <c r="A3" s="113" t="s">
        <v>64</v>
      </c>
      <c r="B3" s="17"/>
      <c r="C3" s="17"/>
      <c r="D3" s="17"/>
      <c r="E3" s="115"/>
      <c r="F3" s="17"/>
    </row>
    <row r="4" ht="12.75"/>
    <row r="5" ht="12.75">
      <c r="A5" s="148" t="s">
        <v>65</v>
      </c>
    </row>
    <row r="6" spans="1:2" ht="12.75" customHeight="1">
      <c r="A6" s="145" t="s">
        <v>96</v>
      </c>
      <c r="B6" s="18"/>
    </row>
    <row r="7" spans="1:9" ht="12.75" customHeight="1">
      <c r="A7" s="161"/>
      <c r="B7" s="162" t="s">
        <v>49</v>
      </c>
      <c r="C7" s="162" t="s">
        <v>49</v>
      </c>
      <c r="D7" s="162" t="s">
        <v>49</v>
      </c>
      <c r="E7" s="163" t="s">
        <v>66</v>
      </c>
      <c r="G7" s="208"/>
      <c r="H7" s="17"/>
      <c r="I7" s="17"/>
    </row>
    <row r="8" spans="1:9" ht="12.75" customHeight="1">
      <c r="A8" s="164" t="s">
        <v>1</v>
      </c>
      <c r="B8" s="165" t="s">
        <v>67</v>
      </c>
      <c r="C8" s="166" t="s">
        <v>25</v>
      </c>
      <c r="D8" s="165" t="s">
        <v>68</v>
      </c>
      <c r="E8" s="167" t="s">
        <v>69</v>
      </c>
      <c r="G8" s="17"/>
      <c r="H8" s="17"/>
      <c r="I8" s="17"/>
    </row>
    <row r="9" spans="1:9" ht="12.75">
      <c r="A9" s="168"/>
      <c r="B9" s="169" t="s">
        <v>70</v>
      </c>
      <c r="C9" s="169" t="s">
        <v>71</v>
      </c>
      <c r="D9" s="169" t="s">
        <v>72</v>
      </c>
      <c r="E9" s="170" t="s">
        <v>73</v>
      </c>
      <c r="G9" s="209"/>
      <c r="H9" s="210"/>
      <c r="I9" s="115"/>
    </row>
    <row r="10" spans="1:10" ht="12.75">
      <c r="A10" s="106" t="s">
        <v>86</v>
      </c>
      <c r="B10" s="19">
        <v>1</v>
      </c>
      <c r="C10" s="19">
        <v>0</v>
      </c>
      <c r="D10" s="111">
        <v>6</v>
      </c>
      <c r="E10" s="116">
        <f aca="true" t="shared" si="0" ref="E10:E23">SUM(B10:D10)</f>
        <v>7</v>
      </c>
      <c r="G10" s="20"/>
      <c r="H10" s="20"/>
      <c r="I10" s="211"/>
      <c r="J10" s="104"/>
    </row>
    <row r="11" spans="1:10" ht="12.75">
      <c r="A11" s="140" t="s">
        <v>83</v>
      </c>
      <c r="B11" s="21">
        <v>7</v>
      </c>
      <c r="C11" s="21">
        <v>0</v>
      </c>
      <c r="D11" s="22">
        <v>6068</v>
      </c>
      <c r="E11" s="116">
        <f t="shared" si="0"/>
        <v>6075</v>
      </c>
      <c r="G11" s="20"/>
      <c r="H11" s="20"/>
      <c r="I11" s="211"/>
      <c r="J11" s="104"/>
    </row>
    <row r="12" spans="1:10" ht="12.75">
      <c r="A12" s="140" t="s">
        <v>92</v>
      </c>
      <c r="B12" s="21">
        <v>13</v>
      </c>
      <c r="C12" s="21">
        <v>0</v>
      </c>
      <c r="D12" s="22">
        <v>4627</v>
      </c>
      <c r="E12" s="116">
        <f t="shared" si="0"/>
        <v>4640</v>
      </c>
      <c r="G12" s="20"/>
      <c r="H12" s="20"/>
      <c r="I12" s="211"/>
      <c r="J12" s="104"/>
    </row>
    <row r="13" spans="1:10" ht="12.75">
      <c r="A13" s="140" t="s">
        <v>9</v>
      </c>
      <c r="B13" s="21">
        <v>17</v>
      </c>
      <c r="C13" s="21">
        <v>0</v>
      </c>
      <c r="D13" s="22">
        <v>601</v>
      </c>
      <c r="E13" s="116">
        <f t="shared" si="0"/>
        <v>618</v>
      </c>
      <c r="G13" s="20"/>
      <c r="H13" s="20"/>
      <c r="I13" s="211"/>
      <c r="J13" s="104"/>
    </row>
    <row r="14" spans="1:10" ht="12.75">
      <c r="A14" s="141" t="s">
        <v>85</v>
      </c>
      <c r="B14" s="21">
        <v>21</v>
      </c>
      <c r="C14" s="21">
        <v>0</v>
      </c>
      <c r="D14" s="22">
        <v>569</v>
      </c>
      <c r="E14" s="116">
        <f t="shared" si="0"/>
        <v>590</v>
      </c>
      <c r="G14" s="20"/>
      <c r="H14" s="20"/>
      <c r="I14" s="211"/>
      <c r="J14" s="104"/>
    </row>
    <row r="15" spans="1:10" ht="12.75">
      <c r="A15" s="142" t="s">
        <v>10</v>
      </c>
      <c r="B15" s="21">
        <v>0</v>
      </c>
      <c r="C15" s="21">
        <v>0</v>
      </c>
      <c r="D15" s="22">
        <v>1028</v>
      </c>
      <c r="E15" s="116">
        <f t="shared" si="0"/>
        <v>1028</v>
      </c>
      <c r="G15" s="20"/>
      <c r="H15" s="20"/>
      <c r="I15" s="211"/>
      <c r="J15" s="104"/>
    </row>
    <row r="16" spans="1:10" ht="12.75">
      <c r="A16" s="142" t="s">
        <v>90</v>
      </c>
      <c r="B16" s="21">
        <v>0</v>
      </c>
      <c r="C16" s="21">
        <v>0</v>
      </c>
      <c r="D16" s="22">
        <v>14</v>
      </c>
      <c r="E16" s="116">
        <f t="shared" si="0"/>
        <v>14</v>
      </c>
      <c r="G16" s="20"/>
      <c r="H16" s="20"/>
      <c r="I16" s="211"/>
      <c r="J16" s="104"/>
    </row>
    <row r="17" spans="1:10" ht="12.75">
      <c r="A17" s="142" t="s">
        <v>91</v>
      </c>
      <c r="B17" s="21">
        <v>106</v>
      </c>
      <c r="C17" s="21">
        <v>254</v>
      </c>
      <c r="D17" s="22">
        <v>4055</v>
      </c>
      <c r="E17" s="116">
        <f t="shared" si="0"/>
        <v>4415</v>
      </c>
      <c r="G17" s="20"/>
      <c r="H17" s="20"/>
      <c r="I17" s="211"/>
      <c r="J17" s="104"/>
    </row>
    <row r="18" spans="1:10" ht="12.75">
      <c r="A18" s="141" t="s">
        <v>11</v>
      </c>
      <c r="B18" s="16">
        <v>68</v>
      </c>
      <c r="C18" s="16">
        <v>0</v>
      </c>
      <c r="D18" s="23">
        <v>406</v>
      </c>
      <c r="E18" s="116">
        <f t="shared" si="0"/>
        <v>474</v>
      </c>
      <c r="G18" s="20"/>
      <c r="H18" s="20"/>
      <c r="I18" s="211"/>
      <c r="J18" s="104"/>
    </row>
    <row r="19" spans="1:10" ht="12.75">
      <c r="A19" s="140" t="s">
        <v>93</v>
      </c>
      <c r="B19" s="21">
        <v>0</v>
      </c>
      <c r="C19" s="21">
        <v>0</v>
      </c>
      <c r="D19" s="22">
        <v>12</v>
      </c>
      <c r="E19" s="116">
        <f t="shared" si="0"/>
        <v>12</v>
      </c>
      <c r="G19" s="20"/>
      <c r="H19" s="20"/>
      <c r="I19" s="211"/>
      <c r="J19" s="104"/>
    </row>
    <row r="20" spans="1:10" ht="12.75">
      <c r="A20" s="140" t="s">
        <v>94</v>
      </c>
      <c r="B20" s="21">
        <v>3</v>
      </c>
      <c r="C20" s="21">
        <v>0</v>
      </c>
      <c r="D20" s="22">
        <v>2194</v>
      </c>
      <c r="E20" s="116">
        <f t="shared" si="0"/>
        <v>2197</v>
      </c>
      <c r="G20" s="20"/>
      <c r="H20" s="20"/>
      <c r="I20" s="211"/>
      <c r="J20" s="104"/>
    </row>
    <row r="21" spans="1:10" ht="12.75">
      <c r="A21" s="142" t="s">
        <v>87</v>
      </c>
      <c r="B21" s="21">
        <v>1</v>
      </c>
      <c r="C21" s="21">
        <v>0</v>
      </c>
      <c r="D21" s="110">
        <v>1996</v>
      </c>
      <c r="E21" s="116">
        <f t="shared" si="0"/>
        <v>1997</v>
      </c>
      <c r="G21" s="20"/>
      <c r="H21" s="20"/>
      <c r="I21" s="211"/>
      <c r="J21" s="104"/>
    </row>
    <row r="22" spans="1:10" ht="12.75">
      <c r="A22" s="142" t="s">
        <v>95</v>
      </c>
      <c r="B22" s="21">
        <v>9</v>
      </c>
      <c r="C22" s="21">
        <v>0</v>
      </c>
      <c r="D22" s="110">
        <v>5647</v>
      </c>
      <c r="E22" s="116">
        <f t="shared" si="0"/>
        <v>5656</v>
      </c>
      <c r="G22" s="20"/>
      <c r="H22" s="20"/>
      <c r="I22" s="211"/>
      <c r="J22" s="104"/>
    </row>
    <row r="23" spans="1:10" ht="12.75">
      <c r="A23" s="140" t="s">
        <v>12</v>
      </c>
      <c r="B23" s="21">
        <v>4</v>
      </c>
      <c r="C23" s="21">
        <v>0</v>
      </c>
      <c r="D23" s="22">
        <v>1519</v>
      </c>
      <c r="E23" s="116">
        <f t="shared" si="0"/>
        <v>1523</v>
      </c>
      <c r="G23" s="20"/>
      <c r="H23" s="20"/>
      <c r="I23" s="211"/>
      <c r="J23" s="104"/>
    </row>
    <row r="24" spans="1:8" ht="12.75" customHeight="1">
      <c r="A24" s="24"/>
      <c r="B24" s="25"/>
      <c r="C24" s="26"/>
      <c r="D24" s="26"/>
      <c r="E24" s="117"/>
      <c r="H24" s="17"/>
    </row>
    <row r="25" spans="1:6" ht="12.75" customHeight="1">
      <c r="A25" s="151" t="s">
        <v>13</v>
      </c>
      <c r="B25" s="152">
        <f>SUM(B10:B23)</f>
        <v>250</v>
      </c>
      <c r="C25" s="152">
        <f>SUM(C10:C23)</f>
        <v>254</v>
      </c>
      <c r="D25" s="152">
        <f>SUM(D10:D23)</f>
        <v>28742</v>
      </c>
      <c r="E25" s="11">
        <f>SUM(E10:E23)</f>
        <v>29246</v>
      </c>
      <c r="F25" s="27"/>
    </row>
    <row r="26" spans="1:5" ht="12.75" customHeight="1">
      <c r="A26" s="28"/>
      <c r="B26" s="29"/>
      <c r="C26" s="30"/>
      <c r="D26" s="30"/>
      <c r="E26" s="118"/>
    </row>
    <row r="27" spans="2:5" ht="12.75" customHeight="1">
      <c r="B27" s="31"/>
      <c r="C27" s="20"/>
      <c r="D27" s="20"/>
      <c r="E27" s="119"/>
    </row>
    <row r="28" spans="1:5" ht="12.75" customHeight="1">
      <c r="A28" s="15"/>
      <c r="B28" s="31"/>
      <c r="C28" s="20"/>
      <c r="D28" s="20"/>
      <c r="E28" s="119"/>
    </row>
    <row r="29" spans="1:5" ht="12.75" customHeight="1">
      <c r="A29" s="32"/>
      <c r="B29" s="31"/>
      <c r="C29" s="20"/>
      <c r="D29" s="20"/>
      <c r="E29" s="119"/>
    </row>
    <row r="30" spans="1:5" ht="12.75" customHeight="1">
      <c r="A30" s="32"/>
      <c r="B30" s="31"/>
      <c r="C30" s="20"/>
      <c r="D30" s="20"/>
      <c r="E30" s="119"/>
    </row>
    <row r="32" ht="12.75" customHeight="1"/>
    <row r="33" ht="12.75" customHeight="1"/>
    <row r="53" ht="12.75">
      <c r="F53" s="33"/>
    </row>
    <row r="54" ht="12.75" customHeight="1"/>
    <row r="56" ht="12.75">
      <c r="A56" s="15"/>
    </row>
    <row r="117" spans="1:5" ht="15.75">
      <c r="A117" s="28"/>
      <c r="B117" s="29"/>
      <c r="C117" s="30"/>
      <c r="D117" s="30"/>
      <c r="E117" s="118"/>
    </row>
  </sheetData>
  <printOptions/>
  <pageMargins left="1.1811023622047245" right="0.2362204724409449" top="0.8267716535433072" bottom="0.4330708661417323" header="0" footer="0"/>
  <pageSetup orientation="landscape" paperSize="9" r:id="rId3"/>
  <rowBreaks count="1" manualBreakCount="1">
    <brk id="27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3:E26"/>
  <sheetViews>
    <sheetView workbookViewId="0" topLeftCell="A1">
      <selection activeCell="E12" sqref="E12"/>
    </sheetView>
  </sheetViews>
  <sheetFormatPr defaultColWidth="11.421875" defaultRowHeight="12.75"/>
  <cols>
    <col min="1" max="1" width="22.421875" style="0" customWidth="1"/>
    <col min="2" max="4" width="13.7109375" style="0" customWidth="1"/>
    <col min="5" max="5" width="16.57421875" style="0" customWidth="1"/>
  </cols>
  <sheetData>
    <row r="3" ht="12.75">
      <c r="A3" s="113" t="s">
        <v>64</v>
      </c>
    </row>
    <row r="4" spans="1:5" ht="12.75">
      <c r="A4" s="15"/>
      <c r="B4" s="16"/>
      <c r="C4" s="16"/>
      <c r="D4" s="16"/>
      <c r="E4" s="114"/>
    </row>
    <row r="5" spans="1:5" ht="12.75">
      <c r="A5" s="148" t="s">
        <v>74</v>
      </c>
      <c r="B5" s="16"/>
      <c r="C5" s="16"/>
      <c r="D5" s="16"/>
      <c r="E5" s="114"/>
    </row>
    <row r="6" spans="1:5" ht="12.75">
      <c r="A6" s="145" t="str">
        <f>'A-N° Sinies Denun'!A6</f>
        <v>      (entre el 1 de enero y 31 de diciembre de 2005)</v>
      </c>
      <c r="B6" s="121"/>
      <c r="C6" s="16"/>
      <c r="D6" s="16"/>
      <c r="E6" s="114"/>
    </row>
    <row r="7" spans="1:5" ht="12.75">
      <c r="A7" s="161"/>
      <c r="B7" s="162" t="s">
        <v>49</v>
      </c>
      <c r="C7" s="162" t="s">
        <v>49</v>
      </c>
      <c r="D7" s="162" t="s">
        <v>49</v>
      </c>
      <c r="E7" s="163" t="s">
        <v>37</v>
      </c>
    </row>
    <row r="8" spans="1:5" ht="12.75">
      <c r="A8" s="164" t="s">
        <v>1</v>
      </c>
      <c r="B8" s="165" t="s">
        <v>53</v>
      </c>
      <c r="C8" s="166" t="s">
        <v>75</v>
      </c>
      <c r="D8" s="165" t="s">
        <v>54</v>
      </c>
      <c r="E8" s="171"/>
    </row>
    <row r="9" spans="1:5" ht="12.75">
      <c r="A9" s="168"/>
      <c r="B9" s="169" t="s">
        <v>76</v>
      </c>
      <c r="C9" s="169" t="s">
        <v>77</v>
      </c>
      <c r="D9" s="169" t="s">
        <v>78</v>
      </c>
      <c r="E9" s="170" t="s">
        <v>79</v>
      </c>
    </row>
    <row r="10" spans="1:5" ht="12.75">
      <c r="A10" s="143" t="str">
        <f>'A-N° Sinies Denun'!A10</f>
        <v>ABN Amro</v>
      </c>
      <c r="B10" s="22">
        <v>5</v>
      </c>
      <c r="C10" s="22">
        <v>1</v>
      </c>
      <c r="D10" s="22">
        <v>0</v>
      </c>
      <c r="E10" s="120">
        <f aca="true" t="shared" si="0" ref="E10:E23">SUM(B10:D10)</f>
        <v>6</v>
      </c>
    </row>
    <row r="11" spans="1:5" ht="12.75">
      <c r="A11" s="144" t="str">
        <f>'A-N° Sinies Denun'!A11</f>
        <v>Aseguradora Magallanes</v>
      </c>
      <c r="B11" s="22">
        <v>5707</v>
      </c>
      <c r="C11" s="22">
        <v>0</v>
      </c>
      <c r="D11" s="22">
        <v>361</v>
      </c>
      <c r="E11" s="120">
        <f t="shared" si="0"/>
        <v>6068</v>
      </c>
    </row>
    <row r="12" spans="1:5" ht="12.75">
      <c r="A12" s="144" t="str">
        <f>'A-N° Sinies Denun'!A12</f>
        <v>Bci</v>
      </c>
      <c r="B12" s="22">
        <v>1166</v>
      </c>
      <c r="C12" s="22">
        <v>3139</v>
      </c>
      <c r="D12" s="22">
        <v>322</v>
      </c>
      <c r="E12" s="120">
        <f t="shared" si="0"/>
        <v>4627</v>
      </c>
    </row>
    <row r="13" spans="1:5" ht="12.75">
      <c r="A13" s="144" t="str">
        <f>'A-N° Sinies Denun'!A13</f>
        <v>Chilena Consolidada</v>
      </c>
      <c r="B13" s="22">
        <v>152</v>
      </c>
      <c r="C13" s="22">
        <v>397</v>
      </c>
      <c r="D13" s="22">
        <v>52</v>
      </c>
      <c r="E13" s="120">
        <f t="shared" si="0"/>
        <v>601</v>
      </c>
    </row>
    <row r="14" spans="1:5" ht="12.75">
      <c r="A14" s="144" t="str">
        <f>'A-N° Sinies Denun'!A14</f>
        <v>Consorcio Nacional</v>
      </c>
      <c r="B14" s="22">
        <v>561</v>
      </c>
      <c r="C14" s="22">
        <v>0</v>
      </c>
      <c r="D14" s="22">
        <v>8</v>
      </c>
      <c r="E14" s="120">
        <f t="shared" si="0"/>
        <v>569</v>
      </c>
    </row>
    <row r="15" spans="1:5" ht="12.75">
      <c r="A15" s="144" t="str">
        <f>'A-N° Sinies Denun'!A15</f>
        <v>Cruz del Sur</v>
      </c>
      <c r="B15" s="22">
        <v>430</v>
      </c>
      <c r="C15" s="22">
        <v>543</v>
      </c>
      <c r="D15" s="22">
        <v>55</v>
      </c>
      <c r="E15" s="120">
        <f t="shared" si="0"/>
        <v>1028</v>
      </c>
    </row>
    <row r="16" spans="1:5" ht="12.75">
      <c r="A16" s="144" t="str">
        <f>'A-N° Sinies Denun'!A16</f>
        <v>ING</v>
      </c>
      <c r="B16" s="22">
        <v>14</v>
      </c>
      <c r="C16" s="22">
        <v>0</v>
      </c>
      <c r="D16" s="22">
        <v>0</v>
      </c>
      <c r="E16" s="120">
        <f t="shared" si="0"/>
        <v>14</v>
      </c>
    </row>
    <row r="17" spans="1:5" ht="12.75">
      <c r="A17" s="144" t="str">
        <f>'A-N° Sinies Denun'!A17</f>
        <v>ING Vida</v>
      </c>
      <c r="B17" s="22">
        <v>182</v>
      </c>
      <c r="C17" s="22">
        <v>3873</v>
      </c>
      <c r="D17" s="22">
        <v>0</v>
      </c>
      <c r="E17" s="120">
        <f t="shared" si="0"/>
        <v>4055</v>
      </c>
    </row>
    <row r="18" spans="1:5" ht="12.75">
      <c r="A18" s="144" t="str">
        <f>'A-N° Sinies Denun'!A18</f>
        <v>Interamericana Vida</v>
      </c>
      <c r="B18" s="22">
        <v>5</v>
      </c>
      <c r="C18" s="22">
        <v>384</v>
      </c>
      <c r="D18" s="22">
        <v>17</v>
      </c>
      <c r="E18" s="120">
        <f t="shared" si="0"/>
        <v>406</v>
      </c>
    </row>
    <row r="19" spans="1:5" ht="12.75">
      <c r="A19" s="144" t="str">
        <f>'A-N° Sinies Denun'!A19</f>
        <v>Ise Chile</v>
      </c>
      <c r="B19" s="22">
        <v>12</v>
      </c>
      <c r="C19" s="22">
        <v>0</v>
      </c>
      <c r="D19" s="22">
        <v>0</v>
      </c>
      <c r="E19" s="120">
        <f t="shared" si="0"/>
        <v>12</v>
      </c>
    </row>
    <row r="20" spans="1:5" ht="12.75">
      <c r="A20" s="144" t="str">
        <f>'A-N° Sinies Denun'!A20</f>
        <v>Liberty</v>
      </c>
      <c r="B20" s="22">
        <v>1051</v>
      </c>
      <c r="C20" s="22">
        <v>878</v>
      </c>
      <c r="D20" s="22">
        <v>265</v>
      </c>
      <c r="E20" s="120">
        <f t="shared" si="0"/>
        <v>2194</v>
      </c>
    </row>
    <row r="21" spans="1:5" ht="12.75">
      <c r="A21" s="144" t="str">
        <f>'A-N° Sinies Denun'!A21</f>
        <v>Mapfre</v>
      </c>
      <c r="B21" s="22">
        <v>1590</v>
      </c>
      <c r="C21" s="22">
        <v>406</v>
      </c>
      <c r="D21" s="22">
        <v>0</v>
      </c>
      <c r="E21" s="120">
        <f t="shared" si="0"/>
        <v>1996</v>
      </c>
    </row>
    <row r="22" spans="1:5" ht="12.75">
      <c r="A22" s="144" t="str">
        <f>'A-N° Sinies Denun'!A22</f>
        <v>Penta Security</v>
      </c>
      <c r="B22" s="22">
        <v>411</v>
      </c>
      <c r="C22" s="22">
        <v>4164</v>
      </c>
      <c r="D22" s="22">
        <v>1072</v>
      </c>
      <c r="E22" s="120">
        <f t="shared" si="0"/>
        <v>5647</v>
      </c>
    </row>
    <row r="23" spans="1:5" ht="12.75">
      <c r="A23" s="144" t="str">
        <f>'A-N° Sinies Denun'!A23</f>
        <v>Renta Nacional</v>
      </c>
      <c r="B23" s="22">
        <v>647</v>
      </c>
      <c r="C23" s="22">
        <v>283</v>
      </c>
      <c r="D23" s="22">
        <v>589</v>
      </c>
      <c r="E23" s="120">
        <f t="shared" si="0"/>
        <v>1519</v>
      </c>
    </row>
    <row r="24" spans="1:5" ht="12.75">
      <c r="A24" s="24"/>
      <c r="B24" s="25"/>
      <c r="C24" s="26"/>
      <c r="D24" s="26"/>
      <c r="E24" s="117"/>
    </row>
    <row r="25" spans="1:5" ht="12.75">
      <c r="A25" s="151" t="s">
        <v>13</v>
      </c>
      <c r="B25" s="152">
        <f>SUM(B10:B23)</f>
        <v>11933</v>
      </c>
      <c r="C25" s="153">
        <f>SUM(C10:C23)</f>
        <v>14068</v>
      </c>
      <c r="D25" s="153">
        <f>SUM(D10:D23)</f>
        <v>2741</v>
      </c>
      <c r="E25" s="1">
        <f>SUM(E10:E23)</f>
        <v>28742</v>
      </c>
    </row>
    <row r="26" spans="1:5" ht="15.75">
      <c r="A26" s="28"/>
      <c r="B26" s="29"/>
      <c r="C26" s="30"/>
      <c r="D26" s="30"/>
      <c r="E26" s="118"/>
    </row>
  </sheetData>
  <printOptions/>
  <pageMargins left="1.19" right="0.75" top="0.83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J128"/>
  <sheetViews>
    <sheetView workbookViewId="0" topLeftCell="A1">
      <selection activeCell="G12" sqref="G12"/>
    </sheetView>
  </sheetViews>
  <sheetFormatPr defaultColWidth="11.421875" defaultRowHeight="12.75"/>
  <cols>
    <col min="1" max="1" width="22.421875" style="35" customWidth="1"/>
    <col min="2" max="2" width="10.140625" style="35" customWidth="1"/>
    <col min="3" max="4" width="11.7109375" style="35" customWidth="1"/>
    <col min="5" max="5" width="14.00390625" style="35" customWidth="1"/>
    <col min="6" max="6" width="12.421875" style="35" customWidth="1"/>
    <col min="7" max="7" width="21.7109375" style="123" customWidth="1"/>
    <col min="8" max="16384" width="11.421875" style="35" customWidth="1"/>
  </cols>
  <sheetData>
    <row r="1" ht="12.75">
      <c r="A1" s="34"/>
    </row>
    <row r="3" ht="12.75">
      <c r="A3" s="113" t="s">
        <v>64</v>
      </c>
    </row>
    <row r="4" ht="12.75">
      <c r="A4" s="34"/>
    </row>
    <row r="5" ht="12.75">
      <c r="A5" s="149" t="s">
        <v>17</v>
      </c>
    </row>
    <row r="6" spans="1:2" ht="12.75">
      <c r="A6" s="146" t="str">
        <f>'A-N° Sinies Denun'!$A$6</f>
        <v>      (entre el 1 de enero y 31 de diciembre de 2005)</v>
      </c>
      <c r="B6" s="122"/>
    </row>
    <row r="7" spans="1:7" ht="12.75">
      <c r="A7" s="172"/>
      <c r="B7" s="173" t="s">
        <v>18</v>
      </c>
      <c r="C7" s="174" t="s">
        <v>84</v>
      </c>
      <c r="D7" s="174"/>
      <c r="E7" s="173" t="s">
        <v>19</v>
      </c>
      <c r="F7" s="175" t="s">
        <v>20</v>
      </c>
      <c r="G7" s="176" t="s">
        <v>21</v>
      </c>
    </row>
    <row r="8" spans="1:7" ht="12.75">
      <c r="A8" s="177" t="s">
        <v>1</v>
      </c>
      <c r="B8" s="178"/>
      <c r="C8" s="179" t="s">
        <v>22</v>
      </c>
      <c r="D8" s="178" t="s">
        <v>23</v>
      </c>
      <c r="E8" s="178" t="s">
        <v>24</v>
      </c>
      <c r="F8" s="178" t="s">
        <v>25</v>
      </c>
      <c r="G8" s="180" t="s">
        <v>26</v>
      </c>
    </row>
    <row r="9" spans="1:7" ht="12.75">
      <c r="A9" s="181"/>
      <c r="B9" s="182" t="s">
        <v>27</v>
      </c>
      <c r="C9" s="182" t="s">
        <v>28</v>
      </c>
      <c r="D9" s="182" t="s">
        <v>29</v>
      </c>
      <c r="E9" s="182" t="s">
        <v>30</v>
      </c>
      <c r="F9" s="182" t="s">
        <v>31</v>
      </c>
      <c r="G9" s="183" t="s">
        <v>32</v>
      </c>
    </row>
    <row r="10" spans="1:7" ht="12.75">
      <c r="A10" s="105" t="str">
        <f>'A-N° Sinies Denun'!A10</f>
        <v>ABN Amro</v>
      </c>
      <c r="B10" s="21">
        <v>0</v>
      </c>
      <c r="C10" s="21">
        <v>0</v>
      </c>
      <c r="D10" s="21">
        <v>0</v>
      </c>
      <c r="E10" s="22">
        <v>9</v>
      </c>
      <c r="F10" s="21">
        <v>0</v>
      </c>
      <c r="G10" s="124">
        <f aca="true" t="shared" si="0" ref="G10:G23">SUM(B10:F10)</f>
        <v>9</v>
      </c>
    </row>
    <row r="11" spans="1:7" ht="12.75">
      <c r="A11" s="107" t="str">
        <f>'A-N° Sinies Denun'!A11</f>
        <v>Aseguradora Magallanes</v>
      </c>
      <c r="B11" s="21">
        <v>243</v>
      </c>
      <c r="C11" s="21">
        <v>19</v>
      </c>
      <c r="D11" s="21">
        <v>13</v>
      </c>
      <c r="E11" s="22">
        <v>7270</v>
      </c>
      <c r="F11" s="21">
        <v>0</v>
      </c>
      <c r="G11" s="124">
        <f t="shared" si="0"/>
        <v>7545</v>
      </c>
    </row>
    <row r="12" spans="1:7" ht="12.75">
      <c r="A12" s="107" t="str">
        <f>'A-N° Sinies Denun'!A12</f>
        <v>Bci</v>
      </c>
      <c r="B12" s="21">
        <v>296</v>
      </c>
      <c r="C12" s="21">
        <v>16</v>
      </c>
      <c r="D12" s="21">
        <v>4</v>
      </c>
      <c r="E12" s="22">
        <v>6861</v>
      </c>
      <c r="F12" s="21">
        <v>0</v>
      </c>
      <c r="G12" s="124">
        <f t="shared" si="0"/>
        <v>7177</v>
      </c>
    </row>
    <row r="13" spans="1:7" ht="12.75">
      <c r="A13" s="107" t="str">
        <f>'A-N° Sinies Denun'!A13</f>
        <v>Chilena Consolidada</v>
      </c>
      <c r="B13" s="21">
        <v>12</v>
      </c>
      <c r="C13" s="21">
        <v>0</v>
      </c>
      <c r="D13" s="21">
        <v>2</v>
      </c>
      <c r="E13" s="22">
        <v>714</v>
      </c>
      <c r="F13" s="21">
        <v>0</v>
      </c>
      <c r="G13" s="124">
        <f t="shared" si="0"/>
        <v>728</v>
      </c>
    </row>
    <row r="14" spans="1:7" ht="12.75">
      <c r="A14" s="107" t="str">
        <f>'A-N° Sinies Denun'!A14</f>
        <v>Consorcio Nacional</v>
      </c>
      <c r="B14" s="21">
        <v>21</v>
      </c>
      <c r="C14" s="21">
        <v>0</v>
      </c>
      <c r="D14" s="21">
        <v>0</v>
      </c>
      <c r="E14" s="22">
        <v>819</v>
      </c>
      <c r="F14" s="21">
        <v>0</v>
      </c>
      <c r="G14" s="124">
        <f t="shared" si="0"/>
        <v>840</v>
      </c>
    </row>
    <row r="15" spans="1:7" ht="12.75">
      <c r="A15" s="107" t="str">
        <f>'A-N° Sinies Denun'!A15</f>
        <v>Cruz del Sur</v>
      </c>
      <c r="B15" s="21">
        <v>74</v>
      </c>
      <c r="C15" s="21">
        <v>1</v>
      </c>
      <c r="D15" s="21">
        <v>2</v>
      </c>
      <c r="E15" s="22">
        <v>1463</v>
      </c>
      <c r="F15" s="21">
        <v>0</v>
      </c>
      <c r="G15" s="124">
        <f t="shared" si="0"/>
        <v>1540</v>
      </c>
    </row>
    <row r="16" spans="1:7" ht="12.75">
      <c r="A16" s="107" t="str">
        <f>'A-N° Sinies Denun'!A16</f>
        <v>ING</v>
      </c>
      <c r="B16" s="21">
        <v>0</v>
      </c>
      <c r="C16" s="21">
        <v>0</v>
      </c>
      <c r="D16" s="21">
        <v>0</v>
      </c>
      <c r="E16" s="22">
        <v>160</v>
      </c>
      <c r="F16" s="21">
        <v>0</v>
      </c>
      <c r="G16" s="124">
        <f t="shared" si="0"/>
        <v>160</v>
      </c>
    </row>
    <row r="17" spans="1:7" ht="12.75">
      <c r="A17" s="107" t="str">
        <f>'A-N° Sinies Denun'!A17</f>
        <v>ING Vida</v>
      </c>
      <c r="B17" s="21">
        <v>262</v>
      </c>
      <c r="C17" s="21">
        <v>5</v>
      </c>
      <c r="D17" s="21">
        <v>4</v>
      </c>
      <c r="E17" s="22">
        <v>5531</v>
      </c>
      <c r="F17" s="21">
        <v>321</v>
      </c>
      <c r="G17" s="124">
        <f t="shared" si="0"/>
        <v>6123</v>
      </c>
    </row>
    <row r="18" spans="1:7" ht="12.75">
      <c r="A18" s="107" t="str">
        <f>'A-N° Sinies Denun'!A18</f>
        <v>Interamericana Vida</v>
      </c>
      <c r="B18" s="21">
        <v>29</v>
      </c>
      <c r="C18" s="21">
        <v>4</v>
      </c>
      <c r="D18" s="21">
        <v>6</v>
      </c>
      <c r="E18" s="22">
        <v>884</v>
      </c>
      <c r="F18" s="21">
        <v>0</v>
      </c>
      <c r="G18" s="124">
        <f t="shared" si="0"/>
        <v>923</v>
      </c>
    </row>
    <row r="19" spans="1:7" ht="12.75">
      <c r="A19" s="107" t="str">
        <f>'A-N° Sinies Denun'!A19</f>
        <v>Ise Chile</v>
      </c>
      <c r="B19" s="21">
        <v>0</v>
      </c>
      <c r="C19" s="21">
        <v>0</v>
      </c>
      <c r="D19" s="21">
        <v>0</v>
      </c>
      <c r="E19" s="22">
        <v>12</v>
      </c>
      <c r="F19" s="21">
        <v>0</v>
      </c>
      <c r="G19" s="124">
        <f t="shared" si="0"/>
        <v>12</v>
      </c>
    </row>
    <row r="20" spans="1:7" ht="12.75">
      <c r="A20" s="107" t="str">
        <f>'A-N° Sinies Denun'!A20</f>
        <v>Liberty</v>
      </c>
      <c r="B20" s="21">
        <v>137</v>
      </c>
      <c r="C20" s="21">
        <v>2</v>
      </c>
      <c r="D20" s="21">
        <v>0</v>
      </c>
      <c r="E20" s="22">
        <v>3040</v>
      </c>
      <c r="F20" s="21">
        <v>0</v>
      </c>
      <c r="G20" s="124">
        <f t="shared" si="0"/>
        <v>3179</v>
      </c>
    </row>
    <row r="21" spans="1:7" ht="12.75">
      <c r="A21" s="107" t="str">
        <f>'A-N° Sinies Denun'!A21</f>
        <v>Mapfre</v>
      </c>
      <c r="B21" s="21">
        <v>150</v>
      </c>
      <c r="C21" s="21">
        <v>3</v>
      </c>
      <c r="D21" s="21">
        <v>1</v>
      </c>
      <c r="E21" s="22">
        <v>3107</v>
      </c>
      <c r="F21" s="21">
        <v>0</v>
      </c>
      <c r="G21" s="124">
        <f t="shared" si="0"/>
        <v>3261</v>
      </c>
    </row>
    <row r="22" spans="1:7" ht="12.75">
      <c r="A22" s="107" t="str">
        <f>'A-N° Sinies Denun'!A22</f>
        <v>Penta Security</v>
      </c>
      <c r="B22" s="21">
        <v>359</v>
      </c>
      <c r="C22" s="21">
        <v>9</v>
      </c>
      <c r="D22" s="21">
        <v>1</v>
      </c>
      <c r="E22" s="22">
        <v>8959</v>
      </c>
      <c r="F22" s="21">
        <v>0</v>
      </c>
      <c r="G22" s="124">
        <f t="shared" si="0"/>
        <v>9328</v>
      </c>
    </row>
    <row r="23" spans="1:7" ht="12.75">
      <c r="A23" s="107" t="str">
        <f>'A-N° Sinies Denun'!A23</f>
        <v>Renta Nacional</v>
      </c>
      <c r="B23" s="21">
        <v>89</v>
      </c>
      <c r="C23" s="21">
        <v>1</v>
      </c>
      <c r="D23" s="21">
        <v>1</v>
      </c>
      <c r="E23" s="22">
        <v>1382</v>
      </c>
      <c r="F23" s="21">
        <v>0</v>
      </c>
      <c r="G23" s="124">
        <f t="shared" si="0"/>
        <v>1473</v>
      </c>
    </row>
    <row r="24" spans="1:10" ht="12.75">
      <c r="A24" s="36"/>
      <c r="B24" s="37"/>
      <c r="C24" s="38"/>
      <c r="D24" s="38"/>
      <c r="E24" s="39"/>
      <c r="F24" s="39"/>
      <c r="G24" s="125"/>
      <c r="H24" s="40"/>
      <c r="I24" s="41"/>
      <c r="J24" s="41"/>
    </row>
    <row r="25" spans="1:7" ht="12.75" customHeight="1">
      <c r="A25" s="154" t="s">
        <v>13</v>
      </c>
      <c r="B25" s="155">
        <f aca="true" t="shared" si="1" ref="B25:G25">SUM(B10:B23)</f>
        <v>1672</v>
      </c>
      <c r="C25" s="155">
        <f t="shared" si="1"/>
        <v>60</v>
      </c>
      <c r="D25" s="155">
        <f t="shared" si="1"/>
        <v>34</v>
      </c>
      <c r="E25" s="155">
        <f t="shared" si="1"/>
        <v>40211</v>
      </c>
      <c r="F25" s="155">
        <f t="shared" si="1"/>
        <v>321</v>
      </c>
      <c r="G25" s="10">
        <f t="shared" si="1"/>
        <v>42298</v>
      </c>
    </row>
    <row r="26" spans="1:7" ht="15.75">
      <c r="A26" s="42"/>
      <c r="B26" s="43"/>
      <c r="C26" s="44"/>
      <c r="D26" s="44"/>
      <c r="E26" s="45"/>
      <c r="F26" s="45"/>
      <c r="G26" s="126"/>
    </row>
    <row r="27" ht="12.75">
      <c r="A27" s="16"/>
    </row>
    <row r="128" ht="12.75">
      <c r="I128" s="46"/>
    </row>
  </sheetData>
  <printOptions/>
  <pageMargins left="1.1811023622047245" right="0.2362204724409449" top="0.8267716535433072" bottom="0.4330708661417323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251"/>
  <sheetViews>
    <sheetView workbookViewId="0" topLeftCell="A1">
      <selection activeCell="H12" sqref="H12"/>
    </sheetView>
  </sheetViews>
  <sheetFormatPr defaultColWidth="11.421875" defaultRowHeight="12.75"/>
  <cols>
    <col min="1" max="1" width="22.421875" style="48" customWidth="1"/>
    <col min="2" max="2" width="10.140625" style="48" customWidth="1"/>
    <col min="3" max="3" width="11.140625" style="48" customWidth="1"/>
    <col min="4" max="4" width="12.28125" style="48" customWidth="1"/>
    <col min="5" max="5" width="14.00390625" style="128" customWidth="1"/>
    <col min="6" max="6" width="14.7109375" style="48" customWidth="1"/>
    <col min="7" max="7" width="11.00390625" style="48" customWidth="1"/>
    <col min="8" max="8" width="15.8515625" style="128" customWidth="1"/>
    <col min="9" max="16384" width="11.421875" style="48" customWidth="1"/>
  </cols>
  <sheetData>
    <row r="1" ht="12.75">
      <c r="A1" s="47"/>
    </row>
    <row r="3" ht="12.75">
      <c r="A3" s="113" t="s">
        <v>64</v>
      </c>
    </row>
    <row r="4" ht="12.75">
      <c r="A4" s="47"/>
    </row>
    <row r="5" spans="1:8" ht="12.75">
      <c r="A5" s="150" t="s">
        <v>33</v>
      </c>
      <c r="H5" s="133"/>
    </row>
    <row r="6" spans="1:2" ht="12.75">
      <c r="A6" s="147" t="s">
        <v>97</v>
      </c>
      <c r="B6" s="131"/>
    </row>
    <row r="7" spans="1:8" ht="12.75">
      <c r="A7" s="184"/>
      <c r="B7" s="185" t="s">
        <v>34</v>
      </c>
      <c r="C7" s="186"/>
      <c r="D7" s="187"/>
      <c r="E7" s="188"/>
      <c r="F7" s="189" t="s">
        <v>35</v>
      </c>
      <c r="G7" s="189" t="s">
        <v>36</v>
      </c>
      <c r="H7" s="190" t="s">
        <v>37</v>
      </c>
    </row>
    <row r="8" spans="1:8" ht="12.75">
      <c r="A8" s="191" t="s">
        <v>1</v>
      </c>
      <c r="B8" s="192" t="s">
        <v>18</v>
      </c>
      <c r="C8" s="193" t="s">
        <v>38</v>
      </c>
      <c r="D8" s="193" t="s">
        <v>39</v>
      </c>
      <c r="E8" s="193" t="s">
        <v>40</v>
      </c>
      <c r="F8" s="193" t="s">
        <v>41</v>
      </c>
      <c r="G8" s="192" t="s">
        <v>42</v>
      </c>
      <c r="H8" s="194" t="s">
        <v>43</v>
      </c>
    </row>
    <row r="9" spans="1:8" ht="12.75">
      <c r="A9" s="195"/>
      <c r="B9" s="196"/>
      <c r="C9" s="197"/>
      <c r="D9" s="198"/>
      <c r="E9" s="197" t="s">
        <v>44</v>
      </c>
      <c r="F9" s="197" t="s">
        <v>45</v>
      </c>
      <c r="G9" s="197" t="s">
        <v>46</v>
      </c>
      <c r="H9" s="199" t="s">
        <v>47</v>
      </c>
    </row>
    <row r="10" spans="1:8" ht="12.75">
      <c r="A10" s="106" t="str">
        <f>'A-N° Sinies Denun'!A10</f>
        <v>ABN Amro</v>
      </c>
      <c r="B10" s="22">
        <v>0</v>
      </c>
      <c r="C10" s="22">
        <v>0</v>
      </c>
      <c r="D10" s="22">
        <v>0</v>
      </c>
      <c r="E10" s="112">
        <f aca="true" t="shared" si="0" ref="E10:E23">SUM(B10:D10)</f>
        <v>0</v>
      </c>
      <c r="F10" s="22">
        <v>23370</v>
      </c>
      <c r="G10" s="22">
        <v>0</v>
      </c>
      <c r="H10" s="134">
        <f aca="true" t="shared" si="1" ref="H10:H23">SUM(E10:G10)</f>
        <v>23370</v>
      </c>
    </row>
    <row r="11" spans="1:8" ht="12.75">
      <c r="A11" s="108" t="str">
        <f>'A-N° Sinies Denun'!A11</f>
        <v>Aseguradora Magallanes</v>
      </c>
      <c r="B11" s="22">
        <v>1200301</v>
      </c>
      <c r="C11" s="22">
        <v>29986</v>
      </c>
      <c r="D11" s="22">
        <v>116891</v>
      </c>
      <c r="E11" s="112">
        <f t="shared" si="0"/>
        <v>1347178</v>
      </c>
      <c r="F11" s="22">
        <v>1692764</v>
      </c>
      <c r="G11" s="22">
        <v>0</v>
      </c>
      <c r="H11" s="134">
        <f t="shared" si="1"/>
        <v>3039942</v>
      </c>
    </row>
    <row r="12" spans="1:8" ht="12.75">
      <c r="A12" s="108" t="str">
        <f>'A-N° Sinies Denun'!A12</f>
        <v>Bci</v>
      </c>
      <c r="B12" s="22">
        <v>1527833</v>
      </c>
      <c r="C12" s="22">
        <v>6335</v>
      </c>
      <c r="D12" s="22">
        <v>126230</v>
      </c>
      <c r="E12" s="112">
        <f t="shared" si="0"/>
        <v>1660398</v>
      </c>
      <c r="F12" s="22">
        <v>1989741</v>
      </c>
      <c r="G12" s="22">
        <v>1572</v>
      </c>
      <c r="H12" s="134">
        <f t="shared" si="1"/>
        <v>3651711</v>
      </c>
    </row>
    <row r="13" spans="1:8" ht="12.75">
      <c r="A13" s="108" t="str">
        <f>'A-N° Sinies Denun'!A13</f>
        <v>Chilena Consolidada</v>
      </c>
      <c r="B13" s="22">
        <v>60608</v>
      </c>
      <c r="C13" s="22">
        <v>3332</v>
      </c>
      <c r="D13" s="22">
        <v>0</v>
      </c>
      <c r="E13" s="112">
        <f t="shared" si="0"/>
        <v>63940</v>
      </c>
      <c r="F13" s="22">
        <v>295949</v>
      </c>
      <c r="G13" s="22">
        <v>0</v>
      </c>
      <c r="H13" s="134">
        <f t="shared" si="1"/>
        <v>359889</v>
      </c>
    </row>
    <row r="14" spans="1:8" ht="12.75">
      <c r="A14" s="108" t="str">
        <f>'A-N° Sinies Denun'!A14</f>
        <v>Consorcio Nacional</v>
      </c>
      <c r="B14" s="22">
        <v>102793</v>
      </c>
      <c r="C14" s="22">
        <v>0</v>
      </c>
      <c r="D14" s="22">
        <v>5221</v>
      </c>
      <c r="E14" s="112">
        <f t="shared" si="0"/>
        <v>108014</v>
      </c>
      <c r="F14" s="22">
        <v>218122</v>
      </c>
      <c r="G14" s="22">
        <v>0</v>
      </c>
      <c r="H14" s="134">
        <f t="shared" si="1"/>
        <v>326136</v>
      </c>
    </row>
    <row r="15" spans="1:8" ht="12.75">
      <c r="A15" s="108" t="str">
        <f>'A-N° Sinies Denun'!A15</f>
        <v>Cruz del Sur</v>
      </c>
      <c r="B15" s="22">
        <v>349396</v>
      </c>
      <c r="C15" s="22">
        <v>1549</v>
      </c>
      <c r="D15" s="22">
        <v>11756</v>
      </c>
      <c r="E15" s="112">
        <f t="shared" si="0"/>
        <v>362701</v>
      </c>
      <c r="F15" s="22">
        <v>441444</v>
      </c>
      <c r="G15" s="22">
        <v>0</v>
      </c>
      <c r="H15" s="134">
        <f t="shared" si="1"/>
        <v>804145</v>
      </c>
    </row>
    <row r="16" spans="1:8" ht="12.75">
      <c r="A16" s="108" t="str">
        <f>'A-N° Sinies Denun'!A16</f>
        <v>ING</v>
      </c>
      <c r="B16" s="22">
        <v>0</v>
      </c>
      <c r="C16" s="22">
        <v>0</v>
      </c>
      <c r="D16" s="22">
        <v>0</v>
      </c>
      <c r="E16" s="112">
        <f t="shared" si="0"/>
        <v>0</v>
      </c>
      <c r="F16" s="22">
        <v>28545</v>
      </c>
      <c r="G16" s="22">
        <v>291</v>
      </c>
      <c r="H16" s="134">
        <f t="shared" si="1"/>
        <v>28836</v>
      </c>
    </row>
    <row r="17" spans="1:8" ht="12.75">
      <c r="A17" s="108" t="str">
        <f>'A-N° Sinies Denun'!A17</f>
        <v>ING Vida</v>
      </c>
      <c r="B17" s="22">
        <v>1583372</v>
      </c>
      <c r="C17" s="22">
        <v>24354</v>
      </c>
      <c r="D17" s="22">
        <v>37066</v>
      </c>
      <c r="E17" s="112">
        <f t="shared" si="0"/>
        <v>1644792</v>
      </c>
      <c r="F17" s="22">
        <v>1844447</v>
      </c>
      <c r="G17" s="22">
        <v>42927</v>
      </c>
      <c r="H17" s="134">
        <f t="shared" si="1"/>
        <v>3532166</v>
      </c>
    </row>
    <row r="18" spans="1:8" ht="12.75">
      <c r="A18" s="108" t="str">
        <f>'A-N° Sinies Denun'!A18</f>
        <v>Interamericana Vida</v>
      </c>
      <c r="B18" s="22">
        <v>99638</v>
      </c>
      <c r="C18" s="22">
        <v>1512</v>
      </c>
      <c r="D18" s="22">
        <v>8542</v>
      </c>
      <c r="E18" s="112">
        <f t="shared" si="0"/>
        <v>109692</v>
      </c>
      <c r="F18" s="22">
        <v>238999</v>
      </c>
      <c r="G18" s="22">
        <v>0</v>
      </c>
      <c r="H18" s="134">
        <f t="shared" si="1"/>
        <v>348691</v>
      </c>
    </row>
    <row r="19" spans="1:8" ht="12.75">
      <c r="A19" s="108" t="str">
        <f>'A-N° Sinies Denun'!A19</f>
        <v>Ise Chile</v>
      </c>
      <c r="B19" s="22">
        <v>0</v>
      </c>
      <c r="C19" s="22">
        <v>0</v>
      </c>
      <c r="D19" s="22">
        <v>0</v>
      </c>
      <c r="E19" s="112">
        <f t="shared" si="0"/>
        <v>0</v>
      </c>
      <c r="F19" s="22">
        <v>9047</v>
      </c>
      <c r="G19" s="22">
        <v>0</v>
      </c>
      <c r="H19" s="134">
        <f t="shared" si="1"/>
        <v>9047</v>
      </c>
    </row>
    <row r="20" spans="1:8" ht="12.75">
      <c r="A20" s="108" t="str">
        <f>'A-N° Sinies Denun'!A20</f>
        <v>Liberty</v>
      </c>
      <c r="B20" s="22">
        <v>738863</v>
      </c>
      <c r="C20" s="22">
        <v>3721</v>
      </c>
      <c r="D20" s="22">
        <v>16230</v>
      </c>
      <c r="E20" s="112">
        <f t="shared" si="0"/>
        <v>758814</v>
      </c>
      <c r="F20" s="22">
        <v>691926</v>
      </c>
      <c r="G20" s="22">
        <v>33</v>
      </c>
      <c r="H20" s="134">
        <f t="shared" si="1"/>
        <v>1450773</v>
      </c>
    </row>
    <row r="21" spans="1:8" ht="12.75">
      <c r="A21" s="108" t="str">
        <f>'A-N° Sinies Denun'!A21</f>
        <v>Mapfre</v>
      </c>
      <c r="B21" s="22">
        <v>742548</v>
      </c>
      <c r="C21" s="22">
        <v>8761</v>
      </c>
      <c r="D21" s="22">
        <v>51687</v>
      </c>
      <c r="E21" s="112">
        <f t="shared" si="0"/>
        <v>802996</v>
      </c>
      <c r="F21" s="22">
        <v>949122</v>
      </c>
      <c r="G21" s="22">
        <v>0</v>
      </c>
      <c r="H21" s="134">
        <f t="shared" si="1"/>
        <v>1752118</v>
      </c>
    </row>
    <row r="22" spans="1:8" ht="12.75">
      <c r="A22" s="108" t="str">
        <f>'A-N° Sinies Denun'!A22</f>
        <v>Penta Security</v>
      </c>
      <c r="B22" s="22">
        <v>1910835</v>
      </c>
      <c r="C22" s="22">
        <v>11650</v>
      </c>
      <c r="D22" s="22">
        <v>85530</v>
      </c>
      <c r="E22" s="112">
        <f t="shared" si="0"/>
        <v>2008015</v>
      </c>
      <c r="F22" s="22">
        <v>2231335</v>
      </c>
      <c r="G22" s="22">
        <v>29783</v>
      </c>
      <c r="H22" s="134">
        <f t="shared" si="1"/>
        <v>4269133</v>
      </c>
    </row>
    <row r="23" spans="1:8" ht="12.75">
      <c r="A23" s="108" t="str">
        <f>'A-N° Sinies Denun'!A23</f>
        <v>Renta Nacional</v>
      </c>
      <c r="B23" s="22">
        <v>491395</v>
      </c>
      <c r="C23" s="22">
        <v>10501</v>
      </c>
      <c r="D23" s="22">
        <v>2478</v>
      </c>
      <c r="E23" s="112">
        <f t="shared" si="0"/>
        <v>504374</v>
      </c>
      <c r="F23" s="22">
        <v>793970</v>
      </c>
      <c r="G23" s="22">
        <v>0</v>
      </c>
      <c r="H23" s="134">
        <f t="shared" si="1"/>
        <v>1298344</v>
      </c>
    </row>
    <row r="24" spans="1:9" ht="12.75">
      <c r="A24" s="49"/>
      <c r="B24" s="50"/>
      <c r="C24" s="51"/>
      <c r="D24" s="51"/>
      <c r="E24" s="129"/>
      <c r="F24" s="52"/>
      <c r="G24" s="52"/>
      <c r="H24" s="135"/>
      <c r="I24" s="53"/>
    </row>
    <row r="25" spans="1:9" s="132" customFormat="1" ht="12.75" customHeight="1">
      <c r="A25" s="156" t="s">
        <v>13</v>
      </c>
      <c r="B25" s="157">
        <f aca="true" t="shared" si="2" ref="B25:H25">SUM(B10:B23)</f>
        <v>8807582</v>
      </c>
      <c r="C25" s="157">
        <f t="shared" si="2"/>
        <v>101701</v>
      </c>
      <c r="D25" s="157">
        <f t="shared" si="2"/>
        <v>461631</v>
      </c>
      <c r="E25" s="157">
        <f t="shared" si="2"/>
        <v>9370914</v>
      </c>
      <c r="F25" s="157">
        <f t="shared" si="2"/>
        <v>11448781</v>
      </c>
      <c r="G25" s="157">
        <f t="shared" si="2"/>
        <v>74606</v>
      </c>
      <c r="H25" s="158">
        <f t="shared" si="2"/>
        <v>20894301</v>
      </c>
      <c r="I25" s="139"/>
    </row>
    <row r="26" spans="1:8" ht="15.75">
      <c r="A26" s="54"/>
      <c r="B26" s="55"/>
      <c r="C26" s="56"/>
      <c r="D26" s="56"/>
      <c r="E26" s="130"/>
      <c r="F26" s="57"/>
      <c r="G26" s="57"/>
      <c r="H26" s="136"/>
    </row>
    <row r="32" ht="12.75" customHeight="1"/>
    <row r="50" ht="12.75" customHeight="1"/>
    <row r="51" ht="12.75" customHeight="1"/>
    <row r="52" ht="12.75" customHeight="1"/>
    <row r="53" ht="12.75" customHeight="1">
      <c r="G53" s="58"/>
    </row>
    <row r="54" ht="12.75" customHeight="1"/>
    <row r="56" spans="1:6" ht="12.75">
      <c r="A56" s="15"/>
      <c r="E56" s="48"/>
      <c r="F56" s="128"/>
    </row>
    <row r="57" spans="1:6" ht="12.75">
      <c r="A57" s="16"/>
      <c r="B57" s="205"/>
      <c r="E57" s="48"/>
      <c r="F57" s="138"/>
    </row>
    <row r="58" ht="12.75">
      <c r="E58" s="48"/>
    </row>
    <row r="59" ht="12.75">
      <c r="E59" s="48"/>
    </row>
    <row r="60" ht="12.75">
      <c r="E60" s="48"/>
    </row>
    <row r="61" ht="12.75">
      <c r="E61" s="48"/>
    </row>
    <row r="62" ht="12.75">
      <c r="E62" s="48"/>
    </row>
    <row r="63" ht="12.75">
      <c r="E63" s="48"/>
    </row>
    <row r="64" ht="12.75">
      <c r="E64" s="48"/>
    </row>
    <row r="65" ht="12.75">
      <c r="E65" s="48"/>
    </row>
    <row r="66" ht="12.75">
      <c r="E66" s="48"/>
    </row>
    <row r="67" ht="12.75">
      <c r="E67" s="48"/>
    </row>
    <row r="68" ht="12.75">
      <c r="E68" s="48"/>
    </row>
    <row r="69" ht="12.75">
      <c r="E69" s="48"/>
    </row>
    <row r="70" ht="12.75">
      <c r="E70" s="48"/>
    </row>
    <row r="71" ht="12.75">
      <c r="E71" s="48"/>
    </row>
    <row r="72" ht="12.75">
      <c r="E72" s="48"/>
    </row>
    <row r="73" ht="12.75">
      <c r="E73" s="48"/>
    </row>
    <row r="74" ht="12.75">
      <c r="E74" s="48"/>
    </row>
    <row r="75" ht="12.75">
      <c r="E75" s="48"/>
    </row>
    <row r="76" ht="12.75">
      <c r="E76" s="48"/>
    </row>
    <row r="77" ht="12.75">
      <c r="E77" s="48"/>
    </row>
    <row r="78" ht="12.75">
      <c r="E78" s="48"/>
    </row>
    <row r="79" ht="12.75">
      <c r="E79" s="48"/>
    </row>
    <row r="80" ht="12.75">
      <c r="E80" s="48"/>
    </row>
    <row r="81" ht="12.75">
      <c r="E81" s="48"/>
    </row>
    <row r="82" ht="12.75">
      <c r="E82" s="48"/>
    </row>
    <row r="83" ht="12.75">
      <c r="E83" s="48"/>
    </row>
    <row r="84" ht="12.75">
      <c r="E84" s="48"/>
    </row>
    <row r="85" ht="12.75">
      <c r="E85" s="48"/>
    </row>
    <row r="86" ht="12.75">
      <c r="E86" s="48"/>
    </row>
    <row r="87" ht="12.75">
      <c r="E87" s="48"/>
    </row>
    <row r="88" ht="12.75">
      <c r="E88" s="48"/>
    </row>
    <row r="89" ht="12.75">
      <c r="E89" s="48"/>
    </row>
    <row r="90" ht="12.75">
      <c r="E90" s="48"/>
    </row>
    <row r="91" ht="12.75">
      <c r="E91" s="48"/>
    </row>
    <row r="92" spans="5:10" ht="12.75">
      <c r="E92" s="48"/>
      <c r="J92" s="59"/>
    </row>
    <row r="93" ht="12.75">
      <c r="E93" s="48"/>
    </row>
    <row r="94" ht="12.75">
      <c r="E94" s="48"/>
    </row>
    <row r="95" ht="12.75">
      <c r="E95" s="48"/>
    </row>
    <row r="96" ht="12.75">
      <c r="E96" s="48"/>
    </row>
    <row r="97" ht="12.75">
      <c r="E97" s="48"/>
    </row>
    <row r="98" ht="12.75">
      <c r="E98" s="48"/>
    </row>
    <row r="99" ht="12.75">
      <c r="E99" s="48"/>
    </row>
    <row r="100" ht="12.75">
      <c r="E100" s="48"/>
    </row>
    <row r="101" ht="12.75">
      <c r="E101" s="48"/>
    </row>
    <row r="102" ht="12.75">
      <c r="E102" s="48"/>
    </row>
    <row r="103" ht="12.75">
      <c r="E103" s="48"/>
    </row>
    <row r="104" ht="12.75">
      <c r="E104" s="48"/>
    </row>
    <row r="105" ht="12.75">
      <c r="E105" s="48"/>
    </row>
    <row r="106" ht="12.75">
      <c r="E106" s="48"/>
    </row>
    <row r="107" ht="12.75">
      <c r="E107" s="48"/>
    </row>
    <row r="108" ht="12.75">
      <c r="E108" s="48"/>
    </row>
    <row r="109" ht="12.75">
      <c r="E109" s="48"/>
    </row>
    <row r="110" ht="12.75">
      <c r="E110" s="48"/>
    </row>
    <row r="111" ht="12.75">
      <c r="E111" s="48"/>
    </row>
    <row r="112" ht="12.75">
      <c r="E112" s="48"/>
    </row>
    <row r="113" ht="12.75">
      <c r="E113" s="48"/>
    </row>
    <row r="114" ht="12.75">
      <c r="E114" s="48"/>
    </row>
    <row r="115" ht="12.75">
      <c r="E115" s="48"/>
    </row>
    <row r="116" ht="12.75">
      <c r="E116" s="48"/>
    </row>
    <row r="117" ht="12.75">
      <c r="E117" s="48"/>
    </row>
    <row r="118" ht="12.75">
      <c r="E118" s="48"/>
    </row>
    <row r="119" ht="12.75">
      <c r="E119" s="48"/>
    </row>
    <row r="120" ht="12.75">
      <c r="E120" s="48"/>
    </row>
    <row r="121" ht="12.75">
      <c r="E121" s="48"/>
    </row>
    <row r="122" ht="12.75">
      <c r="E122" s="48"/>
    </row>
    <row r="123" ht="12.75">
      <c r="E123" s="48"/>
    </row>
    <row r="124" ht="12.75">
      <c r="E124" s="48"/>
    </row>
    <row r="125" ht="12.75">
      <c r="E125" s="48"/>
    </row>
    <row r="126" ht="12.75">
      <c r="E126" s="48"/>
    </row>
    <row r="127" ht="12.75">
      <c r="E127" s="48"/>
    </row>
    <row r="128" ht="12.75">
      <c r="E128" s="48"/>
    </row>
    <row r="129" ht="12.75">
      <c r="E129" s="48"/>
    </row>
    <row r="130" ht="12.75">
      <c r="E130" s="48"/>
    </row>
    <row r="131" ht="12.75">
      <c r="E131" s="48"/>
    </row>
    <row r="132" ht="12.75">
      <c r="E132" s="48"/>
    </row>
    <row r="133" ht="12.75">
      <c r="E133" s="48"/>
    </row>
    <row r="134" ht="12.75">
      <c r="E134" s="48"/>
    </row>
    <row r="135" ht="12.75">
      <c r="E135" s="48"/>
    </row>
    <row r="136" ht="12.75">
      <c r="E136" s="48"/>
    </row>
    <row r="137" ht="12.75">
      <c r="E137" s="48"/>
    </row>
    <row r="138" ht="12.75">
      <c r="E138" s="48"/>
    </row>
    <row r="139" ht="12.75">
      <c r="E139" s="48"/>
    </row>
    <row r="140" ht="12.75">
      <c r="E140" s="48"/>
    </row>
    <row r="141" ht="12.75">
      <c r="E141" s="48"/>
    </row>
    <row r="142" ht="12.75">
      <c r="E142" s="48"/>
    </row>
    <row r="143" ht="12.75">
      <c r="E143" s="48"/>
    </row>
    <row r="144" ht="12.75">
      <c r="E144" s="48"/>
    </row>
    <row r="145" ht="12.75">
      <c r="E145" s="48"/>
    </row>
    <row r="146" ht="12.75">
      <c r="E146" s="48"/>
    </row>
    <row r="147" ht="12.75">
      <c r="E147" s="48"/>
    </row>
    <row r="148" ht="12.75">
      <c r="E148" s="48"/>
    </row>
    <row r="149" ht="12.75">
      <c r="E149" s="48"/>
    </row>
    <row r="150" ht="12.75">
      <c r="E150" s="48"/>
    </row>
    <row r="151" ht="12.75">
      <c r="E151" s="48"/>
    </row>
    <row r="152" ht="12.75">
      <c r="E152" s="48"/>
    </row>
    <row r="153" ht="12.75">
      <c r="E153" s="48"/>
    </row>
    <row r="154" ht="12.75">
      <c r="E154" s="48"/>
    </row>
    <row r="155" ht="12.75">
      <c r="E155" s="48"/>
    </row>
    <row r="156" ht="12.75">
      <c r="E156" s="48"/>
    </row>
    <row r="157" ht="12.75">
      <c r="E157" s="48"/>
    </row>
    <row r="158" ht="12.75">
      <c r="E158" s="48"/>
    </row>
    <row r="159" ht="12.75">
      <c r="E159" s="48"/>
    </row>
    <row r="160" ht="12.75">
      <c r="E160" s="48"/>
    </row>
    <row r="161" ht="12.75">
      <c r="E161" s="48"/>
    </row>
    <row r="162" ht="12.75">
      <c r="E162" s="48"/>
    </row>
    <row r="163" ht="12.75">
      <c r="E163" s="48"/>
    </row>
    <row r="164" ht="12.75">
      <c r="E164" s="48"/>
    </row>
    <row r="165" ht="12.75">
      <c r="E165" s="48"/>
    </row>
    <row r="166" ht="12.75">
      <c r="E166" s="48"/>
    </row>
    <row r="167" ht="12.75">
      <c r="E167" s="48"/>
    </row>
    <row r="168" ht="12.75">
      <c r="E168" s="48"/>
    </row>
    <row r="169" ht="12.75">
      <c r="E169" s="48"/>
    </row>
    <row r="170" ht="12.75">
      <c r="E170" s="48"/>
    </row>
    <row r="171" ht="12.75">
      <c r="E171" s="48"/>
    </row>
    <row r="172" ht="12.75">
      <c r="E172" s="48"/>
    </row>
    <row r="173" ht="12.75">
      <c r="E173" s="48"/>
    </row>
    <row r="174" ht="12.75">
      <c r="E174" s="48"/>
    </row>
    <row r="175" ht="12.75">
      <c r="E175" s="48"/>
    </row>
    <row r="176" ht="12.75">
      <c r="E176" s="48"/>
    </row>
    <row r="177" ht="12.75">
      <c r="E177" s="48"/>
    </row>
    <row r="178" ht="12.75">
      <c r="E178" s="48"/>
    </row>
    <row r="179" ht="12.75">
      <c r="E179" s="48"/>
    </row>
    <row r="180" ht="12.75">
      <c r="E180" s="48"/>
    </row>
    <row r="181" ht="12.75">
      <c r="E181" s="48"/>
    </row>
    <row r="182" ht="12.75">
      <c r="E182" s="48"/>
    </row>
    <row r="183" ht="12.75">
      <c r="E183" s="48"/>
    </row>
    <row r="184" ht="12.75">
      <c r="E184" s="48"/>
    </row>
    <row r="185" ht="12.75">
      <c r="E185" s="48"/>
    </row>
    <row r="186" ht="12.75">
      <c r="E186" s="48"/>
    </row>
    <row r="187" ht="12.75">
      <c r="E187" s="48"/>
    </row>
    <row r="188" ht="12.75">
      <c r="E188" s="48"/>
    </row>
    <row r="189" ht="12.75">
      <c r="E189" s="48"/>
    </row>
    <row r="190" ht="12.75">
      <c r="E190" s="48"/>
    </row>
    <row r="191" ht="12.75">
      <c r="E191" s="48"/>
    </row>
    <row r="192" ht="12.75">
      <c r="E192" s="48"/>
    </row>
    <row r="193" ht="12.75">
      <c r="E193" s="48"/>
    </row>
    <row r="194" ht="12.75">
      <c r="E194" s="48"/>
    </row>
    <row r="195" ht="12.75">
      <c r="E195" s="48"/>
    </row>
    <row r="196" ht="12.75">
      <c r="E196" s="48"/>
    </row>
    <row r="197" ht="12.75">
      <c r="E197" s="48"/>
    </row>
    <row r="198" ht="12.75">
      <c r="E198" s="48"/>
    </row>
    <row r="199" ht="12.75">
      <c r="E199" s="48"/>
    </row>
    <row r="200" ht="12.75">
      <c r="E200" s="48"/>
    </row>
    <row r="201" ht="12.75">
      <c r="E201" s="48"/>
    </row>
    <row r="202" ht="12.75">
      <c r="E202" s="48"/>
    </row>
    <row r="203" ht="12.75">
      <c r="E203" s="48"/>
    </row>
    <row r="204" ht="12.75">
      <c r="E204" s="48"/>
    </row>
    <row r="205" ht="12.75">
      <c r="E205" s="48"/>
    </row>
    <row r="206" ht="12.75">
      <c r="E206" s="48"/>
    </row>
    <row r="207" ht="12.75">
      <c r="E207" s="48"/>
    </row>
    <row r="208" ht="12.75">
      <c r="E208" s="48"/>
    </row>
    <row r="209" ht="12.75">
      <c r="E209" s="48"/>
    </row>
    <row r="210" ht="12.75">
      <c r="E210" s="48"/>
    </row>
    <row r="211" ht="12.75">
      <c r="E211" s="48"/>
    </row>
    <row r="212" ht="12.75">
      <c r="E212" s="48"/>
    </row>
    <row r="213" ht="12.75">
      <c r="E213" s="48"/>
    </row>
    <row r="214" ht="12.75">
      <c r="E214" s="48"/>
    </row>
    <row r="215" ht="12.75">
      <c r="E215" s="48"/>
    </row>
    <row r="216" ht="12.75">
      <c r="E216" s="48"/>
    </row>
    <row r="217" ht="12.75">
      <c r="E217" s="48"/>
    </row>
    <row r="218" ht="12.75">
      <c r="E218" s="48"/>
    </row>
    <row r="219" ht="12.75">
      <c r="E219" s="48"/>
    </row>
    <row r="220" ht="12.75">
      <c r="E220" s="48"/>
    </row>
    <row r="221" ht="12.75">
      <c r="E221" s="48"/>
    </row>
    <row r="222" ht="12.75">
      <c r="E222" s="48"/>
    </row>
    <row r="223" ht="12.75">
      <c r="E223" s="48"/>
    </row>
    <row r="224" ht="12.75">
      <c r="E224" s="48"/>
    </row>
    <row r="225" ht="12.75">
      <c r="E225" s="48"/>
    </row>
    <row r="226" ht="12.75">
      <c r="E226" s="48"/>
    </row>
    <row r="227" ht="12.75">
      <c r="E227" s="48"/>
    </row>
    <row r="228" ht="12.75">
      <c r="E228" s="48"/>
    </row>
    <row r="229" ht="12.75">
      <c r="E229" s="48"/>
    </row>
    <row r="230" ht="12.75">
      <c r="E230" s="48"/>
    </row>
    <row r="231" ht="12.75">
      <c r="E231" s="48"/>
    </row>
    <row r="232" ht="12.75">
      <c r="E232" s="48"/>
    </row>
    <row r="233" ht="12.75">
      <c r="E233" s="48"/>
    </row>
    <row r="234" ht="12.75">
      <c r="E234" s="48"/>
    </row>
    <row r="235" ht="12.75">
      <c r="E235" s="48"/>
    </row>
    <row r="236" ht="12.75">
      <c r="E236" s="48"/>
    </row>
    <row r="237" ht="12.75">
      <c r="E237" s="48"/>
    </row>
    <row r="238" ht="12.75">
      <c r="E238" s="48"/>
    </row>
    <row r="239" ht="12.75">
      <c r="E239" s="48"/>
    </row>
    <row r="240" ht="12.75">
      <c r="E240" s="48"/>
    </row>
    <row r="241" ht="12.75">
      <c r="E241" s="48"/>
    </row>
    <row r="242" ht="12.75">
      <c r="E242" s="48"/>
    </row>
    <row r="243" ht="12.75">
      <c r="E243" s="48"/>
    </row>
    <row r="244" ht="12.75">
      <c r="E244" s="48"/>
    </row>
    <row r="245" ht="12.75">
      <c r="E245" s="48"/>
    </row>
    <row r="246" ht="12.75">
      <c r="E246" s="48"/>
    </row>
    <row r="247" ht="12.75">
      <c r="E247" s="48"/>
    </row>
    <row r="248" ht="12.75">
      <c r="E248" s="48"/>
    </row>
    <row r="249" ht="12.75">
      <c r="E249" s="48"/>
    </row>
    <row r="250" ht="12.75">
      <c r="E250" s="48"/>
    </row>
    <row r="251" ht="12.75">
      <c r="E251" s="48"/>
    </row>
  </sheetData>
  <printOptions/>
  <pageMargins left="1.1811023622047245" right="0.2362204724409449" top="0.8267716535433072" bottom="0.4330708661417323" header="0" footer="0"/>
  <pageSetup orientation="landscape" paperSize="9" r:id="rId1"/>
  <rowBreaks count="1" manualBreakCount="1">
    <brk id="2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A3:F27"/>
  <sheetViews>
    <sheetView workbookViewId="0" topLeftCell="A1">
      <selection activeCell="F13" sqref="F13"/>
    </sheetView>
  </sheetViews>
  <sheetFormatPr defaultColWidth="11.421875" defaultRowHeight="12.75"/>
  <cols>
    <col min="1" max="1" width="22.421875" style="0" customWidth="1"/>
    <col min="2" max="5" width="13.7109375" style="0" customWidth="1"/>
    <col min="6" max="6" width="16.57421875" style="0" customWidth="1"/>
  </cols>
  <sheetData>
    <row r="3" ht="12.75">
      <c r="A3" s="113" t="s">
        <v>64</v>
      </c>
    </row>
    <row r="4" spans="1:6" ht="12.75">
      <c r="A4" s="47"/>
      <c r="B4" s="48"/>
      <c r="C4" s="48"/>
      <c r="D4" s="48"/>
      <c r="E4" s="128"/>
      <c r="F4" s="48"/>
    </row>
    <row r="5" spans="1:6" ht="12.75">
      <c r="A5" s="150" t="s">
        <v>48</v>
      </c>
      <c r="B5" s="48"/>
      <c r="C5" s="48"/>
      <c r="D5" s="48"/>
      <c r="E5" s="128"/>
      <c r="F5" s="48"/>
    </row>
    <row r="6" spans="1:6" ht="12.75">
      <c r="A6" s="147" t="str">
        <f>'D-Sinies Pag Direc'!A6</f>
        <v>      (entre el 1 de enero y 31 de diciembre de 2005, montos expresados en miles de pesos de diciembre de 2005)</v>
      </c>
      <c r="B6" s="131"/>
      <c r="C6" s="48"/>
      <c r="D6" s="48"/>
      <c r="E6" s="128"/>
      <c r="F6" s="48"/>
    </row>
    <row r="7" spans="1:6" ht="12.75">
      <c r="A7" s="184"/>
      <c r="B7" s="212" t="s">
        <v>80</v>
      </c>
      <c r="C7" s="213"/>
      <c r="D7" s="189" t="s">
        <v>50</v>
      </c>
      <c r="E7" s="189" t="s">
        <v>51</v>
      </c>
      <c r="F7" s="190" t="s">
        <v>52</v>
      </c>
    </row>
    <row r="8" spans="1:6" ht="12.75">
      <c r="A8" s="191" t="s">
        <v>1</v>
      </c>
      <c r="B8" s="193" t="s">
        <v>53</v>
      </c>
      <c r="C8" s="193" t="s">
        <v>54</v>
      </c>
      <c r="D8" s="200" t="s">
        <v>81</v>
      </c>
      <c r="E8" s="200" t="s">
        <v>55</v>
      </c>
      <c r="F8" s="201" t="s">
        <v>56</v>
      </c>
    </row>
    <row r="9" spans="1:6" ht="12.75">
      <c r="A9" s="191"/>
      <c r="B9" s="202"/>
      <c r="C9" s="203"/>
      <c r="D9" s="200" t="s">
        <v>82</v>
      </c>
      <c r="E9" s="192" t="s">
        <v>57</v>
      </c>
      <c r="F9" s="201" t="s">
        <v>58</v>
      </c>
    </row>
    <row r="10" spans="1:6" ht="12.75">
      <c r="A10" s="195"/>
      <c r="B10" s="197" t="s">
        <v>59</v>
      </c>
      <c r="C10" s="197" t="s">
        <v>60</v>
      </c>
      <c r="D10" s="197" t="s">
        <v>61</v>
      </c>
      <c r="E10" s="197" t="s">
        <v>62</v>
      </c>
      <c r="F10" s="199" t="s">
        <v>63</v>
      </c>
    </row>
    <row r="11" spans="1:6" ht="12.75">
      <c r="A11" s="105" t="str">
        <f>'D-Sinies Pag Direc'!A10</f>
        <v>ABN Amro</v>
      </c>
      <c r="B11" s="127">
        <f>'D-Sinies Pag Direc'!H10</f>
        <v>23370</v>
      </c>
      <c r="C11" s="22">
        <v>9373</v>
      </c>
      <c r="D11" s="22">
        <v>6</v>
      </c>
      <c r="E11" s="22">
        <v>33234</v>
      </c>
      <c r="F11" s="137">
        <f aca="true" t="shared" si="0" ref="F11:F24">SUM(B11:D11)-E11</f>
        <v>-485</v>
      </c>
    </row>
    <row r="12" spans="1:6" ht="12.75">
      <c r="A12" s="107" t="str">
        <f>'D-Sinies Pag Direc'!A11</f>
        <v>Aseguradora Magallanes</v>
      </c>
      <c r="B12" s="127">
        <f>'D-Sinies Pag Direc'!H11</f>
        <v>3039942</v>
      </c>
      <c r="C12" s="22">
        <v>292395</v>
      </c>
      <c r="D12" s="22">
        <v>420832</v>
      </c>
      <c r="E12" s="22">
        <v>186821</v>
      </c>
      <c r="F12" s="137">
        <f t="shared" si="0"/>
        <v>3566348</v>
      </c>
    </row>
    <row r="13" spans="1:6" ht="12.75">
      <c r="A13" s="107" t="str">
        <f>'D-Sinies Pag Direc'!A12</f>
        <v>Bci</v>
      </c>
      <c r="B13" s="127">
        <f>'D-Sinies Pag Direc'!H12</f>
        <v>3651711</v>
      </c>
      <c r="C13" s="22">
        <v>1214173</v>
      </c>
      <c r="D13" s="22">
        <v>1111938</v>
      </c>
      <c r="E13" s="22">
        <v>1330683</v>
      </c>
      <c r="F13" s="137">
        <f t="shared" si="0"/>
        <v>4647139</v>
      </c>
    </row>
    <row r="14" spans="1:6" ht="12.75">
      <c r="A14" s="107" t="str">
        <f>'D-Sinies Pag Direc'!A13</f>
        <v>Chilena Consolidada</v>
      </c>
      <c r="B14" s="127">
        <f>'D-Sinies Pag Direc'!H13</f>
        <v>359889</v>
      </c>
      <c r="C14" s="22">
        <v>118361</v>
      </c>
      <c r="D14" s="22">
        <v>75184</v>
      </c>
      <c r="E14" s="22">
        <v>104375</v>
      </c>
      <c r="F14" s="137">
        <f t="shared" si="0"/>
        <v>449059</v>
      </c>
    </row>
    <row r="15" spans="1:6" ht="12.75">
      <c r="A15" s="107" t="str">
        <f>'D-Sinies Pag Direc'!A14</f>
        <v>Consorcio Nacional</v>
      </c>
      <c r="B15" s="127">
        <f>'D-Sinies Pag Direc'!H14</f>
        <v>326136</v>
      </c>
      <c r="C15" s="22">
        <v>46764</v>
      </c>
      <c r="D15" s="22">
        <v>58382</v>
      </c>
      <c r="E15" s="22">
        <v>11027</v>
      </c>
      <c r="F15" s="137">
        <f t="shared" si="0"/>
        <v>420255</v>
      </c>
    </row>
    <row r="16" spans="1:6" ht="12.75">
      <c r="A16" s="107" t="str">
        <f>'D-Sinies Pag Direc'!A15</f>
        <v>Cruz del Sur</v>
      </c>
      <c r="B16" s="127">
        <f>'D-Sinies Pag Direc'!H15</f>
        <v>804145</v>
      </c>
      <c r="C16" s="22">
        <v>300425</v>
      </c>
      <c r="D16" s="22">
        <v>171086</v>
      </c>
      <c r="E16" s="22">
        <v>108701</v>
      </c>
      <c r="F16" s="137">
        <f t="shared" si="0"/>
        <v>1166955</v>
      </c>
    </row>
    <row r="17" spans="1:6" ht="12.75">
      <c r="A17" s="107" t="str">
        <f>'D-Sinies Pag Direc'!A16</f>
        <v>ING</v>
      </c>
      <c r="B17" s="127">
        <f>'D-Sinies Pag Direc'!H16</f>
        <v>28836</v>
      </c>
      <c r="C17" s="22">
        <v>0</v>
      </c>
      <c r="D17" s="22">
        <v>18184</v>
      </c>
      <c r="E17" s="22">
        <v>18528</v>
      </c>
      <c r="F17" s="137">
        <f t="shared" si="0"/>
        <v>28492</v>
      </c>
    </row>
    <row r="18" spans="1:6" ht="12.75">
      <c r="A18" s="107" t="str">
        <f>'D-Sinies Pag Direc'!A17</f>
        <v>ING Vida</v>
      </c>
      <c r="B18" s="127">
        <f>'D-Sinies Pag Direc'!H17</f>
        <v>3532166</v>
      </c>
      <c r="C18" s="22">
        <v>117483</v>
      </c>
      <c r="D18" s="22">
        <v>495098</v>
      </c>
      <c r="E18" s="22">
        <v>153534</v>
      </c>
      <c r="F18" s="137">
        <f t="shared" si="0"/>
        <v>3991213</v>
      </c>
    </row>
    <row r="19" spans="1:6" ht="12.75">
      <c r="A19" s="107" t="str">
        <f>'D-Sinies Pag Direc'!A18</f>
        <v>Interamericana Vida</v>
      </c>
      <c r="B19" s="127">
        <f>'D-Sinies Pag Direc'!H18</f>
        <v>348691</v>
      </c>
      <c r="C19" s="22">
        <v>28557</v>
      </c>
      <c r="D19" s="22">
        <v>0</v>
      </c>
      <c r="E19" s="22">
        <v>153451</v>
      </c>
      <c r="F19" s="137">
        <f t="shared" si="0"/>
        <v>223797</v>
      </c>
    </row>
    <row r="20" spans="1:6" ht="12.75">
      <c r="A20" s="107" t="str">
        <f>'D-Sinies Pag Direc'!A19</f>
        <v>Ise Chile</v>
      </c>
      <c r="B20" s="127">
        <f>'D-Sinies Pag Direc'!H19</f>
        <v>9047</v>
      </c>
      <c r="C20" s="22">
        <v>2558</v>
      </c>
      <c r="D20" s="22">
        <v>1895</v>
      </c>
      <c r="E20" s="22">
        <v>2496</v>
      </c>
      <c r="F20" s="137">
        <f t="shared" si="0"/>
        <v>11004</v>
      </c>
    </row>
    <row r="21" spans="1:6" ht="12.75">
      <c r="A21" s="107" t="str">
        <f>'D-Sinies Pag Direc'!A20</f>
        <v>Liberty</v>
      </c>
      <c r="B21" s="127">
        <f>'D-Sinies Pag Direc'!H20</f>
        <v>1450773</v>
      </c>
      <c r="C21" s="22">
        <v>156343</v>
      </c>
      <c r="D21" s="22">
        <v>391078</v>
      </c>
      <c r="E21" s="22">
        <v>145697</v>
      </c>
      <c r="F21" s="137">
        <f t="shared" si="0"/>
        <v>1852497</v>
      </c>
    </row>
    <row r="22" spans="1:6" ht="12.75">
      <c r="A22" s="107" t="str">
        <f>'D-Sinies Pag Direc'!A21</f>
        <v>Mapfre</v>
      </c>
      <c r="B22" s="127">
        <f>'D-Sinies Pag Direc'!H21</f>
        <v>1752118</v>
      </c>
      <c r="C22" s="22">
        <v>195331</v>
      </c>
      <c r="D22" s="22">
        <v>7773</v>
      </c>
      <c r="E22" s="22">
        <v>139777</v>
      </c>
      <c r="F22" s="137">
        <f t="shared" si="0"/>
        <v>1815445</v>
      </c>
    </row>
    <row r="23" spans="1:6" ht="12.75">
      <c r="A23" s="107" t="str">
        <f>'D-Sinies Pag Direc'!A22</f>
        <v>Penta Security</v>
      </c>
      <c r="B23" s="127">
        <f>'D-Sinies Pag Direc'!H22</f>
        <v>4269133</v>
      </c>
      <c r="C23" s="22">
        <v>797691</v>
      </c>
      <c r="D23" s="22">
        <v>814541</v>
      </c>
      <c r="E23" s="22">
        <v>615935</v>
      </c>
      <c r="F23" s="137">
        <f t="shared" si="0"/>
        <v>5265430</v>
      </c>
    </row>
    <row r="24" spans="1:6" ht="12.75">
      <c r="A24" s="107" t="str">
        <f>'D-Sinies Pag Direc'!A23</f>
        <v>Renta Nacional</v>
      </c>
      <c r="B24" s="127">
        <f>'D-Sinies Pag Direc'!H23</f>
        <v>1298344</v>
      </c>
      <c r="C24" s="207">
        <v>85842</v>
      </c>
      <c r="D24" s="22">
        <v>310823</v>
      </c>
      <c r="E24" s="22">
        <v>172013</v>
      </c>
      <c r="F24" s="137">
        <f t="shared" si="0"/>
        <v>1522996</v>
      </c>
    </row>
    <row r="25" spans="1:6" ht="12.75">
      <c r="A25" s="49"/>
      <c r="B25" s="50"/>
      <c r="C25" s="51"/>
      <c r="D25" s="51"/>
      <c r="E25" s="51"/>
      <c r="F25" s="135"/>
    </row>
    <row r="26" spans="1:6" ht="12.75">
      <c r="A26" s="159" t="s">
        <v>13</v>
      </c>
      <c r="B26" s="160">
        <f>SUM(B11:B24)</f>
        <v>20894301</v>
      </c>
      <c r="C26" s="160">
        <f>SUM(C11:C24)</f>
        <v>3365296</v>
      </c>
      <c r="D26" s="160">
        <f>SUM(D11:D24)</f>
        <v>3876820</v>
      </c>
      <c r="E26" s="160">
        <f>SUM(E11:E24)</f>
        <v>3176272</v>
      </c>
      <c r="F26" s="3">
        <f>+B26+C26+D26-E26</f>
        <v>24960145</v>
      </c>
    </row>
    <row r="27" spans="1:6" ht="15.75">
      <c r="A27" s="54"/>
      <c r="B27" s="55"/>
      <c r="C27" s="56"/>
      <c r="D27" s="56"/>
      <c r="E27" s="56"/>
      <c r="F27" s="136"/>
    </row>
  </sheetData>
  <mergeCells count="1">
    <mergeCell ref="B7:C7"/>
  </mergeCells>
  <printOptions/>
  <pageMargins left="1.1811023622047245" right="0.7874015748031497" top="0.8267716535433072" bottom="0.984251968503937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L114"/>
  <sheetViews>
    <sheetView workbookViewId="0" topLeftCell="A1">
      <selection activeCell="I12" sqref="I12"/>
    </sheetView>
  </sheetViews>
  <sheetFormatPr defaultColWidth="11.421875" defaultRowHeight="12.75"/>
  <cols>
    <col min="1" max="1" width="22.421875" style="61" customWidth="1"/>
    <col min="2" max="5" width="11.7109375" style="61" customWidth="1"/>
    <col min="6" max="6" width="12.28125" style="61" customWidth="1"/>
    <col min="7" max="9" width="11.7109375" style="61" customWidth="1"/>
    <col min="10" max="16384" width="11.421875" style="61" customWidth="1"/>
  </cols>
  <sheetData>
    <row r="1" ht="12.75">
      <c r="A1" s="60"/>
    </row>
    <row r="3" ht="12.75">
      <c r="A3" s="113" t="s">
        <v>64</v>
      </c>
    </row>
    <row r="4" ht="12.75">
      <c r="A4" s="60"/>
    </row>
    <row r="5" spans="1:9" ht="12.75">
      <c r="A5" s="62" t="s">
        <v>0</v>
      </c>
      <c r="B5" s="63"/>
      <c r="C5" s="63"/>
      <c r="E5" s="63"/>
      <c r="F5" s="63"/>
      <c r="G5" s="63"/>
      <c r="H5" s="63"/>
      <c r="I5" s="63"/>
    </row>
    <row r="6" spans="1:9" ht="12.75">
      <c r="A6" s="2" t="str">
        <f>'A-N° Sinies Denun'!$A$6</f>
        <v>      (entre el 1 de enero y 31 de diciembre de 2005)</v>
      </c>
      <c r="B6" s="64"/>
      <c r="C6" s="63"/>
      <c r="D6" s="63"/>
      <c r="E6" s="63"/>
      <c r="F6" s="63"/>
      <c r="G6" s="63"/>
      <c r="H6" s="63"/>
      <c r="I6" s="63"/>
    </row>
    <row r="7" spans="1:9" ht="12.75">
      <c r="A7" s="65"/>
      <c r="B7" s="66"/>
      <c r="C7" s="67"/>
      <c r="D7" s="67"/>
      <c r="E7" s="67"/>
      <c r="F7" s="67"/>
      <c r="G7" s="67"/>
      <c r="H7" s="67"/>
      <c r="I7" s="68"/>
    </row>
    <row r="8" spans="1:9" ht="12.75">
      <c r="A8" s="69" t="s">
        <v>1</v>
      </c>
      <c r="B8" s="70" t="s">
        <v>2</v>
      </c>
      <c r="C8" s="70" t="s">
        <v>3</v>
      </c>
      <c r="D8" s="70" t="s">
        <v>4</v>
      </c>
      <c r="E8" s="70" t="s">
        <v>5</v>
      </c>
      <c r="F8" s="109" t="s">
        <v>89</v>
      </c>
      <c r="G8" s="70" t="s">
        <v>6</v>
      </c>
      <c r="H8" s="70" t="s">
        <v>7</v>
      </c>
      <c r="I8" s="71" t="s">
        <v>8</v>
      </c>
    </row>
    <row r="9" spans="1:9" ht="12.75">
      <c r="A9" s="72"/>
      <c r="B9" s="73"/>
      <c r="C9" s="73"/>
      <c r="D9" s="73"/>
      <c r="E9" s="73"/>
      <c r="F9" s="73"/>
      <c r="G9" s="73"/>
      <c r="H9" s="73"/>
      <c r="I9" s="74"/>
    </row>
    <row r="10" spans="1:9" ht="12.75">
      <c r="A10" s="106" t="str">
        <f>'A-N° Sinies Denun'!A10</f>
        <v>ABN Amro</v>
      </c>
      <c r="B10" s="22"/>
      <c r="C10" s="22"/>
      <c r="D10" s="22"/>
      <c r="E10" s="22"/>
      <c r="F10" s="22"/>
      <c r="G10" s="22"/>
      <c r="H10" s="22"/>
      <c r="I10" s="4"/>
    </row>
    <row r="11" spans="1:9" ht="12.75">
      <c r="A11" s="108" t="str">
        <f>'A-N° Sinies Denun'!A11</f>
        <v>Aseguradora Magallanes</v>
      </c>
      <c r="B11" s="22">
        <v>277252</v>
      </c>
      <c r="C11" s="22">
        <v>96148</v>
      </c>
      <c r="D11" s="22">
        <v>5093</v>
      </c>
      <c r="E11" s="22">
        <v>2181</v>
      </c>
      <c r="F11" s="22">
        <v>8088</v>
      </c>
      <c r="G11" s="22">
        <v>4832</v>
      </c>
      <c r="H11" s="22">
        <v>43910</v>
      </c>
      <c r="I11" s="4">
        <f aca="true" t="shared" si="0" ref="I11:I23">SUM(B11:H11)</f>
        <v>437504</v>
      </c>
    </row>
    <row r="12" spans="1:9" ht="12.75">
      <c r="A12" s="108" t="str">
        <f>'A-N° Sinies Denun'!A12</f>
        <v>Bci</v>
      </c>
      <c r="B12" s="22">
        <v>177734</v>
      </c>
      <c r="C12" s="22">
        <v>75120</v>
      </c>
      <c r="D12" s="22">
        <v>35708</v>
      </c>
      <c r="E12" s="22">
        <v>22150</v>
      </c>
      <c r="F12" s="22">
        <v>7474</v>
      </c>
      <c r="G12" s="22">
        <v>19371</v>
      </c>
      <c r="H12" s="22">
        <v>22659</v>
      </c>
      <c r="I12" s="4">
        <f t="shared" si="0"/>
        <v>360216</v>
      </c>
    </row>
    <row r="13" spans="1:9" ht="12.75">
      <c r="A13" s="108" t="str">
        <f>'A-N° Sinies Denun'!A13</f>
        <v>Chilena Consolidada</v>
      </c>
      <c r="B13" s="22">
        <v>42530</v>
      </c>
      <c r="C13" s="22">
        <v>11486</v>
      </c>
      <c r="D13" s="22">
        <v>168</v>
      </c>
      <c r="E13" s="22">
        <v>1</v>
      </c>
      <c r="F13" s="22">
        <v>53</v>
      </c>
      <c r="G13" s="22">
        <v>0</v>
      </c>
      <c r="H13" s="22">
        <v>1101</v>
      </c>
      <c r="I13" s="4">
        <f t="shared" si="0"/>
        <v>55339</v>
      </c>
    </row>
    <row r="14" spans="1:9" ht="12.75">
      <c r="A14" s="108" t="str">
        <f>'A-N° Sinies Denun'!A14</f>
        <v>Consorcio Nacional</v>
      </c>
      <c r="B14" s="22">
        <v>74708</v>
      </c>
      <c r="C14" s="22">
        <v>13370</v>
      </c>
      <c r="D14" s="22">
        <v>1582</v>
      </c>
      <c r="E14" s="22">
        <v>0</v>
      </c>
      <c r="F14" s="22">
        <v>1</v>
      </c>
      <c r="G14" s="22">
        <v>0</v>
      </c>
      <c r="H14" s="22">
        <v>431</v>
      </c>
      <c r="I14" s="4">
        <f t="shared" si="0"/>
        <v>90092</v>
      </c>
    </row>
    <row r="15" spans="1:9" ht="12.75">
      <c r="A15" s="108" t="str">
        <f>'A-N° Sinies Denun'!A15</f>
        <v>Cruz del Sur</v>
      </c>
      <c r="B15" s="22">
        <v>92575</v>
      </c>
      <c r="C15" s="22">
        <v>41665</v>
      </c>
      <c r="D15" s="22">
        <v>10290</v>
      </c>
      <c r="E15" s="22">
        <v>2629</v>
      </c>
      <c r="F15" s="22">
        <v>3083</v>
      </c>
      <c r="G15" s="22">
        <v>8139</v>
      </c>
      <c r="H15" s="22">
        <v>6376</v>
      </c>
      <c r="I15" s="4">
        <f t="shared" si="0"/>
        <v>164757</v>
      </c>
    </row>
    <row r="16" spans="1:9" ht="12.75">
      <c r="A16" s="108" t="str">
        <f>'A-N° Sinies Denun'!A16</f>
        <v>ING</v>
      </c>
      <c r="B16" s="22"/>
      <c r="C16" s="22"/>
      <c r="D16" s="22"/>
      <c r="E16" s="22"/>
      <c r="F16" s="22"/>
      <c r="G16" s="22"/>
      <c r="H16" s="22"/>
      <c r="I16" s="4"/>
    </row>
    <row r="17" spans="1:9" ht="12.75">
      <c r="A17" s="108" t="str">
        <f>'A-N° Sinies Denun'!A17</f>
        <v>ING Vida</v>
      </c>
      <c r="B17" s="22">
        <v>229027</v>
      </c>
      <c r="C17" s="22">
        <v>147402</v>
      </c>
      <c r="D17" s="22">
        <v>0</v>
      </c>
      <c r="E17" s="22">
        <v>3461</v>
      </c>
      <c r="F17" s="22">
        <v>4472</v>
      </c>
      <c r="G17" s="22">
        <v>0</v>
      </c>
      <c r="H17" s="22">
        <v>7552</v>
      </c>
      <c r="I17" s="4">
        <f t="shared" si="0"/>
        <v>391914</v>
      </c>
    </row>
    <row r="18" spans="1:9" ht="12.75">
      <c r="A18" s="108" t="str">
        <f>'A-N° Sinies Denun'!A18</f>
        <v>Interamericana Vida</v>
      </c>
      <c r="B18" s="22">
        <v>19165</v>
      </c>
      <c r="C18" s="22">
        <v>8057</v>
      </c>
      <c r="D18" s="22">
        <v>27</v>
      </c>
      <c r="E18" s="22">
        <v>0</v>
      </c>
      <c r="F18" s="22">
        <v>0</v>
      </c>
      <c r="G18" s="22">
        <v>0</v>
      </c>
      <c r="H18" s="22">
        <v>607</v>
      </c>
      <c r="I18" s="4">
        <f t="shared" si="0"/>
        <v>27856</v>
      </c>
    </row>
    <row r="19" spans="1:9" ht="12.75">
      <c r="A19" s="108" t="str">
        <f>'A-N° Sinies Denun'!A19</f>
        <v>Ise Chile</v>
      </c>
      <c r="B19" s="22">
        <v>862</v>
      </c>
      <c r="C19" s="22">
        <v>547</v>
      </c>
      <c r="D19" s="22">
        <v>0</v>
      </c>
      <c r="E19" s="22">
        <v>0</v>
      </c>
      <c r="F19" s="22">
        <v>0</v>
      </c>
      <c r="G19" s="22">
        <v>0</v>
      </c>
      <c r="H19" s="22">
        <v>2</v>
      </c>
      <c r="I19" s="4">
        <f t="shared" si="0"/>
        <v>1411</v>
      </c>
    </row>
    <row r="20" spans="1:9" ht="12.75">
      <c r="A20" s="108" t="str">
        <f>'A-N° Sinies Denun'!A20</f>
        <v>Liberty</v>
      </c>
      <c r="B20" s="22">
        <v>59689</v>
      </c>
      <c r="C20" s="22">
        <v>54547</v>
      </c>
      <c r="D20" s="22">
        <v>22440</v>
      </c>
      <c r="E20" s="22">
        <v>319</v>
      </c>
      <c r="F20" s="22">
        <v>62</v>
      </c>
      <c r="G20" s="22">
        <v>8935</v>
      </c>
      <c r="H20" s="22">
        <v>55</v>
      </c>
      <c r="I20" s="4">
        <f t="shared" si="0"/>
        <v>146047</v>
      </c>
    </row>
    <row r="21" spans="1:9" ht="12.75">
      <c r="A21" s="108" t="str">
        <f>'A-N° Sinies Denun'!A21</f>
        <v>Mapfre</v>
      </c>
      <c r="B21" s="22">
        <v>167326</v>
      </c>
      <c r="C21" s="22">
        <v>51890</v>
      </c>
      <c r="D21" s="22">
        <v>10952</v>
      </c>
      <c r="E21" s="22">
        <v>5662</v>
      </c>
      <c r="F21" s="22">
        <v>1125</v>
      </c>
      <c r="G21" s="22">
        <v>13619</v>
      </c>
      <c r="H21" s="22">
        <v>6799</v>
      </c>
      <c r="I21" s="4">
        <f t="shared" si="0"/>
        <v>257373</v>
      </c>
    </row>
    <row r="22" spans="1:9" ht="12.75">
      <c r="A22" s="108" t="str">
        <f>'A-N° Sinies Denun'!A22</f>
        <v>Penta Security</v>
      </c>
      <c r="B22" s="22">
        <v>216978</v>
      </c>
      <c r="C22" s="22">
        <v>159360</v>
      </c>
      <c r="D22" s="22">
        <v>44462</v>
      </c>
      <c r="E22" s="22">
        <v>16605</v>
      </c>
      <c r="F22" s="22">
        <v>6056</v>
      </c>
      <c r="G22" s="22">
        <v>26438</v>
      </c>
      <c r="H22" s="22">
        <v>9485</v>
      </c>
      <c r="I22" s="4">
        <f t="shared" si="0"/>
        <v>479384</v>
      </c>
    </row>
    <row r="23" spans="1:9" ht="12.75">
      <c r="A23" s="108" t="str">
        <f>'A-N° Sinies Denun'!A23</f>
        <v>Renta Nacional</v>
      </c>
      <c r="B23" s="22">
        <v>50264</v>
      </c>
      <c r="C23" s="22">
        <v>24479</v>
      </c>
      <c r="D23" s="22">
        <v>12999</v>
      </c>
      <c r="E23" s="22">
        <v>318</v>
      </c>
      <c r="F23" s="22">
        <v>4</v>
      </c>
      <c r="G23" s="22">
        <v>5608</v>
      </c>
      <c r="H23" s="22">
        <v>11412</v>
      </c>
      <c r="I23" s="4">
        <f t="shared" si="0"/>
        <v>105084</v>
      </c>
    </row>
    <row r="24" spans="1:9" ht="12.75">
      <c r="A24" s="76"/>
      <c r="B24" s="77"/>
      <c r="C24" s="78"/>
      <c r="D24" s="78"/>
      <c r="E24" s="78"/>
      <c r="F24" s="78"/>
      <c r="G24" s="79"/>
      <c r="H24" s="79"/>
      <c r="I24" s="80"/>
    </row>
    <row r="25" spans="1:10" ht="12.75">
      <c r="A25" s="81" t="s">
        <v>13</v>
      </c>
      <c r="B25" s="5">
        <f aca="true" t="shared" si="1" ref="B25:I25">SUM(B10:B23)</f>
        <v>1408110</v>
      </c>
      <c r="C25" s="6">
        <f t="shared" si="1"/>
        <v>684071</v>
      </c>
      <c r="D25" s="6">
        <f t="shared" si="1"/>
        <v>143721</v>
      </c>
      <c r="E25" s="6">
        <f t="shared" si="1"/>
        <v>53326</v>
      </c>
      <c r="F25" s="6">
        <f t="shared" si="1"/>
        <v>30418</v>
      </c>
      <c r="G25" s="7">
        <f t="shared" si="1"/>
        <v>86942</v>
      </c>
      <c r="H25" s="7">
        <f t="shared" si="1"/>
        <v>110389</v>
      </c>
      <c r="I25" s="8">
        <f t="shared" si="1"/>
        <v>2516977</v>
      </c>
      <c r="J25" s="82"/>
    </row>
    <row r="26" spans="1:9" ht="12.75" customHeight="1">
      <c r="A26" s="83"/>
      <c r="B26" s="84"/>
      <c r="C26" s="85"/>
      <c r="D26" s="85"/>
      <c r="E26" s="85"/>
      <c r="F26" s="85"/>
      <c r="G26" s="86"/>
      <c r="H26" s="87"/>
      <c r="I26" s="88"/>
    </row>
    <row r="27" spans="1:9" ht="12.75">
      <c r="A27" s="63"/>
      <c r="B27" s="63"/>
      <c r="C27" s="63"/>
      <c r="D27" s="63"/>
      <c r="E27" s="63"/>
      <c r="F27" s="63"/>
      <c r="G27" s="63"/>
      <c r="H27" s="63"/>
      <c r="I27" s="63"/>
    </row>
    <row r="28" spans="1:9" ht="12.75">
      <c r="A28" s="63"/>
      <c r="B28" s="63"/>
      <c r="C28" s="63"/>
      <c r="D28" s="63"/>
      <c r="E28" s="63"/>
      <c r="F28" s="63"/>
      <c r="G28" s="63"/>
      <c r="H28" s="63"/>
      <c r="I28" s="63"/>
    </row>
    <row r="29" spans="1:9" ht="12.75">
      <c r="A29" s="63"/>
      <c r="B29" s="63"/>
      <c r="C29" s="63"/>
      <c r="D29" s="63"/>
      <c r="E29" s="63"/>
      <c r="F29" s="63"/>
      <c r="G29" s="63"/>
      <c r="H29" s="63"/>
      <c r="I29" s="63"/>
    </row>
    <row r="30" spans="1:9" ht="12.75">
      <c r="A30" s="63"/>
      <c r="B30" s="63"/>
      <c r="C30" s="63"/>
      <c r="D30" s="63"/>
      <c r="E30" s="63"/>
      <c r="F30" s="63"/>
      <c r="G30" s="63"/>
      <c r="H30" s="63"/>
      <c r="I30" s="63"/>
    </row>
    <row r="32" ht="12.75">
      <c r="L32" s="90"/>
    </row>
    <row r="52" ht="12.75">
      <c r="J52" s="82"/>
    </row>
    <row r="53" ht="12.75">
      <c r="J53" s="82"/>
    </row>
    <row r="56" spans="1:9" ht="12.75">
      <c r="A56" s="89"/>
      <c r="B56" s="63"/>
      <c r="C56" s="63"/>
      <c r="D56" s="63"/>
      <c r="E56" s="63"/>
      <c r="F56" s="63"/>
      <c r="G56" s="63"/>
      <c r="H56" s="63"/>
      <c r="I56" s="63"/>
    </row>
    <row r="57" spans="1:9" ht="12.75">
      <c r="A57" s="89"/>
      <c r="B57" s="63"/>
      <c r="C57" s="63"/>
      <c r="D57" s="63"/>
      <c r="E57" s="63"/>
      <c r="F57" s="63"/>
      <c r="G57" s="63"/>
      <c r="H57" s="63"/>
      <c r="I57" s="63"/>
    </row>
    <row r="58" spans="1:9" ht="12.75">
      <c r="A58" s="89"/>
      <c r="B58" s="63"/>
      <c r="C58" s="63"/>
      <c r="D58" s="63"/>
      <c r="E58" s="63"/>
      <c r="F58" s="63"/>
      <c r="G58" s="63"/>
      <c r="H58" s="63"/>
      <c r="I58" s="63"/>
    </row>
    <row r="59" spans="1:9" ht="12.75">
      <c r="A59" s="89"/>
      <c r="B59" s="63"/>
      <c r="C59" s="63"/>
      <c r="D59" s="63"/>
      <c r="E59" s="63"/>
      <c r="F59" s="63"/>
      <c r="G59" s="63"/>
      <c r="H59" s="63"/>
      <c r="I59" s="63"/>
    </row>
    <row r="60" spans="1:9" ht="12.75">
      <c r="A60" s="89"/>
      <c r="B60" s="63"/>
      <c r="C60" s="63"/>
      <c r="D60" s="63"/>
      <c r="E60" s="63"/>
      <c r="F60" s="63"/>
      <c r="G60" s="63"/>
      <c r="H60" s="63"/>
      <c r="I60" s="63"/>
    </row>
    <row r="114" ht="12.75">
      <c r="A114" s="103"/>
    </row>
  </sheetData>
  <printOptions/>
  <pageMargins left="1.1811023622047245" right="0.2362204724409449" top="0.84" bottom="0.4330708661417323" header="0" footer="0"/>
  <pageSetup orientation="landscape" paperSize="5" r:id="rId1"/>
  <rowBreaks count="3" manualBreakCount="3">
    <brk id="27" max="255" man="1"/>
    <brk id="56" max="255" man="1"/>
    <brk id="8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3:I28"/>
  <sheetViews>
    <sheetView workbookViewId="0" topLeftCell="A1">
      <selection activeCell="I12" sqref="I12"/>
    </sheetView>
  </sheetViews>
  <sheetFormatPr defaultColWidth="11.421875" defaultRowHeight="12.75"/>
  <cols>
    <col min="1" max="1" width="22.421875" style="0" customWidth="1"/>
    <col min="2" max="5" width="11.7109375" style="0" customWidth="1"/>
    <col min="6" max="6" width="12.28125" style="0" customWidth="1"/>
    <col min="7" max="9" width="11.7109375" style="0" customWidth="1"/>
  </cols>
  <sheetData>
    <row r="3" ht="12.75">
      <c r="A3" s="113" t="s">
        <v>64</v>
      </c>
    </row>
    <row r="5" spans="1:9" ht="12.75">
      <c r="A5" s="62" t="s">
        <v>14</v>
      </c>
      <c r="B5" s="64"/>
      <c r="C5" s="63"/>
      <c r="D5" s="63"/>
      <c r="E5" s="63"/>
      <c r="F5" s="63"/>
      <c r="G5" s="63"/>
      <c r="H5" s="63"/>
      <c r="I5" s="63"/>
    </row>
    <row r="6" spans="1:9" ht="12.75">
      <c r="A6" s="2" t="str">
        <f>'D-Sinies Pag Direc'!$A$6</f>
        <v>      (entre el 1 de enero y 31 de diciembre de 2005, montos expresados en miles de pesos de diciembre de 2005)</v>
      </c>
      <c r="B6" s="64"/>
      <c r="C6" s="63"/>
      <c r="D6" s="63"/>
      <c r="E6" s="63"/>
      <c r="F6" s="63"/>
      <c r="G6" s="63"/>
      <c r="H6" s="63"/>
      <c r="I6" s="63"/>
    </row>
    <row r="7" spans="1:9" ht="12.75">
      <c r="A7" s="91"/>
      <c r="B7" s="66"/>
      <c r="C7" s="67"/>
      <c r="D7" s="67"/>
      <c r="E7" s="67"/>
      <c r="F7" s="67"/>
      <c r="G7" s="67"/>
      <c r="H7" s="67"/>
      <c r="I7" s="68"/>
    </row>
    <row r="8" spans="1:9" ht="12.75">
      <c r="A8" s="92" t="s">
        <v>1</v>
      </c>
      <c r="B8" s="70" t="s">
        <v>2</v>
      </c>
      <c r="C8" s="70" t="s">
        <v>3</v>
      </c>
      <c r="D8" s="70" t="s">
        <v>4</v>
      </c>
      <c r="E8" s="70" t="s">
        <v>5</v>
      </c>
      <c r="F8" s="70" t="s">
        <v>89</v>
      </c>
      <c r="G8" s="70" t="s">
        <v>6</v>
      </c>
      <c r="H8" s="70" t="s">
        <v>7</v>
      </c>
      <c r="I8" s="71" t="s">
        <v>8</v>
      </c>
    </row>
    <row r="9" spans="1:9" ht="12.75">
      <c r="A9" s="93"/>
      <c r="B9" s="73"/>
      <c r="C9" s="73"/>
      <c r="D9" s="73"/>
      <c r="E9" s="73"/>
      <c r="F9" s="73"/>
      <c r="G9" s="73"/>
      <c r="H9" s="73"/>
      <c r="I9" s="74"/>
    </row>
    <row r="10" spans="1:9" ht="12.75">
      <c r="A10" s="106" t="str">
        <f>'F-N° Seg Contrat'!A10</f>
        <v>ABN Amro</v>
      </c>
      <c r="B10" s="75"/>
      <c r="C10" s="75"/>
      <c r="D10" s="75"/>
      <c r="E10" s="75"/>
      <c r="F10" s="75"/>
      <c r="G10" s="75"/>
      <c r="H10" s="75"/>
      <c r="I10" s="4"/>
    </row>
    <row r="11" spans="1:9" ht="12.75">
      <c r="A11" s="107" t="str">
        <f>'F-N° Seg Contrat'!A11</f>
        <v>Aseguradora Magallanes</v>
      </c>
      <c r="B11" s="75">
        <v>2993491</v>
      </c>
      <c r="C11" s="75">
        <v>1223328</v>
      </c>
      <c r="D11" s="75">
        <v>140598</v>
      </c>
      <c r="E11" s="75">
        <v>92151</v>
      </c>
      <c r="F11" s="75">
        <v>273895</v>
      </c>
      <c r="G11" s="75">
        <v>88958</v>
      </c>
      <c r="H11" s="75">
        <v>763653</v>
      </c>
      <c r="I11" s="4">
        <f aca="true" t="shared" si="0" ref="I11:I23">SUM(B11:H11)</f>
        <v>5576074</v>
      </c>
    </row>
    <row r="12" spans="1:9" ht="12.75">
      <c r="A12" s="107" t="str">
        <f>'F-N° Seg Contrat'!A12</f>
        <v>Bci</v>
      </c>
      <c r="B12" s="75">
        <v>1643530</v>
      </c>
      <c r="C12" s="75">
        <v>915366</v>
      </c>
      <c r="D12" s="75">
        <v>833808</v>
      </c>
      <c r="E12" s="75">
        <v>1398390</v>
      </c>
      <c r="F12" s="75">
        <v>235651</v>
      </c>
      <c r="G12" s="75">
        <v>374675</v>
      </c>
      <c r="H12" s="75">
        <v>131875</v>
      </c>
      <c r="I12" s="4">
        <f t="shared" si="0"/>
        <v>5533295</v>
      </c>
    </row>
    <row r="13" spans="1:9" ht="12.75">
      <c r="A13" s="107" t="str">
        <f>'F-N° Seg Contrat'!A13</f>
        <v>Chilena Consolidada</v>
      </c>
      <c r="B13" s="75">
        <v>411520</v>
      </c>
      <c r="C13" s="75">
        <v>163174</v>
      </c>
      <c r="D13" s="75">
        <v>5882</v>
      </c>
      <c r="E13" s="75">
        <v>17</v>
      </c>
      <c r="F13" s="75">
        <v>3116</v>
      </c>
      <c r="G13" s="75">
        <v>0</v>
      </c>
      <c r="H13" s="75">
        <v>12248</v>
      </c>
      <c r="I13" s="4">
        <f t="shared" si="0"/>
        <v>595957</v>
      </c>
    </row>
    <row r="14" spans="1:9" ht="12.75">
      <c r="A14" s="107" t="str">
        <f>'F-N° Seg Contrat'!A14</f>
        <v>Consorcio Nacional</v>
      </c>
      <c r="B14" s="75">
        <v>646964</v>
      </c>
      <c r="C14" s="75">
        <v>160159</v>
      </c>
      <c r="D14" s="75">
        <v>35392</v>
      </c>
      <c r="E14" s="75">
        <v>0</v>
      </c>
      <c r="F14" s="75">
        <v>5</v>
      </c>
      <c r="G14" s="75">
        <v>0</v>
      </c>
      <c r="H14" s="75">
        <v>3388</v>
      </c>
      <c r="I14" s="4">
        <f t="shared" si="0"/>
        <v>845908</v>
      </c>
    </row>
    <row r="15" spans="1:9" ht="12.75">
      <c r="A15" s="107" t="str">
        <f>'F-N° Seg Contrat'!A15</f>
        <v>Cruz del Sur</v>
      </c>
      <c r="B15" s="75">
        <v>818118</v>
      </c>
      <c r="C15" s="75">
        <v>454718</v>
      </c>
      <c r="D15" s="75">
        <v>261605</v>
      </c>
      <c r="E15" s="75">
        <v>178526</v>
      </c>
      <c r="F15" s="75">
        <v>97993</v>
      </c>
      <c r="G15" s="75">
        <v>172739</v>
      </c>
      <c r="H15" s="75">
        <v>44216</v>
      </c>
      <c r="I15" s="4">
        <f t="shared" si="0"/>
        <v>2027915</v>
      </c>
    </row>
    <row r="16" spans="1:9" ht="12.75">
      <c r="A16" s="107" t="str">
        <f>'F-N° Seg Contrat'!A16</f>
        <v>ING</v>
      </c>
      <c r="B16" s="75"/>
      <c r="C16" s="75"/>
      <c r="D16" s="75"/>
      <c r="E16" s="75"/>
      <c r="F16" s="75"/>
      <c r="G16" s="75"/>
      <c r="H16" s="75"/>
      <c r="I16" s="4"/>
    </row>
    <row r="17" spans="1:9" ht="12.75">
      <c r="A17" s="107" t="str">
        <f>'F-N° Seg Contrat'!A17</f>
        <v>ING Vida</v>
      </c>
      <c r="B17" s="75">
        <v>1878261</v>
      </c>
      <c r="C17" s="75">
        <v>1351042</v>
      </c>
      <c r="D17" s="75">
        <v>0</v>
      </c>
      <c r="E17" s="75">
        <v>1118348</v>
      </c>
      <c r="F17" s="75">
        <v>232213</v>
      </c>
      <c r="G17" s="75">
        <v>0</v>
      </c>
      <c r="H17" s="75">
        <v>113456</v>
      </c>
      <c r="I17" s="4">
        <f t="shared" si="0"/>
        <v>4693320</v>
      </c>
    </row>
    <row r="18" spans="1:9" ht="12.75">
      <c r="A18" s="107" t="str">
        <f>'F-N° Seg Contrat'!A18</f>
        <v>Interamericana Vida</v>
      </c>
      <c r="B18" s="75">
        <v>183027</v>
      </c>
      <c r="C18" s="75">
        <v>93521</v>
      </c>
      <c r="D18" s="75">
        <v>300</v>
      </c>
      <c r="E18" s="75">
        <v>0</v>
      </c>
      <c r="F18" s="75">
        <v>0</v>
      </c>
      <c r="G18" s="75">
        <v>0</v>
      </c>
      <c r="H18" s="75">
        <v>6353</v>
      </c>
      <c r="I18" s="4">
        <f t="shared" si="0"/>
        <v>283201</v>
      </c>
    </row>
    <row r="19" spans="1:9" ht="12.75">
      <c r="A19" s="107" t="str">
        <f>'F-N° Seg Contrat'!A19</f>
        <v>Ise Chile</v>
      </c>
      <c r="B19" s="204">
        <v>6043</v>
      </c>
      <c r="C19" s="204">
        <v>5535</v>
      </c>
      <c r="D19" s="204">
        <v>0</v>
      </c>
      <c r="E19" s="204">
        <v>0</v>
      </c>
      <c r="F19" s="204">
        <v>0</v>
      </c>
      <c r="G19" s="204">
        <v>0</v>
      </c>
      <c r="H19" s="204">
        <v>9</v>
      </c>
      <c r="I19" s="4">
        <f t="shared" si="0"/>
        <v>11587</v>
      </c>
    </row>
    <row r="20" spans="1:9" ht="12.75">
      <c r="A20" s="107" t="str">
        <f>'F-N° Seg Contrat'!A20</f>
        <v>Liberty</v>
      </c>
      <c r="B20" s="75">
        <v>520165</v>
      </c>
      <c r="C20" s="75">
        <v>555179</v>
      </c>
      <c r="D20" s="75">
        <v>435681</v>
      </c>
      <c r="E20" s="75">
        <v>6491</v>
      </c>
      <c r="F20" s="75">
        <v>2068</v>
      </c>
      <c r="G20" s="75">
        <v>215174</v>
      </c>
      <c r="H20" s="75">
        <v>994</v>
      </c>
      <c r="I20" s="4">
        <f t="shared" si="0"/>
        <v>1735752</v>
      </c>
    </row>
    <row r="21" spans="1:9" ht="12.75">
      <c r="A21" s="107" t="str">
        <f>'F-N° Seg Contrat'!A21</f>
        <v>Mapfre</v>
      </c>
      <c r="B21" s="75">
        <v>1486138</v>
      </c>
      <c r="C21" s="75">
        <v>588078</v>
      </c>
      <c r="D21" s="75">
        <v>266502</v>
      </c>
      <c r="E21" s="75">
        <v>550036</v>
      </c>
      <c r="F21" s="75">
        <v>49110</v>
      </c>
      <c r="G21" s="75">
        <v>243391</v>
      </c>
      <c r="H21" s="75">
        <v>49409</v>
      </c>
      <c r="I21" s="4">
        <f t="shared" si="0"/>
        <v>3232664</v>
      </c>
    </row>
    <row r="22" spans="1:9" ht="12.75">
      <c r="A22" s="107" t="str">
        <f>'F-N° Seg Contrat'!A22</f>
        <v>Penta Security</v>
      </c>
      <c r="B22" s="75">
        <v>1963261</v>
      </c>
      <c r="C22" s="75">
        <v>1732592</v>
      </c>
      <c r="D22" s="75">
        <v>889498</v>
      </c>
      <c r="E22" s="75">
        <v>2188291</v>
      </c>
      <c r="F22" s="75">
        <v>222437</v>
      </c>
      <c r="G22" s="75">
        <v>527490</v>
      </c>
      <c r="H22" s="75">
        <v>114306</v>
      </c>
      <c r="I22" s="4">
        <f t="shared" si="0"/>
        <v>7637875</v>
      </c>
    </row>
    <row r="23" spans="1:9" ht="12.75">
      <c r="A23" s="107" t="str">
        <f>'F-N° Seg Contrat'!A23</f>
        <v>Renta Nacional</v>
      </c>
      <c r="B23" s="75">
        <v>462142</v>
      </c>
      <c r="C23" s="75">
        <v>290237</v>
      </c>
      <c r="D23" s="75">
        <v>299581</v>
      </c>
      <c r="E23" s="75">
        <v>40138</v>
      </c>
      <c r="F23" s="75">
        <v>139</v>
      </c>
      <c r="G23" s="75">
        <v>99658</v>
      </c>
      <c r="H23" s="75">
        <v>122537</v>
      </c>
      <c r="I23" s="4">
        <f t="shared" si="0"/>
        <v>1314432</v>
      </c>
    </row>
    <row r="24" spans="1:9" ht="12.75">
      <c r="A24" s="76"/>
      <c r="B24" s="77"/>
      <c r="C24" s="78"/>
      <c r="D24" s="78"/>
      <c r="E24" s="78"/>
      <c r="F24" s="78"/>
      <c r="G24" s="79"/>
      <c r="H24" s="79"/>
      <c r="I24" s="80"/>
    </row>
    <row r="25" spans="1:9" ht="12.75">
      <c r="A25" s="81" t="s">
        <v>13</v>
      </c>
      <c r="B25" s="5">
        <f aca="true" t="shared" si="1" ref="B25:H25">SUM(B10:B23)</f>
        <v>13012660</v>
      </c>
      <c r="C25" s="6">
        <f t="shared" si="1"/>
        <v>7532929</v>
      </c>
      <c r="D25" s="6">
        <f t="shared" si="1"/>
        <v>3168847</v>
      </c>
      <c r="E25" s="6">
        <f t="shared" si="1"/>
        <v>5572388</v>
      </c>
      <c r="F25" s="6">
        <f t="shared" si="1"/>
        <v>1116627</v>
      </c>
      <c r="G25" s="7">
        <f t="shared" si="1"/>
        <v>1722085</v>
      </c>
      <c r="H25" s="7">
        <f t="shared" si="1"/>
        <v>1362444</v>
      </c>
      <c r="I25" s="8">
        <f>SUM(I10:I23)</f>
        <v>33487980</v>
      </c>
    </row>
    <row r="26" spans="1:9" ht="12.75">
      <c r="A26" s="94"/>
      <c r="B26" s="95"/>
      <c r="C26" s="85"/>
      <c r="D26" s="85"/>
      <c r="E26" s="85"/>
      <c r="F26" s="85"/>
      <c r="G26" s="86"/>
      <c r="H26" s="86"/>
      <c r="I26" s="96"/>
    </row>
    <row r="28" ht="12.75">
      <c r="I28" s="206"/>
    </row>
  </sheetData>
  <printOptions/>
  <pageMargins left="1.19" right="0.75" top="0.81" bottom="1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9"/>
  </sheetPr>
  <dimension ref="A3:I30"/>
  <sheetViews>
    <sheetView workbookViewId="0" topLeftCell="A1">
      <selection activeCell="B12" sqref="B12"/>
    </sheetView>
  </sheetViews>
  <sheetFormatPr defaultColWidth="11.421875" defaultRowHeight="12.75"/>
  <cols>
    <col min="1" max="1" width="22.421875" style="0" customWidth="1"/>
    <col min="2" max="5" width="11.7109375" style="0" customWidth="1"/>
    <col min="6" max="6" width="12.28125" style="0" customWidth="1"/>
    <col min="7" max="9" width="11.7109375" style="0" customWidth="1"/>
  </cols>
  <sheetData>
    <row r="3" ht="12.75">
      <c r="A3" s="113" t="s">
        <v>64</v>
      </c>
    </row>
    <row r="5" spans="1:9" ht="12.75">
      <c r="A5" s="62" t="s">
        <v>15</v>
      </c>
      <c r="B5" s="63"/>
      <c r="C5" s="63"/>
      <c r="D5" s="61"/>
      <c r="E5" s="63"/>
      <c r="F5" s="63"/>
      <c r="G5" s="63"/>
      <c r="H5" s="63"/>
      <c r="I5" s="61"/>
    </row>
    <row r="6" spans="1:9" ht="12.75">
      <c r="A6" s="2" t="s">
        <v>98</v>
      </c>
      <c r="B6" s="64"/>
      <c r="C6" s="63"/>
      <c r="D6" s="63"/>
      <c r="E6" s="63"/>
      <c r="F6" s="63"/>
      <c r="G6" s="63"/>
      <c r="H6" s="63"/>
      <c r="I6" s="61"/>
    </row>
    <row r="7" spans="1:9" ht="12.75">
      <c r="A7" s="91"/>
      <c r="B7" s="66"/>
      <c r="C7" s="67"/>
      <c r="D7" s="67"/>
      <c r="E7" s="67"/>
      <c r="F7" s="67"/>
      <c r="G7" s="67"/>
      <c r="H7" s="67"/>
      <c r="I7" s="68"/>
    </row>
    <row r="8" spans="1:9" ht="12.75">
      <c r="A8" s="92" t="s">
        <v>1</v>
      </c>
      <c r="B8" s="70" t="s">
        <v>2</v>
      </c>
      <c r="C8" s="70" t="s">
        <v>3</v>
      </c>
      <c r="D8" s="70" t="s">
        <v>4</v>
      </c>
      <c r="E8" s="70" t="s">
        <v>5</v>
      </c>
      <c r="F8" s="70" t="s">
        <v>89</v>
      </c>
      <c r="G8" s="70" t="s">
        <v>6</v>
      </c>
      <c r="H8" s="70" t="s">
        <v>7</v>
      </c>
      <c r="I8" s="71" t="s">
        <v>88</v>
      </c>
    </row>
    <row r="9" spans="1:9" ht="12.75">
      <c r="A9" s="93"/>
      <c r="B9" s="73"/>
      <c r="C9" s="73"/>
      <c r="D9" s="73"/>
      <c r="E9" s="73"/>
      <c r="F9" s="73"/>
      <c r="G9" s="73"/>
      <c r="H9" s="73"/>
      <c r="I9" s="74"/>
    </row>
    <row r="10" spans="1:9" ht="12.75">
      <c r="A10" s="105" t="str">
        <f>'F-N° Seg Contrat'!A10</f>
        <v>ABN Amro</v>
      </c>
      <c r="B10" s="9"/>
      <c r="C10" s="9"/>
      <c r="D10" s="9"/>
      <c r="E10" s="9"/>
      <c r="F10" s="9"/>
      <c r="G10" s="9"/>
      <c r="H10" s="9"/>
      <c r="I10" s="13"/>
    </row>
    <row r="11" spans="1:9" ht="12.75">
      <c r="A11" s="107" t="str">
        <f>'F-N° Seg Contrat'!A11</f>
        <v>Aseguradora Magallanes</v>
      </c>
      <c r="B11" s="9">
        <f>'G-Prima Tot x Tip V'!B11/'F-N° Seg Contrat'!B11*1000</f>
        <v>10797.004169492015</v>
      </c>
      <c r="C11" s="9">
        <f>'G-Prima Tot x Tip V'!C11/'F-N° Seg Contrat'!C11*1000</f>
        <v>12723.384781794733</v>
      </c>
      <c r="D11" s="9">
        <f>'G-Prima Tot x Tip V'!D11/'F-N° Seg Contrat'!D11*1000</f>
        <v>27606.126055370114</v>
      </c>
      <c r="E11" s="9">
        <f>'G-Prima Tot x Tip V'!E11/'F-N° Seg Contrat'!E11*1000</f>
        <v>42251.71939477304</v>
      </c>
      <c r="F11" s="9">
        <f>'G-Prima Tot x Tip V'!F11/'F-N° Seg Contrat'!F11*1000</f>
        <v>33864.36696340257</v>
      </c>
      <c r="G11" s="9">
        <f>'G-Prima Tot x Tip V'!G11/'F-N° Seg Contrat'!G11*1000</f>
        <v>18410.1821192053</v>
      </c>
      <c r="H11" s="9">
        <f>'G-Prima Tot x Tip V'!H11/'F-N° Seg Contrat'!H11*1000</f>
        <v>17391.323161011158</v>
      </c>
      <c r="I11" s="13">
        <f>'G-Prima Tot x Tip V'!I11/'F-N° Seg Contrat'!I11*1000</f>
        <v>12745.195472498537</v>
      </c>
    </row>
    <row r="12" spans="1:9" ht="12.75">
      <c r="A12" s="107" t="str">
        <f>'F-N° Seg Contrat'!A12</f>
        <v>Bci</v>
      </c>
      <c r="B12" s="9">
        <f>'G-Prima Tot x Tip V'!B12/'F-N° Seg Contrat'!B12*1000</f>
        <v>9247.13335658906</v>
      </c>
      <c r="C12" s="9">
        <f>'G-Prima Tot x Tip V'!C12/'F-N° Seg Contrat'!C12*1000</f>
        <v>12185.383386581469</v>
      </c>
      <c r="D12" s="9">
        <f>'G-Prima Tot x Tip V'!D12/'F-N° Seg Contrat'!D12*1000</f>
        <v>23350.733729136326</v>
      </c>
      <c r="E12" s="9">
        <f>'G-Prima Tot x Tip V'!E12/'F-N° Seg Contrat'!E12*1000</f>
        <v>63132.73137697517</v>
      </c>
      <c r="F12" s="9">
        <f>'G-Prima Tot x Tip V'!F12/'F-N° Seg Contrat'!F12*1000</f>
        <v>31529.435375970028</v>
      </c>
      <c r="G12" s="9">
        <f>'G-Prima Tot x Tip V'!G12/'F-N° Seg Contrat'!G12*1000</f>
        <v>19342.057715141193</v>
      </c>
      <c r="H12" s="9">
        <f>'G-Prima Tot x Tip V'!H12/'F-N° Seg Contrat'!H12*1000</f>
        <v>5819.983229621784</v>
      </c>
      <c r="I12" s="13">
        <f>'G-Prima Tot x Tip V'!I12/'F-N° Seg Contrat'!I12*1000</f>
        <v>15361.047260532569</v>
      </c>
    </row>
    <row r="13" spans="1:9" ht="12.75">
      <c r="A13" s="107" t="str">
        <f>'F-N° Seg Contrat'!A13</f>
        <v>Chilena Consolidada</v>
      </c>
      <c r="B13" s="9">
        <f>'G-Prima Tot x Tip V'!B13/'F-N° Seg Contrat'!B13*1000</f>
        <v>9675.993416411946</v>
      </c>
      <c r="C13" s="9">
        <f>'G-Prima Tot x Tip V'!C13/'F-N° Seg Contrat'!C13*1000</f>
        <v>14206.338150792268</v>
      </c>
      <c r="D13" s="9">
        <f>'G-Prima Tot x Tip V'!D13/'F-N° Seg Contrat'!D13*1000</f>
        <v>35011.904761904756</v>
      </c>
      <c r="E13" s="9">
        <f>'G-Prima Tot x Tip V'!E13/'F-N° Seg Contrat'!E13*1000</f>
        <v>17000</v>
      </c>
      <c r="F13" s="9">
        <f>'G-Prima Tot x Tip V'!F13/'F-N° Seg Contrat'!F13*1000</f>
        <v>58792.45283018868</v>
      </c>
      <c r="G13" s="9"/>
      <c r="H13" s="9">
        <f>'G-Prima Tot x Tip V'!H13/'F-N° Seg Contrat'!H13*1000</f>
        <v>11124.4323342416</v>
      </c>
      <c r="I13" s="13">
        <f>'G-Prima Tot x Tip V'!I13/'F-N° Seg Contrat'!I13*1000</f>
        <v>10769.204358589783</v>
      </c>
    </row>
    <row r="14" spans="1:9" ht="12.75">
      <c r="A14" s="107" t="str">
        <f>'F-N° Seg Contrat'!A14</f>
        <v>Consorcio Nacional</v>
      </c>
      <c r="B14" s="9">
        <f>'G-Prima Tot x Tip V'!B14/'F-N° Seg Contrat'!B14*1000</f>
        <v>8659.902553943351</v>
      </c>
      <c r="C14" s="9">
        <f>'G-Prima Tot x Tip V'!C14/'F-N° Seg Contrat'!C14*1000</f>
        <v>11978.982797307404</v>
      </c>
      <c r="D14" s="9">
        <f>'G-Prima Tot x Tip V'!D14/'F-N° Seg Contrat'!D14*1000</f>
        <v>22371.681415929204</v>
      </c>
      <c r="E14" s="9"/>
      <c r="F14" s="9">
        <f>'G-Prima Tot x Tip V'!F14/'F-N° Seg Contrat'!F14*1000</f>
        <v>5000</v>
      </c>
      <c r="G14" s="9"/>
      <c r="H14" s="9">
        <f>'G-Prima Tot x Tip V'!H14/'F-N° Seg Contrat'!H14*1000</f>
        <v>7860.788863109048</v>
      </c>
      <c r="I14" s="13">
        <f>'G-Prima Tot x Tip V'!I14/'F-N° Seg Contrat'!I14*1000</f>
        <v>9389.379745149403</v>
      </c>
    </row>
    <row r="15" spans="1:9" ht="12.75">
      <c r="A15" s="107" t="str">
        <f>'F-N° Seg Contrat'!A15</f>
        <v>Cruz del Sur</v>
      </c>
      <c r="B15" s="9">
        <f>'G-Prima Tot x Tip V'!B15/'F-N° Seg Contrat'!B15*1000</f>
        <v>8837.35349716446</v>
      </c>
      <c r="C15" s="9">
        <f>'G-Prima Tot x Tip V'!C15/'F-N° Seg Contrat'!C15*1000</f>
        <v>10913.668546741868</v>
      </c>
      <c r="D15" s="9">
        <f>'G-Prima Tot x Tip V'!D15/'F-N° Seg Contrat'!D15*1000</f>
        <v>25423.226433430515</v>
      </c>
      <c r="E15" s="9">
        <f>'G-Prima Tot x Tip V'!E15/'F-N° Seg Contrat'!E15*1000</f>
        <v>67906.42829973373</v>
      </c>
      <c r="F15" s="9">
        <f>'G-Prima Tot x Tip V'!F15/'F-N° Seg Contrat'!F15*1000</f>
        <v>31784.949724294518</v>
      </c>
      <c r="G15" s="9">
        <f>'G-Prima Tot x Tip V'!G15/'F-N° Seg Contrat'!G15*1000</f>
        <v>21223.614694679934</v>
      </c>
      <c r="H15" s="9">
        <f>'G-Prima Tot x Tip V'!H15/'F-N° Seg Contrat'!H15*1000</f>
        <v>6934.755332496863</v>
      </c>
      <c r="I15" s="13">
        <f>'G-Prima Tot x Tip V'!I15/'F-N° Seg Contrat'!I15*1000</f>
        <v>12308.52103400766</v>
      </c>
    </row>
    <row r="16" spans="1:9" ht="12.75">
      <c r="A16" s="107" t="str">
        <f>'F-N° Seg Contrat'!A16</f>
        <v>ING</v>
      </c>
      <c r="B16" s="9"/>
      <c r="C16" s="9"/>
      <c r="D16" s="9"/>
      <c r="E16" s="9"/>
      <c r="F16" s="9"/>
      <c r="G16" s="9"/>
      <c r="H16" s="9"/>
      <c r="I16" s="13"/>
    </row>
    <row r="17" spans="1:9" ht="12.75">
      <c r="A17" s="107" t="str">
        <f>'F-N° Seg Contrat'!A17</f>
        <v>ING Vida</v>
      </c>
      <c r="B17" s="9">
        <f>'G-Prima Tot x Tip V'!B17/'F-N° Seg Contrat'!B17*1000</f>
        <v>8201.046164862659</v>
      </c>
      <c r="C17" s="9">
        <f>'G-Prima Tot x Tip V'!C17/'F-N° Seg Contrat'!C17*1000</f>
        <v>9165.696530576246</v>
      </c>
      <c r="D17" s="9"/>
      <c r="E17" s="9">
        <f>'G-Prima Tot x Tip V'!E17/'F-N° Seg Contrat'!E17*1000</f>
        <v>323128.5755561976</v>
      </c>
      <c r="F17" s="9">
        <f>'G-Prima Tot x Tip V'!F17/'F-N° Seg Contrat'!F17*1000</f>
        <v>51925.98389982111</v>
      </c>
      <c r="G17" s="9"/>
      <c r="H17" s="9">
        <f>'G-Prima Tot x Tip V'!H17/'F-N° Seg Contrat'!H17*1000</f>
        <v>15023.305084745763</v>
      </c>
      <c r="I17" s="13">
        <f>'G-Prima Tot x Tip V'!I17/'F-N° Seg Contrat'!I17*1000</f>
        <v>11975.382354292013</v>
      </c>
    </row>
    <row r="18" spans="1:9" ht="12.75">
      <c r="A18" s="107" t="str">
        <f>'F-N° Seg Contrat'!A18</f>
        <v>Interamericana Vida</v>
      </c>
      <c r="B18" s="9">
        <f>'G-Prima Tot x Tip V'!B18/'F-N° Seg Contrat'!B18*1000</f>
        <v>9550.065223062875</v>
      </c>
      <c r="C18" s="9">
        <f>'G-Prima Tot x Tip V'!C18/'F-N° Seg Contrat'!C18*1000</f>
        <v>11607.422117413429</v>
      </c>
      <c r="D18" s="9">
        <f>'G-Prima Tot x Tip V'!D18/'F-N° Seg Contrat'!D18*1000</f>
        <v>11111.111111111111</v>
      </c>
      <c r="E18" s="9"/>
      <c r="F18" s="9"/>
      <c r="G18" s="9"/>
      <c r="H18" s="9">
        <f>'G-Prima Tot x Tip V'!H18/'F-N° Seg Contrat'!H18*1000</f>
        <v>10466.227347611202</v>
      </c>
      <c r="I18" s="13">
        <f>'G-Prima Tot x Tip V'!I18/'F-N° Seg Contrat'!I18*1000</f>
        <v>10166.606835152212</v>
      </c>
    </row>
    <row r="19" spans="1:9" ht="12.75">
      <c r="A19" s="107" t="str">
        <f>'F-N° Seg Contrat'!A19</f>
        <v>Ise Chile</v>
      </c>
      <c r="B19" s="9">
        <f>'G-Prima Tot x Tip V'!B19/'F-N° Seg Contrat'!B19*1000</f>
        <v>7010.440835266821</v>
      </c>
      <c r="C19" s="9">
        <f>'G-Prima Tot x Tip V'!C19/'F-N° Seg Contrat'!C19*1000</f>
        <v>10118.829981718465</v>
      </c>
      <c r="D19" s="9"/>
      <c r="E19" s="9"/>
      <c r="F19" s="9"/>
      <c r="G19" s="9"/>
      <c r="H19" s="9">
        <f>'G-Prima Tot x Tip V'!H19/'F-N° Seg Contrat'!H19*1000</f>
        <v>4500</v>
      </c>
      <c r="I19" s="13">
        <f>'G-Prima Tot x Tip V'!I19/'F-N° Seg Contrat'!I19*1000</f>
        <v>8211.90644932672</v>
      </c>
    </row>
    <row r="20" spans="1:9" ht="12.75">
      <c r="A20" s="107" t="str">
        <f>'F-N° Seg Contrat'!A20</f>
        <v>Liberty</v>
      </c>
      <c r="B20" s="9">
        <f>'G-Prima Tot x Tip V'!B20/'F-N° Seg Contrat'!B20*1000</f>
        <v>8714.587277387793</v>
      </c>
      <c r="C20" s="9">
        <f>'G-Prima Tot x Tip V'!C20/'F-N° Seg Contrat'!C20*1000</f>
        <v>10177.99329019011</v>
      </c>
      <c r="D20" s="9">
        <f>'G-Prima Tot x Tip V'!D20/'F-N° Seg Contrat'!D20*1000</f>
        <v>19415.3743315508</v>
      </c>
      <c r="E20" s="9">
        <f>'G-Prima Tot x Tip V'!E20/'F-N° Seg Contrat'!E20*1000</f>
        <v>20347.96238244514</v>
      </c>
      <c r="F20" s="9">
        <f>'G-Prima Tot x Tip V'!F20/'F-N° Seg Contrat'!F20*1000</f>
        <v>33354.83870967742</v>
      </c>
      <c r="G20" s="9">
        <f>'G-Prima Tot x Tip V'!G20/'F-N° Seg Contrat'!G20*1000</f>
        <v>24082.148852825965</v>
      </c>
      <c r="H20" s="9">
        <f>'G-Prima Tot x Tip V'!H20/'F-N° Seg Contrat'!H20*1000</f>
        <v>18072.727272727276</v>
      </c>
      <c r="I20" s="13">
        <f>'G-Prima Tot x Tip V'!I20/'F-N° Seg Contrat'!I20*1000</f>
        <v>11884.886372195253</v>
      </c>
    </row>
    <row r="21" spans="1:9" ht="12.75">
      <c r="A21" s="107" t="str">
        <f>'F-N° Seg Contrat'!A21</f>
        <v>Mapfre</v>
      </c>
      <c r="B21" s="9">
        <f>'G-Prima Tot x Tip V'!B21/'F-N° Seg Contrat'!B21*1000</f>
        <v>8881.692026343784</v>
      </c>
      <c r="C21" s="9">
        <f>'G-Prima Tot x Tip V'!C21/'F-N° Seg Contrat'!C21*1000</f>
        <v>11333.166313355176</v>
      </c>
      <c r="D21" s="9">
        <f>'G-Prima Tot x Tip V'!D21/'F-N° Seg Contrat'!D21*1000</f>
        <v>24333.6376917458</v>
      </c>
      <c r="E21" s="9">
        <f>'G-Prima Tot x Tip V'!E21/'F-N° Seg Contrat'!E21*1000</f>
        <v>97145.1783821971</v>
      </c>
      <c r="F21" s="9">
        <f>'G-Prima Tot x Tip V'!F21/'F-N° Seg Contrat'!F21*1000</f>
        <v>43653.333333333336</v>
      </c>
      <c r="G21" s="9">
        <f>'G-Prima Tot x Tip V'!G21/'F-N° Seg Contrat'!G21*1000</f>
        <v>17871.42962038329</v>
      </c>
      <c r="H21" s="9">
        <f>'G-Prima Tot x Tip V'!H21/'F-N° Seg Contrat'!H21*1000</f>
        <v>7267.098102662156</v>
      </c>
      <c r="I21" s="13">
        <f>'G-Prima Tot x Tip V'!I21/'F-N° Seg Contrat'!I21*1000</f>
        <v>12560.229705524665</v>
      </c>
    </row>
    <row r="22" spans="1:9" ht="12.75">
      <c r="A22" s="107" t="str">
        <f>'F-N° Seg Contrat'!A22</f>
        <v>Penta Security</v>
      </c>
      <c r="B22" s="9">
        <f>'G-Prima Tot x Tip V'!B22/'F-N° Seg Contrat'!B22*1000</f>
        <v>9048.203043626543</v>
      </c>
      <c r="C22" s="9">
        <f>'G-Prima Tot x Tip V'!C22/'F-N° Seg Contrat'!C22*1000</f>
        <v>10872.188755020079</v>
      </c>
      <c r="D22" s="9">
        <f>'G-Prima Tot x Tip V'!D22/'F-N° Seg Contrat'!D22*1000</f>
        <v>20005.80270793037</v>
      </c>
      <c r="E22" s="9">
        <f>'G-Prima Tot x Tip V'!E22/'F-N° Seg Contrat'!E22*1000</f>
        <v>131785.0647395363</v>
      </c>
      <c r="F22" s="9">
        <f>'G-Prima Tot x Tip V'!F22/'F-N° Seg Contrat'!F22*1000</f>
        <v>36730.019815059444</v>
      </c>
      <c r="G22" s="9">
        <f>'G-Prima Tot x Tip V'!G22/'F-N° Seg Contrat'!G22*1000</f>
        <v>19951.963083440503</v>
      </c>
      <c r="H22" s="9">
        <f>'G-Prima Tot x Tip V'!H22/'F-N° Seg Contrat'!H22*1000</f>
        <v>12051.238798102266</v>
      </c>
      <c r="I22" s="13">
        <f>'G-Prima Tot x Tip V'!I22/'F-N° Seg Contrat'!I22*1000</f>
        <v>15932.686531048179</v>
      </c>
    </row>
    <row r="23" spans="1:9" ht="12.75">
      <c r="A23" s="107" t="str">
        <f>'F-N° Seg Contrat'!A23</f>
        <v>Renta Nacional</v>
      </c>
      <c r="B23" s="9">
        <f>'G-Prima Tot x Tip V'!B23/'F-N° Seg Contrat'!B23*1000</f>
        <v>9194.29412700939</v>
      </c>
      <c r="C23" s="9">
        <f>'G-Prima Tot x Tip V'!C23/'F-N° Seg Contrat'!C23*1000</f>
        <v>11856.570938355326</v>
      </c>
      <c r="D23" s="9">
        <f>'G-Prima Tot x Tip V'!D23/'F-N° Seg Contrat'!D23*1000</f>
        <v>23046.46511270098</v>
      </c>
      <c r="E23" s="9">
        <f>'G-Prima Tot x Tip V'!E23/'F-N° Seg Contrat'!E23*1000</f>
        <v>126220.12578616352</v>
      </c>
      <c r="F23" s="9">
        <f>'G-Prima Tot x Tip V'!F23/'F-N° Seg Contrat'!F23*1000</f>
        <v>34750</v>
      </c>
      <c r="G23" s="9">
        <f>'G-Prima Tot x Tip V'!G23/'F-N° Seg Contrat'!G23*1000</f>
        <v>17770.684736091298</v>
      </c>
      <c r="H23" s="9">
        <f>'G-Prima Tot x Tip V'!H23/'F-N° Seg Contrat'!H23*1000</f>
        <v>10737.556957588504</v>
      </c>
      <c r="I23" s="13">
        <f>'G-Prima Tot x Tip V'!I23/'F-N° Seg Contrat'!I23*1000</f>
        <v>12508.393285371703</v>
      </c>
    </row>
    <row r="24" spans="1:9" ht="12.75">
      <c r="A24" s="76"/>
      <c r="B24" s="97"/>
      <c r="C24" s="98"/>
      <c r="D24" s="98"/>
      <c r="E24" s="98"/>
      <c r="F24" s="98"/>
      <c r="G24" s="99"/>
      <c r="H24" s="99"/>
      <c r="I24" s="100"/>
    </row>
    <row r="25" spans="1:9" ht="12.75">
      <c r="A25" s="81" t="s">
        <v>16</v>
      </c>
      <c r="B25" s="12">
        <f>'G-Prima Tot x Tip V'!B25/'F-N° Seg Contrat'!B25*1000</f>
        <v>9241.224052098201</v>
      </c>
      <c r="C25" s="12">
        <f>'G-Prima Tot x Tip V'!C25/'F-N° Seg Contrat'!C25*1000</f>
        <v>11011.911044321423</v>
      </c>
      <c r="D25" s="12">
        <f>'G-Prima Tot x Tip V'!D25/'F-N° Seg Contrat'!D25*1000</f>
        <v>22048.601109093313</v>
      </c>
      <c r="E25" s="12">
        <f>'G-Prima Tot x Tip V'!E25/'F-N° Seg Contrat'!E25*1000</f>
        <v>104496.64328845216</v>
      </c>
      <c r="F25" s="12">
        <f>'G-Prima Tot x Tip V'!F25/'F-N° Seg Contrat'!F25*1000</f>
        <v>36709.415477677685</v>
      </c>
      <c r="G25" s="12">
        <f>'G-Prima Tot x Tip V'!G25/'F-N° Seg Contrat'!G25*1000</f>
        <v>19807.28531664788</v>
      </c>
      <c r="H25" s="12">
        <f>'G-Prima Tot x Tip V'!H25/'F-N° Seg Contrat'!H25*1000</f>
        <v>12342.208009856055</v>
      </c>
      <c r="I25" s="14">
        <f>'G-Prima Tot x Tip V'!I25/'F-N° Seg Contrat'!I25*1000</f>
        <v>13304.841482460904</v>
      </c>
    </row>
    <row r="26" spans="1:9" ht="12.75">
      <c r="A26" s="101"/>
      <c r="B26" s="87"/>
      <c r="C26" s="87"/>
      <c r="D26" s="87"/>
      <c r="E26" s="87"/>
      <c r="F26" s="87"/>
      <c r="G26" s="87"/>
      <c r="H26" s="87"/>
      <c r="I26" s="102"/>
    </row>
    <row r="27" spans="1:9" ht="12.75">
      <c r="A27" s="89"/>
      <c r="B27" s="63"/>
      <c r="C27" s="63"/>
      <c r="D27" s="63"/>
      <c r="E27" s="63"/>
      <c r="F27" s="63"/>
      <c r="G27" s="63"/>
      <c r="H27" s="63"/>
      <c r="I27" s="61"/>
    </row>
    <row r="28" spans="1:9" ht="12.75">
      <c r="A28" s="89"/>
      <c r="B28" s="63"/>
      <c r="C28" s="63"/>
      <c r="D28" s="63"/>
      <c r="E28" s="63"/>
      <c r="F28" s="63"/>
      <c r="G28" s="63"/>
      <c r="H28" s="63"/>
      <c r="I28" s="61"/>
    </row>
    <row r="29" spans="1:9" ht="12.75">
      <c r="A29" s="89"/>
      <c r="B29" s="63"/>
      <c r="C29" s="63"/>
      <c r="D29" s="63"/>
      <c r="E29" s="63"/>
      <c r="F29" s="63"/>
      <c r="G29" s="63"/>
      <c r="H29" s="63"/>
      <c r="I29" s="61"/>
    </row>
    <row r="30" spans="1:9" ht="12.75">
      <c r="A30" s="89"/>
      <c r="B30" s="63"/>
      <c r="C30" s="63"/>
      <c r="D30" s="63"/>
      <c r="E30" s="63"/>
      <c r="F30" s="63"/>
      <c r="G30" s="63"/>
      <c r="H30" s="63"/>
      <c r="I30" s="61"/>
    </row>
  </sheetData>
  <printOptions/>
  <pageMargins left="1.18" right="0.75" top="0.8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AAAlvara</cp:lastModifiedBy>
  <cp:lastPrinted>2005-11-10T20:25:21Z</cp:lastPrinted>
  <dcterms:created xsi:type="dcterms:W3CDTF">1998-11-26T15:05:36Z</dcterms:created>
  <dcterms:modified xsi:type="dcterms:W3CDTF">2006-03-28T15:37:26Z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