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E51" i="4" l="1"/>
  <c r="H51" i="4"/>
  <c r="L94" i="4" l="1"/>
  <c r="L114" i="4" s="1"/>
  <c r="K94" i="4"/>
  <c r="K114" i="4" s="1"/>
  <c r="J94" i="4"/>
  <c r="J114" i="4" s="1"/>
  <c r="H94" i="4"/>
  <c r="H114" i="4" s="1"/>
  <c r="G94" i="4"/>
  <c r="E94" i="4"/>
  <c r="E114" i="4" s="1"/>
  <c r="D94" i="4"/>
  <c r="D114" i="4" s="1"/>
  <c r="C94" i="4"/>
  <c r="C114" i="4" s="1"/>
  <c r="K90" i="4"/>
  <c r="J90" i="4"/>
  <c r="G90" i="4"/>
  <c r="G87" i="4" s="1"/>
  <c r="D90" i="4"/>
  <c r="C90" i="4"/>
  <c r="L87" i="4"/>
  <c r="K87" i="4"/>
  <c r="J87" i="4"/>
  <c r="H87" i="4"/>
  <c r="E87" i="4"/>
  <c r="D87" i="4"/>
  <c r="C87" i="4"/>
  <c r="L83" i="4"/>
  <c r="K83" i="4"/>
  <c r="J83" i="4"/>
  <c r="H83" i="4"/>
  <c r="G83" i="4"/>
  <c r="E83" i="4"/>
  <c r="D83" i="4"/>
  <c r="C83" i="4"/>
  <c r="A74" i="4"/>
  <c r="E69" i="4"/>
  <c r="E68" i="4"/>
  <c r="D68" i="4"/>
  <c r="B56" i="4"/>
  <c r="H44" i="4"/>
  <c r="G44" i="4"/>
  <c r="E44" i="4"/>
  <c r="D44" i="4"/>
  <c r="H40" i="4"/>
  <c r="G40" i="4"/>
  <c r="E40" i="4"/>
  <c r="D40" i="4"/>
  <c r="H34" i="4"/>
  <c r="G34" i="4"/>
  <c r="E34" i="4"/>
  <c r="D34" i="4"/>
  <c r="H30" i="4"/>
  <c r="G30" i="4"/>
  <c r="E30" i="4"/>
  <c r="D30" i="4"/>
  <c r="H22" i="4"/>
  <c r="G22" i="4"/>
  <c r="E22" i="4"/>
  <c r="D22" i="4"/>
  <c r="H16" i="4"/>
  <c r="G16" i="4"/>
  <c r="E16" i="4"/>
  <c r="D16" i="4"/>
  <c r="H11" i="4"/>
  <c r="G11" i="4"/>
  <c r="E11" i="4"/>
  <c r="D11" i="4"/>
  <c r="H50" i="4" l="1"/>
  <c r="E50" i="4"/>
  <c r="G50" i="4"/>
  <c r="D50" i="4"/>
  <c r="G114" i="4"/>
</calcChain>
</file>

<file path=xl/sharedStrings.xml><?xml version="1.0" encoding="utf-8"?>
<sst xmlns="http://schemas.openxmlformats.org/spreadsheetml/2006/main" count="500" uniqueCount="65">
  <si>
    <t>A. RESERVAS SEGURO DE INVALIDEZ Y SOBREVIVENCIA (Circular Nº 528)</t>
  </si>
  <si>
    <t xml:space="preserve">     (al 31 de marzo de 2009, montos expresados en U.F.)</t>
  </si>
  <si>
    <t>Sociedad</t>
  </si>
  <si>
    <t>A.F.P.</t>
  </si>
  <si>
    <t>Invalidez</t>
  </si>
  <si>
    <t>Sobrevivencia</t>
  </si>
  <si>
    <t>Número</t>
  </si>
  <si>
    <t>Monto</t>
  </si>
  <si>
    <t>Bice</t>
  </si>
  <si>
    <t>Habitat</t>
  </si>
  <si>
    <t>Chilena Consolidada</t>
  </si>
  <si>
    <t>El Libertador</t>
  </si>
  <si>
    <t>Consorcio Nacional</t>
  </si>
  <si>
    <t>Total</t>
  </si>
  <si>
    <t>Alameda</t>
  </si>
  <si>
    <t>Provida</t>
  </si>
  <si>
    <t>Unión</t>
  </si>
  <si>
    <t>Cruz del Sur</t>
  </si>
  <si>
    <t>Capital</t>
  </si>
  <si>
    <t>Euroamérica</t>
  </si>
  <si>
    <t>Concordia</t>
  </si>
  <si>
    <t>Cuprum</t>
  </si>
  <si>
    <t>Invierta</t>
  </si>
  <si>
    <t>Planvital</t>
  </si>
  <si>
    <t>San Cristóbal</t>
  </si>
  <si>
    <t>Summa</t>
  </si>
  <si>
    <t>ING</t>
  </si>
  <si>
    <t>Santa María</t>
  </si>
  <si>
    <t>Interamericana</t>
  </si>
  <si>
    <t>Magister</t>
  </si>
  <si>
    <t>Unión Rentas</t>
  </si>
  <si>
    <t>Concordia D- Magister D</t>
  </si>
  <si>
    <t>Penta</t>
  </si>
  <si>
    <t>Renta Nacional</t>
  </si>
  <si>
    <t>Security</t>
  </si>
  <si>
    <t>Protección</t>
  </si>
  <si>
    <t>TOTAL</t>
  </si>
  <si>
    <t>TOTAL (miles de pesos)</t>
  </si>
  <si>
    <t>B. RESERVAS DE SINIESTROS SEGURO DE A.F.P. (Circular Nº 778)</t>
  </si>
  <si>
    <t xml:space="preserve">              S O B R E V I V E N C I A</t>
  </si>
  <si>
    <t>Liquidados y en proceso</t>
  </si>
  <si>
    <t xml:space="preserve">         Número</t>
  </si>
  <si>
    <t xml:space="preserve">    Monto</t>
  </si>
  <si>
    <t>C. RESERVAS DE SINIESTROS SEGURO DE A.F.P. (Circular Nº 967)</t>
  </si>
  <si>
    <t>I  N  V  A  L  I  D  E  Z</t>
  </si>
  <si>
    <t xml:space="preserve">                   S O B R E V I V E N C I A</t>
  </si>
  <si>
    <t xml:space="preserve">     INVALIDOS</t>
  </si>
  <si>
    <t>INVAL.TRANSIT.FALLEC.</t>
  </si>
  <si>
    <t xml:space="preserve">        Liquidados y en proceso </t>
  </si>
  <si>
    <t>OYNR</t>
  </si>
  <si>
    <t xml:space="preserve">      Liquidados y en proceso </t>
  </si>
  <si>
    <t xml:space="preserve">  Monto</t>
  </si>
  <si>
    <t xml:space="preserve"> Monto</t>
  </si>
  <si>
    <t>BBVA</t>
  </si>
  <si>
    <t xml:space="preserve">Total  </t>
  </si>
  <si>
    <t>Bansander</t>
  </si>
  <si>
    <t>Metlife</t>
  </si>
  <si>
    <t>Summa-Bansander</t>
  </si>
  <si>
    <t>Principal</t>
  </si>
  <si>
    <t>Corp Vida</t>
  </si>
  <si>
    <t xml:space="preserve">     (al 30 de junio de 2009, montos expresados en U.F.)</t>
  </si>
  <si>
    <t xml:space="preserve">     (al 30 de septiembre de 2009, montos expresados en U.F.)</t>
  </si>
  <si>
    <t xml:space="preserve">     (al 31 de diciembre de 2009, montos expresados en U.F.)</t>
  </si>
  <si>
    <t>Corp Seguros</t>
  </si>
  <si>
    <t>U.F. al 31.12.2009 $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</si>
</sst>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General_)"/>
    <numFmt numFmtId="165" formatCode="#,##0[$€];[Red]\-#,##0[$€]"/>
    <numFmt numFmtId="166" formatCode="#,##0.00000;[Red]\-#,##0.00000"/>
    <numFmt numFmtId="167" formatCode="#,##0.00000\ _€;\-#,##0.00000\ _€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8000"/>
      <name val="Times New Roman"/>
      <family val="1"/>
    </font>
    <font>
      <u/>
      <sz val="10"/>
      <name val="Times New Roman"/>
      <family val="1"/>
    </font>
    <font>
      <sz val="10"/>
      <color rgb="FF0000FF"/>
      <name val="Times New Roman"/>
      <family val="1"/>
    </font>
    <font>
      <sz val="10"/>
      <color rgb="FFFF00FF"/>
      <name val="Times New Roman"/>
      <family val="1"/>
    </font>
    <font>
      <sz val="10"/>
      <color rgb="FF000080"/>
      <name val="Times New Roman"/>
      <family val="1"/>
    </font>
    <font>
      <sz val="10"/>
      <color rgb="FF800000"/>
      <name val="Times New Roman"/>
      <family val="1"/>
    </font>
    <font>
      <sz val="10"/>
      <color rgb="FFFF0000"/>
      <name val="Times New Roman"/>
      <family val="1"/>
    </font>
    <font>
      <sz val="10"/>
      <name val="Courier"/>
    </font>
    <font>
      <sz val="9"/>
      <name val="Arial"/>
      <family val="2"/>
    </font>
    <font>
      <sz val="10"/>
      <color rgb="FF800080"/>
      <name val="Times New Roman"/>
      <family val="1"/>
    </font>
    <font>
      <sz val="8"/>
      <name val="Verdana"/>
      <family val="2"/>
    </font>
    <font>
      <sz val="10"/>
      <color rgb="FFFF00FF"/>
      <name val="Courier"/>
      <family val="3"/>
    </font>
    <font>
      <sz val="10"/>
      <name val="MS Sans Serif"/>
    </font>
    <font>
      <sz val="10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hair">
        <color rgb="FF0000FF"/>
      </left>
      <right/>
      <top style="hair">
        <color rgb="FF0000FF"/>
      </top>
      <bottom/>
      <diagonal/>
    </border>
    <border>
      <left/>
      <right/>
      <top style="hair">
        <color rgb="FF0000FF"/>
      </top>
      <bottom/>
      <diagonal/>
    </border>
    <border>
      <left/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rgb="FF0000FF"/>
      </right>
      <top/>
      <bottom style="thin">
        <color indexed="64"/>
      </bottom>
      <diagonal/>
    </border>
    <border>
      <left/>
      <right style="hair">
        <color rgb="FF0000FF"/>
      </right>
      <top/>
      <bottom/>
      <diagonal/>
    </border>
    <border>
      <left style="hair">
        <color rgb="FF0000FF"/>
      </left>
      <right/>
      <top/>
      <bottom style="hair">
        <color rgb="FF0000FF"/>
      </bottom>
      <diagonal/>
    </border>
    <border>
      <left/>
      <right/>
      <top/>
      <bottom style="hair">
        <color rgb="FF0000FF"/>
      </bottom>
      <diagonal/>
    </border>
    <border>
      <left/>
      <right style="hair">
        <color rgb="FF0000FF"/>
      </right>
      <top/>
      <bottom style="hair">
        <color rgb="FF0000FF"/>
      </bottom>
      <diagonal/>
    </border>
    <border>
      <left/>
      <right/>
      <top style="thin">
        <color indexed="64"/>
      </top>
      <bottom/>
      <diagonal/>
    </border>
    <border>
      <left/>
      <right style="hair">
        <color rgb="FF0000FF"/>
      </right>
      <top style="thin">
        <color indexed="64"/>
      </top>
      <bottom/>
      <diagonal/>
    </border>
    <border>
      <left/>
      <right/>
      <top/>
      <bottom style="thin">
        <color rgb="FF0000FF"/>
      </bottom>
      <diagonal/>
    </border>
    <border>
      <left/>
      <right style="hair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FF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rgb="FF0000FF"/>
      </top>
      <bottom/>
      <diagonal/>
    </border>
    <border>
      <left style="hair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37" fontId="10" fillId="0" borderId="0"/>
    <xf numFmtId="164" fontId="10" fillId="0" borderId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</cellStyleXfs>
  <cellXfs count="175">
    <xf numFmtId="0" fontId="0" fillId="0" borderId="0" xfId="0"/>
    <xf numFmtId="164" fontId="2" fillId="0" borderId="0" xfId="0" applyNumberFormat="1" applyFont="1" applyFill="1" applyBorder="1" applyAlignment="1">
      <alignment readingOrder="1"/>
    </xf>
    <xf numFmtId="164" fontId="3" fillId="0" borderId="0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5" fillId="0" borderId="0" xfId="0" quotePrefix="1" applyNumberFormat="1" applyFont="1" applyFill="1" applyBorder="1" applyAlignment="1" applyProtection="1">
      <alignment horizontal="left" readingOrder="1"/>
      <protection locked="0"/>
    </xf>
    <xf numFmtId="164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fill"/>
    </xf>
    <xf numFmtId="164" fontId="2" fillId="0" borderId="2" xfId="0" applyNumberFormat="1" applyFont="1" applyFill="1" applyBorder="1" applyAlignment="1" applyProtection="1">
      <alignment horizontal="fill"/>
    </xf>
    <xf numFmtId="164" fontId="2" fillId="0" borderId="3" xfId="0" applyNumberFormat="1" applyFont="1" applyFill="1" applyBorder="1" applyAlignment="1" applyProtection="1">
      <alignment horizontal="fill"/>
    </xf>
    <xf numFmtId="164" fontId="3" fillId="0" borderId="4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164" fontId="6" fillId="0" borderId="5" xfId="0" quotePrefix="1" applyNumberFormat="1" applyFont="1" applyFill="1" applyBorder="1" applyAlignment="1" applyProtection="1">
      <alignment horizontal="center"/>
    </xf>
    <xf numFmtId="164" fontId="6" fillId="0" borderId="0" xfId="0" quotePrefix="1" applyNumberFormat="1" applyFont="1" applyFill="1" applyBorder="1" applyAlignment="1" applyProtection="1">
      <alignment horizontal="left"/>
    </xf>
    <xf numFmtId="164" fontId="5" fillId="0" borderId="5" xfId="0" quotePrefix="1" applyNumberFormat="1" applyFont="1" applyFill="1" applyBorder="1" applyAlignment="1" applyProtection="1">
      <alignment horizontal="center"/>
    </xf>
    <xf numFmtId="164" fontId="5" fillId="0" borderId="6" xfId="0" quotePrefix="1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164" fontId="3" fillId="0" borderId="0" xfId="0" quotePrefix="1" applyNumberFormat="1" applyFont="1" applyFill="1" applyBorder="1" applyAlignment="1" applyProtection="1">
      <alignment horizontal="right"/>
    </xf>
    <xf numFmtId="164" fontId="3" fillId="0" borderId="7" xfId="0" quotePrefix="1" applyNumberFormat="1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 applyProtection="1">
      <alignment horizontal="fill"/>
    </xf>
    <xf numFmtId="164" fontId="2" fillId="0" borderId="9" xfId="0" applyNumberFormat="1" applyFont="1" applyFill="1" applyBorder="1" applyAlignment="1" applyProtection="1">
      <alignment horizontal="fill"/>
    </xf>
    <xf numFmtId="164" fontId="2" fillId="0" borderId="10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left"/>
    </xf>
    <xf numFmtId="164" fontId="7" fillId="0" borderId="4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Protection="1">
      <protection locked="0"/>
    </xf>
    <xf numFmtId="3" fontId="9" fillId="0" borderId="7" xfId="0" applyNumberFormat="1" applyFont="1" applyFill="1" applyBorder="1" applyProtection="1">
      <protection locked="0"/>
    </xf>
    <xf numFmtId="164" fontId="2" fillId="0" borderId="4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fill"/>
    </xf>
    <xf numFmtId="164" fontId="2" fillId="0" borderId="7" xfId="0" applyNumberFormat="1" applyFont="1" applyFill="1" applyBorder="1" applyAlignment="1" applyProtection="1">
      <alignment horizontal="fill"/>
    </xf>
    <xf numFmtId="164" fontId="2" fillId="2" borderId="0" xfId="0" applyNumberFormat="1" applyFont="1" applyFill="1" applyBorder="1" applyAlignment="1" applyProtection="1">
      <alignment horizontal="right"/>
    </xf>
    <xf numFmtId="164" fontId="7" fillId="2" borderId="4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left"/>
    </xf>
    <xf numFmtId="3" fontId="9" fillId="2" borderId="0" xfId="0" applyNumberFormat="1" applyFont="1" applyFill="1" applyBorder="1" applyProtection="1">
      <protection locked="0"/>
    </xf>
    <xf numFmtId="164" fontId="9" fillId="2" borderId="0" xfId="0" applyNumberFormat="1" applyFont="1" applyFill="1" applyBorder="1"/>
    <xf numFmtId="3" fontId="9" fillId="2" borderId="7" xfId="0" applyNumberFormat="1" applyFont="1" applyFill="1" applyBorder="1" applyProtection="1">
      <protection locked="0"/>
    </xf>
    <xf numFmtId="164" fontId="5" fillId="2" borderId="0" xfId="0" applyNumberFormat="1" applyFont="1" applyFill="1" applyBorder="1" applyProtection="1">
      <protection locked="0"/>
    </xf>
    <xf numFmtId="164" fontId="2" fillId="2" borderId="0" xfId="0" applyNumberFormat="1" applyFont="1" applyFill="1" applyBorder="1"/>
    <xf numFmtId="164" fontId="7" fillId="0" borderId="4" xfId="0" applyNumberFormat="1" applyFont="1" applyFill="1" applyBorder="1"/>
    <xf numFmtId="164" fontId="8" fillId="0" borderId="0" xfId="0" applyNumberFormat="1" applyFont="1" applyFill="1" applyBorder="1" applyAlignment="1"/>
    <xf numFmtId="3" fontId="5" fillId="0" borderId="0" xfId="0" applyNumberFormat="1" applyFont="1" applyFill="1" applyBorder="1" applyProtection="1"/>
    <xf numFmtId="3" fontId="5" fillId="0" borderId="7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Protection="1"/>
    <xf numFmtId="3" fontId="9" fillId="0" borderId="7" xfId="0" applyNumberFormat="1" applyFont="1" applyFill="1" applyBorder="1" applyProtection="1"/>
    <xf numFmtId="3" fontId="5" fillId="0" borderId="0" xfId="3" applyNumberFormat="1" applyFon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3" fontId="5" fillId="0" borderId="7" xfId="0" applyNumberFormat="1" applyFont="1" applyFill="1" applyBorder="1" applyProtection="1">
      <protection locked="0"/>
    </xf>
    <xf numFmtId="164" fontId="8" fillId="0" borderId="0" xfId="0" applyNumberFormat="1" applyFont="1" applyFill="1" applyBorder="1"/>
    <xf numFmtId="164" fontId="7" fillId="0" borderId="4" xfId="0" quotePrefix="1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 applyProtection="1">
      <protection locked="0"/>
    </xf>
    <xf numFmtId="164" fontId="8" fillId="0" borderId="0" xfId="0" quotePrefix="1" applyNumberFormat="1" applyFont="1" applyFill="1" applyBorder="1" applyAlignment="1" applyProtection="1">
      <alignment horizontal="left"/>
    </xf>
    <xf numFmtId="3" fontId="2" fillId="0" borderId="2" xfId="0" applyNumberFormat="1" applyFont="1" applyFill="1" applyBorder="1" applyAlignment="1" applyProtection="1">
      <alignment horizontal="fill"/>
    </xf>
    <xf numFmtId="3" fontId="2" fillId="0" borderId="3" xfId="0" applyNumberFormat="1" applyFont="1" applyFill="1" applyBorder="1" applyAlignment="1" applyProtection="1">
      <alignment horizontal="fill"/>
    </xf>
    <xf numFmtId="164" fontId="9" fillId="0" borderId="4" xfId="0" applyNumberFormat="1" applyFont="1" applyFill="1" applyBorder="1" applyAlignment="1" applyProtection="1">
      <alignment horizontal="left"/>
    </xf>
    <xf numFmtId="3" fontId="2" fillId="0" borderId="9" xfId="0" applyNumberFormat="1" applyFont="1" applyFill="1" applyBorder="1" applyAlignment="1" applyProtection="1">
      <alignment horizontal="fill"/>
    </xf>
    <xf numFmtId="3" fontId="2" fillId="0" borderId="10" xfId="0" applyNumberFormat="1" applyFont="1" applyFill="1" applyBorder="1" applyAlignment="1" applyProtection="1">
      <alignment horizontal="fill"/>
    </xf>
    <xf numFmtId="164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/>
    <xf numFmtId="164" fontId="5" fillId="0" borderId="0" xfId="0" quotePrefix="1" applyNumberFormat="1" applyFont="1" applyFill="1" applyBorder="1" applyAlignment="1" applyProtection="1">
      <alignment horizontal="left"/>
      <protection locked="0"/>
    </xf>
    <xf numFmtId="164" fontId="5" fillId="0" borderId="5" xfId="0" quotePrefix="1" applyNumberFormat="1" applyFont="1" applyFill="1" applyBorder="1" applyAlignment="1" applyProtection="1">
      <alignment horizontal="left"/>
    </xf>
    <xf numFmtId="164" fontId="2" fillId="0" borderId="6" xfId="0" applyNumberFormat="1" applyFont="1" applyFill="1" applyBorder="1"/>
    <xf numFmtId="164" fontId="3" fillId="0" borderId="12" xfId="0" quotePrefix="1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/>
    <xf numFmtId="164" fontId="3" fillId="0" borderId="0" xfId="0" applyNumberFormat="1" applyFont="1" applyFill="1" applyBorder="1"/>
    <xf numFmtId="37" fontId="5" fillId="0" borderId="0" xfId="0" applyNumberFormat="1" applyFont="1" applyFill="1" applyBorder="1" applyProtection="1">
      <protection locked="0"/>
    </xf>
    <xf numFmtId="37" fontId="5" fillId="0" borderId="7" xfId="0" applyNumberFormat="1" applyFont="1" applyFill="1" applyBorder="1" applyProtection="1">
      <protection locked="0"/>
    </xf>
    <xf numFmtId="164" fontId="7" fillId="0" borderId="8" xfId="0" applyNumberFormat="1" applyFont="1" applyFill="1" applyBorder="1" applyAlignment="1" applyProtection="1">
      <alignment horizontal="left"/>
    </xf>
    <xf numFmtId="164" fontId="8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Protection="1">
      <protection locked="0"/>
    </xf>
    <xf numFmtId="3" fontId="5" fillId="0" borderId="1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fill"/>
    </xf>
    <xf numFmtId="3" fontId="2" fillId="0" borderId="7" xfId="0" applyNumberFormat="1" applyFont="1" applyFill="1" applyBorder="1" applyAlignment="1" applyProtection="1">
      <alignment horizontal="fill"/>
    </xf>
    <xf numFmtId="37" fontId="2" fillId="0" borderId="9" xfId="0" applyNumberFormat="1" applyFont="1" applyFill="1" applyBorder="1" applyAlignment="1" applyProtection="1">
      <alignment horizontal="fill"/>
    </xf>
    <xf numFmtId="37" fontId="2" fillId="0" borderId="10" xfId="0" applyNumberFormat="1" applyFont="1" applyFill="1" applyBorder="1" applyAlignment="1" applyProtection="1">
      <alignment horizontal="fill"/>
    </xf>
    <xf numFmtId="164" fontId="3" fillId="0" borderId="11" xfId="0" quotePrefix="1" applyNumberFormat="1" applyFont="1" applyFill="1" applyBorder="1" applyAlignment="1" applyProtection="1">
      <alignment horizontal="left"/>
    </xf>
    <xf numFmtId="37" fontId="3" fillId="0" borderId="0" xfId="4" quotePrefix="1" applyFont="1" applyFill="1" applyBorder="1" applyAlignment="1" applyProtection="1">
      <alignment horizontal="left"/>
    </xf>
    <xf numFmtId="37" fontId="2" fillId="0" borderId="0" xfId="4" applyFont="1" applyFill="1" applyBorder="1"/>
    <xf numFmtId="37" fontId="5" fillId="0" borderId="0" xfId="4" quotePrefix="1" applyFont="1" applyFill="1" applyBorder="1" applyAlignment="1" applyProtection="1">
      <alignment horizontal="left"/>
      <protection locked="0"/>
    </xf>
    <xf numFmtId="37" fontId="2" fillId="0" borderId="1" xfId="4" applyFont="1" applyFill="1" applyBorder="1" applyAlignment="1" applyProtection="1">
      <alignment horizontal="fill"/>
    </xf>
    <xf numFmtId="37" fontId="2" fillId="0" borderId="2" xfId="4" applyFont="1" applyFill="1" applyBorder="1" applyAlignment="1" applyProtection="1">
      <alignment horizontal="fill"/>
    </xf>
    <xf numFmtId="37" fontId="2" fillId="0" borderId="3" xfId="4" applyFont="1" applyFill="1" applyBorder="1" applyAlignment="1" applyProtection="1">
      <alignment horizontal="fill"/>
    </xf>
    <xf numFmtId="37" fontId="2" fillId="0" borderId="4" xfId="4" applyFont="1" applyFill="1" applyBorder="1"/>
    <xf numFmtId="37" fontId="2" fillId="0" borderId="13" xfId="4" applyFont="1" applyFill="1" applyBorder="1"/>
    <xf numFmtId="37" fontId="9" fillId="0" borderId="13" xfId="4" applyFont="1" applyFill="1" applyBorder="1" applyAlignment="1" applyProtection="1">
      <alignment horizontal="left"/>
    </xf>
    <xf numFmtId="37" fontId="5" fillId="0" borderId="13" xfId="4" quotePrefix="1" applyFont="1" applyFill="1" applyBorder="1" applyAlignment="1" applyProtection="1">
      <alignment horizontal="left"/>
    </xf>
    <xf numFmtId="37" fontId="2" fillId="0" borderId="14" xfId="4" applyFont="1" applyFill="1" applyBorder="1"/>
    <xf numFmtId="37" fontId="3" fillId="0" borderId="4" xfId="4" applyFont="1" applyFill="1" applyBorder="1" applyAlignment="1" applyProtection="1">
      <alignment horizontal="left"/>
    </xf>
    <xf numFmtId="37" fontId="3" fillId="0" borderId="0" xfId="4" applyFont="1" applyFill="1" applyBorder="1" applyAlignment="1" applyProtection="1">
      <alignment horizontal="left"/>
    </xf>
    <xf numFmtId="37" fontId="2" fillId="0" borderId="15" xfId="4" applyFont="1" applyFill="1" applyBorder="1"/>
    <xf numFmtId="37" fontId="5" fillId="0" borderId="15" xfId="4" quotePrefix="1" applyFont="1" applyFill="1" applyBorder="1" applyAlignment="1" applyProtection="1">
      <alignment horizontal="left"/>
    </xf>
    <xf numFmtId="37" fontId="2" fillId="0" borderId="16" xfId="4" applyFont="1" applyFill="1" applyBorder="1"/>
    <xf numFmtId="37" fontId="8" fillId="0" borderId="15" xfId="4" quotePrefix="1" applyFont="1" applyFill="1" applyBorder="1" applyAlignment="1" applyProtection="1">
      <alignment horizontal="left"/>
    </xf>
    <xf numFmtId="37" fontId="2" fillId="0" borderId="7" xfId="4" applyFont="1" applyFill="1" applyBorder="1"/>
    <xf numFmtId="37" fontId="3" fillId="0" borderId="0" xfId="4" applyFont="1" applyFill="1" applyBorder="1"/>
    <xf numFmtId="37" fontId="3" fillId="0" borderId="0" xfId="4" quotePrefix="1" applyFont="1" applyFill="1" applyBorder="1" applyAlignment="1" applyProtection="1">
      <alignment horizontal="right"/>
    </xf>
    <xf numFmtId="37" fontId="3" fillId="0" borderId="0" xfId="4" quotePrefix="1" applyFont="1" applyFill="1" applyBorder="1" applyAlignment="1" applyProtection="1">
      <alignment horizontal="center"/>
    </xf>
    <xf numFmtId="37" fontId="3" fillId="0" borderId="0" xfId="4" applyFont="1" applyFill="1" applyBorder="1" applyAlignment="1">
      <alignment horizontal="left"/>
    </xf>
    <xf numFmtId="37" fontId="3" fillId="0" borderId="7" xfId="4" quotePrefix="1" applyFont="1" applyFill="1" applyBorder="1" applyAlignment="1" applyProtection="1">
      <alignment horizontal="right"/>
    </xf>
    <xf numFmtId="37" fontId="3" fillId="0" borderId="0" xfId="4" applyFont="1" applyFill="1" applyBorder="1" applyAlignment="1" applyProtection="1">
      <alignment horizontal="right"/>
    </xf>
    <xf numFmtId="37" fontId="3" fillId="0" borderId="7" xfId="4" applyFont="1" applyFill="1" applyBorder="1" applyAlignment="1" applyProtection="1">
      <alignment horizontal="right"/>
    </xf>
    <xf numFmtId="37" fontId="2" fillId="0" borderId="8" xfId="4" applyFont="1" applyFill="1" applyBorder="1" applyAlignment="1" applyProtection="1">
      <alignment horizontal="fill"/>
    </xf>
    <xf numFmtId="37" fontId="2" fillId="0" borderId="9" xfId="4" applyFont="1" applyFill="1" applyBorder="1" applyAlignment="1" applyProtection="1">
      <alignment horizontal="fill"/>
    </xf>
    <xf numFmtId="37" fontId="2" fillId="0" borderId="10" xfId="4" applyFont="1" applyFill="1" applyBorder="1" applyAlignment="1" applyProtection="1">
      <alignment horizontal="fill"/>
    </xf>
    <xf numFmtId="37" fontId="7" fillId="0" borderId="4" xfId="4" applyFont="1" applyFill="1" applyBorder="1" applyAlignment="1" applyProtection="1">
      <alignment horizontal="left"/>
    </xf>
    <xf numFmtId="37" fontId="8" fillId="0" borderId="0" xfId="4" applyFont="1" applyFill="1" applyBorder="1" applyAlignment="1" applyProtection="1">
      <alignment horizontal="left"/>
    </xf>
    <xf numFmtId="3" fontId="8" fillId="0" borderId="0" xfId="4" applyNumberFormat="1" applyFont="1" applyFill="1" applyBorder="1" applyProtection="1">
      <protection locked="0"/>
    </xf>
    <xf numFmtId="3" fontId="8" fillId="0" borderId="0" xfId="4" applyNumberFormat="1" applyFont="1" applyFill="1" applyBorder="1" applyProtection="1"/>
    <xf numFmtId="3" fontId="8" fillId="0" borderId="7" xfId="4" applyNumberFormat="1" applyFont="1" applyFill="1" applyBorder="1" applyProtection="1"/>
    <xf numFmtId="37" fontId="2" fillId="0" borderId="4" xfId="4" applyFont="1" applyFill="1" applyBorder="1" applyAlignment="1" applyProtection="1">
      <alignment horizontal="fill"/>
    </xf>
    <xf numFmtId="37" fontId="2" fillId="0" borderId="0" xfId="4" applyFont="1" applyFill="1" applyBorder="1" applyAlignment="1" applyProtection="1">
      <alignment horizontal="fill"/>
    </xf>
    <xf numFmtId="37" fontId="2" fillId="0" borderId="7" xfId="4" applyFont="1" applyFill="1" applyBorder="1" applyAlignment="1" applyProtection="1">
      <alignment horizontal="fill"/>
    </xf>
    <xf numFmtId="37" fontId="7" fillId="0" borderId="0" xfId="4" applyFont="1" applyFill="1" applyBorder="1" applyAlignment="1" applyProtection="1">
      <alignment horizontal="left"/>
    </xf>
    <xf numFmtId="37" fontId="7" fillId="0" borderId="4" xfId="4" applyFont="1" applyFill="1" applyBorder="1"/>
    <xf numFmtId="3" fontId="5" fillId="0" borderId="0" xfId="4" applyNumberFormat="1" applyFont="1" applyFill="1" applyBorder="1" applyProtection="1">
      <protection locked="0"/>
    </xf>
    <xf numFmtId="3" fontId="5" fillId="0" borderId="7" xfId="4" applyNumberFormat="1" applyFont="1" applyFill="1" applyBorder="1" applyProtection="1">
      <protection locked="0"/>
    </xf>
    <xf numFmtId="37" fontId="8" fillId="0" borderId="0" xfId="4" applyFont="1" applyFill="1" applyBorder="1"/>
    <xf numFmtId="3" fontId="5" fillId="0" borderId="0" xfId="4" applyNumberFormat="1" applyFont="1" applyFill="1" applyBorder="1"/>
    <xf numFmtId="3" fontId="5" fillId="0" borderId="7" xfId="4" applyNumberFormat="1" applyFont="1" applyFill="1" applyBorder="1"/>
    <xf numFmtId="37" fontId="8" fillId="0" borderId="0" xfId="4" quotePrefix="1" applyFont="1" applyFill="1" applyBorder="1" applyAlignment="1" applyProtection="1">
      <alignment horizontal="left"/>
    </xf>
    <xf numFmtId="37" fontId="7" fillId="2" borderId="4" xfId="4" applyFont="1" applyFill="1" applyBorder="1"/>
    <xf numFmtId="37" fontId="8" fillId="2" borderId="0" xfId="4" applyFont="1" applyFill="1" applyBorder="1" applyAlignment="1" applyProtection="1">
      <alignment horizontal="left"/>
    </xf>
    <xf numFmtId="3" fontId="5" fillId="2" borderId="0" xfId="4" applyNumberFormat="1" applyFont="1" applyFill="1" applyBorder="1" applyProtection="1">
      <protection locked="0"/>
    </xf>
    <xf numFmtId="3" fontId="5" fillId="2" borderId="7" xfId="4" applyNumberFormat="1" applyFont="1" applyFill="1" applyBorder="1" applyProtection="1">
      <protection locked="0"/>
    </xf>
    <xf numFmtId="3" fontId="8" fillId="0" borderId="0" xfId="4" applyNumberFormat="1" applyFont="1" applyFill="1" applyBorder="1" applyAlignment="1" applyProtection="1">
      <alignment readingOrder="2"/>
      <protection locked="0"/>
    </xf>
    <xf numFmtId="3" fontId="8" fillId="0" borderId="0" xfId="4" applyNumberFormat="1" applyFont="1" applyFill="1" applyBorder="1"/>
    <xf numFmtId="3" fontId="8" fillId="0" borderId="7" xfId="4" applyNumberFormat="1" applyFont="1" applyFill="1" applyBorder="1" applyProtection="1">
      <protection locked="0"/>
    </xf>
    <xf numFmtId="37" fontId="7" fillId="0" borderId="4" xfId="4" quotePrefix="1" applyFont="1" applyFill="1" applyBorder="1" applyAlignment="1" applyProtection="1">
      <alignment horizontal="left"/>
    </xf>
    <xf numFmtId="3" fontId="8" fillId="0" borderId="17" xfId="4" applyNumberFormat="1" applyFont="1" applyFill="1" applyBorder="1" applyProtection="1">
      <protection locked="0"/>
    </xf>
    <xf numFmtId="37" fontId="12" fillId="0" borderId="0" xfId="4" applyFont="1" applyFill="1" applyBorder="1"/>
    <xf numFmtId="37" fontId="5" fillId="0" borderId="0" xfId="4" applyFont="1" applyFill="1" applyBorder="1"/>
    <xf numFmtId="37" fontId="5" fillId="0" borderId="17" xfId="4" applyFont="1" applyFill="1" applyBorder="1"/>
    <xf numFmtId="3" fontId="2" fillId="0" borderId="2" xfId="4" applyNumberFormat="1" applyFont="1" applyFill="1" applyBorder="1" applyAlignment="1" applyProtection="1">
      <alignment horizontal="fill"/>
    </xf>
    <xf numFmtId="3" fontId="2" fillId="0" borderId="18" xfId="4" applyNumberFormat="1" applyFont="1" applyFill="1" applyBorder="1" applyAlignment="1" applyProtection="1">
      <alignment horizontal="fill"/>
    </xf>
    <xf numFmtId="3" fontId="9" fillId="0" borderId="0" xfId="4" applyNumberFormat="1" applyFont="1" applyFill="1" applyBorder="1" applyProtection="1"/>
    <xf numFmtId="3" fontId="9" fillId="0" borderId="17" xfId="4" applyNumberFormat="1" applyFont="1" applyFill="1" applyBorder="1" applyProtection="1"/>
    <xf numFmtId="37" fontId="9" fillId="0" borderId="4" xfId="4" applyFont="1" applyFill="1" applyBorder="1" applyAlignment="1" applyProtection="1">
      <alignment horizontal="left"/>
    </xf>
    <xf numFmtId="3" fontId="9" fillId="0" borderId="7" xfId="4" applyNumberFormat="1" applyFont="1" applyFill="1" applyBorder="1" applyProtection="1"/>
    <xf numFmtId="3" fontId="2" fillId="0" borderId="9" xfId="4" applyNumberFormat="1" applyFont="1" applyFill="1" applyBorder="1" applyAlignment="1" applyProtection="1">
      <alignment horizontal="fill"/>
    </xf>
    <xf numFmtId="3" fontId="2" fillId="0" borderId="10" xfId="4" applyNumberFormat="1" applyFont="1" applyFill="1" applyBorder="1" applyAlignment="1" applyProtection="1">
      <alignment horizontal="fill"/>
    </xf>
    <xf numFmtId="3" fontId="2" fillId="0" borderId="0" xfId="0" applyNumberFormat="1" applyFont="1" applyFill="1" applyBorder="1"/>
    <xf numFmtId="3" fontId="2" fillId="2" borderId="0" xfId="0" applyNumberFormat="1" applyFont="1" applyFill="1" applyBorder="1"/>
    <xf numFmtId="164" fontId="5" fillId="2" borderId="0" xfId="0" applyNumberFormat="1" applyFont="1" applyFill="1" applyBorder="1" applyAlignment="1" applyProtection="1">
      <alignment horizontal="left"/>
      <protection locked="0"/>
    </xf>
    <xf numFmtId="4" fontId="10" fillId="0" borderId="0" xfId="0" applyNumberFormat="1" applyFont="1" applyFill="1" applyBorder="1"/>
    <xf numFmtId="3" fontId="5" fillId="3" borderId="0" xfId="0" applyNumberFormat="1" applyFont="1" applyFill="1" applyBorder="1"/>
    <xf numFmtId="164" fontId="13" fillId="0" borderId="0" xfId="0" applyNumberFormat="1" applyFont="1" applyFill="1" applyBorder="1"/>
    <xf numFmtId="37" fontId="2" fillId="0" borderId="0" xfId="4" applyFont="1" applyFill="1" applyBorder="1" applyAlignment="1" applyProtection="1">
      <alignment horizontal="left"/>
    </xf>
    <xf numFmtId="37" fontId="2" fillId="0" borderId="0" xfId="4" applyFont="1" applyFill="1" applyBorder="1" applyAlignment="1" applyProtection="1">
      <alignment horizontal="right"/>
    </xf>
    <xf numFmtId="37" fontId="2" fillId="2" borderId="0" xfId="4" applyFont="1" applyFill="1" applyBorder="1"/>
    <xf numFmtId="37" fontId="5" fillId="0" borderId="0" xfId="4" applyFont="1" applyFill="1" applyBorder="1" applyProtection="1">
      <protection locked="0"/>
    </xf>
    <xf numFmtId="3" fontId="5" fillId="0" borderId="0" xfId="0" applyNumberFormat="1" applyFont="1" applyFill="1" applyBorder="1"/>
    <xf numFmtId="166" fontId="14" fillId="0" borderId="0" xfId="1" applyNumberFormat="1" applyFont="1" applyFill="1" applyBorder="1" applyProtection="1">
      <protection locked="0"/>
    </xf>
    <xf numFmtId="3" fontId="8" fillId="0" borderId="0" xfId="4" applyNumberFormat="1" applyFont="1" applyFill="1" applyBorder="1" applyAlignment="1" applyProtection="1"/>
    <xf numFmtId="3" fontId="8" fillId="0" borderId="17" xfId="4" applyNumberFormat="1" applyFont="1" applyFill="1" applyBorder="1" applyAlignment="1" applyProtection="1"/>
    <xf numFmtId="3" fontId="2" fillId="0" borderId="0" xfId="4" applyNumberFormat="1" applyFont="1" applyFill="1" applyBorder="1" applyAlignment="1">
      <alignment horizontal="right"/>
    </xf>
    <xf numFmtId="3" fontId="2" fillId="0" borderId="0" xfId="4" applyNumberFormat="1" applyFont="1" applyFill="1" applyBorder="1" applyAlignment="1"/>
    <xf numFmtId="3" fontId="2" fillId="0" borderId="17" xfId="4" applyNumberFormat="1" applyFont="1" applyFill="1" applyBorder="1" applyAlignment="1"/>
    <xf numFmtId="164" fontId="6" fillId="0" borderId="5" xfId="0" quotePrefix="1" applyNumberFormat="1" applyFont="1" applyFill="1" applyBorder="1" applyAlignment="1" applyProtection="1">
      <alignment horizontal="center"/>
    </xf>
    <xf numFmtId="164" fontId="5" fillId="0" borderId="5" xfId="0" quotePrefix="1" applyNumberFormat="1" applyFont="1" applyFill="1" applyBorder="1" applyAlignment="1" applyProtection="1">
      <alignment horizontal="center"/>
    </xf>
    <xf numFmtId="164" fontId="5" fillId="0" borderId="6" xfId="0" quotePrefix="1" applyNumberFormat="1" applyFont="1" applyFill="1" applyBorder="1" applyAlignment="1" applyProtection="1">
      <alignment horizontal="center"/>
    </xf>
    <xf numFmtId="3" fontId="5" fillId="4" borderId="0" xfId="0" applyNumberFormat="1" applyFont="1" applyFill="1" applyBorder="1"/>
    <xf numFmtId="167" fontId="2" fillId="0" borderId="0" xfId="4" applyNumberFormat="1" applyFont="1" applyFill="1" applyBorder="1"/>
    <xf numFmtId="37" fontId="2" fillId="0" borderId="0" xfId="4" applyFont="1" applyBorder="1"/>
    <xf numFmtId="3" fontId="16" fillId="0" borderId="0" xfId="4" applyNumberFormat="1" applyFont="1" applyBorder="1" applyProtection="1"/>
    <xf numFmtId="3" fontId="16" fillId="0" borderId="20" xfId="4" applyNumberFormat="1" applyFont="1" applyBorder="1" applyProtection="1"/>
    <xf numFmtId="37" fontId="16" fillId="0" borderId="19" xfId="4" applyFont="1" applyBorder="1" applyAlignment="1" applyProtection="1">
      <alignment horizontal="left"/>
    </xf>
    <xf numFmtId="164" fontId="6" fillId="0" borderId="5" xfId="0" quotePrefix="1" applyNumberFormat="1" applyFont="1" applyFill="1" applyBorder="1" applyAlignment="1" applyProtection="1">
      <alignment horizontal="center"/>
    </xf>
    <xf numFmtId="164" fontId="5" fillId="0" borderId="5" xfId="0" quotePrefix="1" applyNumberFormat="1" applyFont="1" applyFill="1" applyBorder="1" applyAlignment="1" applyProtection="1">
      <alignment horizontal="center"/>
    </xf>
    <xf numFmtId="164" fontId="5" fillId="0" borderId="6" xfId="0" quotePrefix="1" applyNumberFormat="1" applyFont="1" applyFill="1" applyBorder="1" applyAlignment="1" applyProtection="1">
      <alignment horizontal="center"/>
    </xf>
    <xf numFmtId="164" fontId="3" fillId="0" borderId="11" xfId="0" quotePrefix="1" applyNumberFormat="1" applyFont="1" applyFill="1" applyBorder="1" applyAlignment="1" applyProtection="1">
      <alignment horizontal="center"/>
    </xf>
    <xf numFmtId="164" fontId="3" fillId="0" borderId="12" xfId="0" quotePrefix="1" applyNumberFormat="1" applyFont="1" applyFill="1" applyBorder="1" applyAlignment="1" applyProtection="1">
      <alignment horizontal="center"/>
    </xf>
  </cellXfs>
  <cellStyles count="8">
    <cellStyle name="Euro" xfId="3"/>
    <cellStyle name="Millares" xfId="1" builtinId="3"/>
    <cellStyle name="Millares [0]" xfId="2" builtinId="6"/>
    <cellStyle name="Millares [0] 2" xfId="7"/>
    <cellStyle name="Millares 2" xfId="6"/>
    <cellStyle name="Normal" xfId="0" builtinId="0"/>
    <cellStyle name="Normal 2" xfId="5"/>
    <cellStyle name="Normal_CRES967.XLS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abc_reservas_dic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31 de diciembre de 2009, montos expresados en U.F.)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workbookViewId="0">
      <selection activeCell="B1" sqref="B1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16.140625" style="3" customWidth="1"/>
    <col min="4" max="4" width="9.28515625" style="3" customWidth="1"/>
    <col min="5" max="5" width="12.5703125" style="3" customWidth="1"/>
    <col min="6" max="6" width="17.42578125" style="3" bestFit="1" customWidth="1"/>
    <col min="7" max="7" width="9.5703125" style="3" customWidth="1"/>
    <col min="8" max="8" width="12" style="3" customWidth="1"/>
    <col min="9" max="9" width="7.140625" style="3" bestFit="1" customWidth="1"/>
    <col min="10" max="11" width="8" style="3"/>
    <col min="12" max="12" width="8.7109375" style="3" bestFit="1" customWidth="1"/>
    <col min="13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384" width="8" style="3"/>
  </cols>
  <sheetData>
    <row r="1" spans="1:12" x14ac:dyDescent="0.2">
      <c r="A1" s="1"/>
      <c r="B1" s="2" t="s">
        <v>0</v>
      </c>
      <c r="I1" s="4"/>
    </row>
    <row r="2" spans="1:12" x14ac:dyDescent="0.2">
      <c r="B2" s="5" t="s">
        <v>1</v>
      </c>
      <c r="I2" s="4"/>
      <c r="J2" s="6"/>
      <c r="K2" s="7"/>
      <c r="L2" s="7"/>
    </row>
    <row r="3" spans="1:12" x14ac:dyDescent="0.2">
      <c r="B3" s="8"/>
      <c r="C3" s="9"/>
      <c r="D3" s="9"/>
      <c r="E3" s="9"/>
      <c r="F3" s="9"/>
      <c r="G3" s="9"/>
      <c r="H3" s="10"/>
      <c r="J3" s="6"/>
      <c r="K3" s="7"/>
      <c r="L3" s="7"/>
    </row>
    <row r="4" spans="1:12" x14ac:dyDescent="0.2">
      <c r="B4" s="11" t="s">
        <v>2</v>
      </c>
      <c r="C4" s="12" t="s">
        <v>3</v>
      </c>
      <c r="D4" s="13" t="s">
        <v>4</v>
      </c>
      <c r="E4" s="13"/>
      <c r="F4" s="14"/>
      <c r="G4" s="15" t="s">
        <v>5</v>
      </c>
      <c r="H4" s="16"/>
      <c r="I4" s="17"/>
      <c r="J4" s="6"/>
      <c r="K4" s="6"/>
    </row>
    <row r="5" spans="1:12" x14ac:dyDescent="0.2">
      <c r="A5" s="17"/>
      <c r="B5" s="18"/>
      <c r="D5" s="19" t="s">
        <v>6</v>
      </c>
      <c r="E5" s="20" t="s">
        <v>7</v>
      </c>
      <c r="F5" s="20"/>
      <c r="G5" s="19" t="s">
        <v>6</v>
      </c>
      <c r="H5" s="21" t="s">
        <v>7</v>
      </c>
      <c r="I5" s="17"/>
      <c r="J5" s="6"/>
      <c r="K5" s="6"/>
    </row>
    <row r="6" spans="1:12" x14ac:dyDescent="0.2">
      <c r="A6" s="17"/>
      <c r="B6" s="22"/>
      <c r="C6" s="23"/>
      <c r="D6" s="23"/>
      <c r="E6" s="23"/>
      <c r="F6" s="23"/>
      <c r="G6" s="23"/>
      <c r="H6" s="24"/>
      <c r="I6" s="25"/>
      <c r="J6" s="6"/>
      <c r="K6" s="6"/>
    </row>
    <row r="7" spans="1:12" x14ac:dyDescent="0.2">
      <c r="A7" s="17"/>
      <c r="B7" s="26" t="s">
        <v>8</v>
      </c>
      <c r="C7" s="27" t="s">
        <v>9</v>
      </c>
      <c r="D7" s="28">
        <v>632</v>
      </c>
      <c r="E7" s="28">
        <v>678563</v>
      </c>
      <c r="F7" s="28"/>
      <c r="G7" s="28">
        <v>326</v>
      </c>
      <c r="H7" s="29">
        <v>203276</v>
      </c>
      <c r="I7" s="17"/>
      <c r="J7" s="6"/>
      <c r="K7" s="6"/>
    </row>
    <row r="8" spans="1:12" x14ac:dyDescent="0.2">
      <c r="A8" s="17"/>
      <c r="B8" s="30"/>
      <c r="C8" s="31"/>
      <c r="D8" s="31"/>
      <c r="E8" s="31"/>
      <c r="F8" s="31"/>
      <c r="G8" s="31"/>
      <c r="H8" s="32"/>
      <c r="I8" s="25"/>
      <c r="J8" s="6"/>
      <c r="K8" s="6"/>
    </row>
    <row r="9" spans="1:12" s="40" customFormat="1" x14ac:dyDescent="0.2">
      <c r="A9" s="33"/>
      <c r="B9" s="34" t="s">
        <v>10</v>
      </c>
      <c r="C9" s="35" t="s">
        <v>11</v>
      </c>
      <c r="D9" s="36">
        <v>159</v>
      </c>
      <c r="E9" s="36">
        <v>118582</v>
      </c>
      <c r="F9" s="37"/>
      <c r="G9" s="36">
        <v>133</v>
      </c>
      <c r="H9" s="38">
        <v>56849</v>
      </c>
      <c r="I9" s="33"/>
      <c r="J9" s="39"/>
      <c r="K9" s="39"/>
    </row>
    <row r="10" spans="1:12" x14ac:dyDescent="0.2">
      <c r="A10" s="17"/>
      <c r="B10" s="41"/>
      <c r="C10" s="42"/>
      <c r="D10" s="43"/>
      <c r="E10" s="43"/>
      <c r="F10" s="43"/>
      <c r="G10" s="43"/>
      <c r="H10" s="44"/>
      <c r="I10" s="17"/>
      <c r="J10" s="6"/>
      <c r="K10" s="6"/>
    </row>
    <row r="11" spans="1:12" x14ac:dyDescent="0.2">
      <c r="A11" s="17"/>
      <c r="B11" s="26" t="s">
        <v>12</v>
      </c>
      <c r="C11" s="45" t="s">
        <v>13</v>
      </c>
      <c r="D11" s="46">
        <v>3600</v>
      </c>
      <c r="E11" s="46">
        <v>3299556</v>
      </c>
      <c r="F11" s="46"/>
      <c r="G11" s="46">
        <v>2718</v>
      </c>
      <c r="H11" s="47">
        <v>1475392</v>
      </c>
      <c r="I11" s="17"/>
      <c r="J11" s="48"/>
      <c r="K11" s="6"/>
    </row>
    <row r="12" spans="1:12" x14ac:dyDescent="0.2">
      <c r="A12" s="17"/>
      <c r="B12" s="26"/>
      <c r="C12" s="27" t="s">
        <v>14</v>
      </c>
      <c r="D12" s="43">
        <v>360</v>
      </c>
      <c r="E12" s="43">
        <v>292046</v>
      </c>
      <c r="F12" s="43"/>
      <c r="G12" s="43">
        <v>334</v>
      </c>
      <c r="H12" s="44">
        <v>145527</v>
      </c>
      <c r="I12" s="17"/>
      <c r="J12" s="6"/>
      <c r="K12" s="6"/>
    </row>
    <row r="13" spans="1:12" x14ac:dyDescent="0.2">
      <c r="A13" s="17"/>
      <c r="B13" s="41"/>
      <c r="C13" s="27" t="s">
        <v>15</v>
      </c>
      <c r="D13" s="49">
        <v>3103</v>
      </c>
      <c r="E13" s="49">
        <v>2916009</v>
      </c>
      <c r="F13" s="49"/>
      <c r="G13" s="49">
        <v>2276</v>
      </c>
      <c r="H13" s="50">
        <v>1285925</v>
      </c>
      <c r="I13" s="17"/>
      <c r="J13" s="6"/>
      <c r="K13" s="6"/>
    </row>
    <row r="14" spans="1:12" x14ac:dyDescent="0.2">
      <c r="A14" s="17"/>
      <c r="B14" s="41"/>
      <c r="C14" s="27" t="s">
        <v>16</v>
      </c>
      <c r="D14" s="43">
        <v>137</v>
      </c>
      <c r="E14" s="43">
        <v>91501</v>
      </c>
      <c r="F14" s="43"/>
      <c r="G14" s="43">
        <v>108</v>
      </c>
      <c r="H14" s="44">
        <v>43940</v>
      </c>
      <c r="I14" s="17"/>
      <c r="J14" s="6"/>
      <c r="K14" s="6"/>
    </row>
    <row r="15" spans="1:12" x14ac:dyDescent="0.2">
      <c r="A15" s="17"/>
      <c r="B15" s="41"/>
      <c r="C15" s="51"/>
      <c r="D15" s="49"/>
      <c r="E15" s="49"/>
      <c r="F15" s="49"/>
      <c r="G15" s="49"/>
      <c r="H15" s="50"/>
      <c r="I15" s="17"/>
      <c r="J15" s="6"/>
      <c r="K15" s="6"/>
    </row>
    <row r="16" spans="1:12" x14ac:dyDescent="0.2">
      <c r="A16" s="17"/>
      <c r="B16" s="52" t="s">
        <v>17</v>
      </c>
      <c r="C16" s="27" t="s">
        <v>18</v>
      </c>
      <c r="D16" s="28">
        <v>968</v>
      </c>
      <c r="E16" s="28">
        <v>1016066</v>
      </c>
      <c r="F16" s="28"/>
      <c r="G16" s="28">
        <v>606</v>
      </c>
      <c r="H16" s="29">
        <v>341786</v>
      </c>
      <c r="I16" s="17"/>
      <c r="J16" s="6"/>
      <c r="K16" s="6"/>
    </row>
    <row r="17" spans="1:11" x14ac:dyDescent="0.2">
      <c r="A17" s="17"/>
      <c r="B17" s="26"/>
      <c r="C17" s="27"/>
      <c r="D17" s="49"/>
      <c r="E17" s="49"/>
      <c r="F17" s="49"/>
      <c r="G17" s="49"/>
      <c r="H17" s="50"/>
      <c r="I17" s="17"/>
      <c r="J17" s="6"/>
      <c r="K17" s="6"/>
    </row>
    <row r="18" spans="1:11" x14ac:dyDescent="0.2">
      <c r="A18" s="17"/>
      <c r="B18" s="26" t="s">
        <v>19</v>
      </c>
      <c r="C18" s="45" t="s">
        <v>13</v>
      </c>
      <c r="D18" s="46">
        <v>603</v>
      </c>
      <c r="E18" s="46">
        <v>661241</v>
      </c>
      <c r="F18" s="46"/>
      <c r="G18" s="46">
        <v>432</v>
      </c>
      <c r="H18" s="47">
        <v>321975</v>
      </c>
      <c r="I18" s="17"/>
    </row>
    <row r="19" spans="1:11" x14ac:dyDescent="0.2">
      <c r="A19" s="17"/>
      <c r="B19" s="41"/>
      <c r="C19" s="27" t="s">
        <v>20</v>
      </c>
      <c r="D19" s="49">
        <v>63</v>
      </c>
      <c r="E19" s="49">
        <v>39677</v>
      </c>
      <c r="F19" s="49"/>
      <c r="G19" s="49">
        <v>46</v>
      </c>
      <c r="H19" s="50">
        <v>19208</v>
      </c>
      <c r="I19" s="17"/>
    </row>
    <row r="20" spans="1:11" x14ac:dyDescent="0.2">
      <c r="A20" s="17"/>
      <c r="B20" s="41"/>
      <c r="C20" s="27" t="s">
        <v>21</v>
      </c>
      <c r="D20" s="49">
        <v>105</v>
      </c>
      <c r="E20" s="49">
        <v>223388</v>
      </c>
      <c r="F20" s="49"/>
      <c r="G20" s="49">
        <v>65</v>
      </c>
      <c r="H20" s="50">
        <v>115668</v>
      </c>
      <c r="I20" s="17"/>
    </row>
    <row r="21" spans="1:11" x14ac:dyDescent="0.2">
      <c r="A21" s="17"/>
      <c r="B21" s="41"/>
      <c r="C21" s="27" t="s">
        <v>22</v>
      </c>
      <c r="D21" s="49">
        <v>204</v>
      </c>
      <c r="E21" s="49">
        <v>157292</v>
      </c>
      <c r="F21" s="49"/>
      <c r="G21" s="49">
        <v>129</v>
      </c>
      <c r="H21" s="50">
        <v>60055</v>
      </c>
      <c r="I21" s="17"/>
    </row>
    <row r="22" spans="1:11" x14ac:dyDescent="0.2">
      <c r="A22" s="17"/>
      <c r="B22" s="41"/>
      <c r="C22" s="27" t="s">
        <v>23</v>
      </c>
      <c r="D22" s="49">
        <v>16</v>
      </c>
      <c r="E22" s="49">
        <v>18500</v>
      </c>
      <c r="F22" s="49"/>
      <c r="G22" s="49">
        <v>28</v>
      </c>
      <c r="H22" s="50">
        <v>14364</v>
      </c>
      <c r="I22" s="17"/>
    </row>
    <row r="23" spans="1:11" x14ac:dyDescent="0.2">
      <c r="A23" s="17"/>
      <c r="B23" s="41"/>
      <c r="C23" s="27" t="s">
        <v>24</v>
      </c>
      <c r="D23" s="49">
        <v>165</v>
      </c>
      <c r="E23" s="49">
        <v>148027</v>
      </c>
      <c r="F23" s="49"/>
      <c r="G23" s="49">
        <v>125</v>
      </c>
      <c r="H23" s="50">
        <v>72740</v>
      </c>
      <c r="I23" s="17"/>
    </row>
    <row r="24" spans="1:11" x14ac:dyDescent="0.2">
      <c r="A24" s="17"/>
      <c r="B24" s="41"/>
      <c r="C24" s="27" t="s">
        <v>25</v>
      </c>
      <c r="D24" s="49">
        <v>50</v>
      </c>
      <c r="E24" s="49">
        <v>74357</v>
      </c>
      <c r="F24" s="49"/>
      <c r="G24" s="49">
        <v>39</v>
      </c>
      <c r="H24" s="50">
        <v>39940</v>
      </c>
      <c r="I24" s="17"/>
    </row>
    <row r="25" spans="1:11" x14ac:dyDescent="0.2">
      <c r="A25" s="17"/>
      <c r="B25" s="41"/>
      <c r="C25" s="51"/>
      <c r="D25" s="43"/>
      <c r="E25" s="43"/>
      <c r="F25" s="43"/>
      <c r="G25" s="43"/>
      <c r="H25" s="44"/>
      <c r="I25" s="17"/>
    </row>
    <row r="26" spans="1:11" x14ac:dyDescent="0.2">
      <c r="A26" s="17"/>
      <c r="B26" s="52" t="s">
        <v>26</v>
      </c>
      <c r="C26" s="45" t="s">
        <v>13</v>
      </c>
      <c r="D26" s="53">
        <v>2751</v>
      </c>
      <c r="E26" s="46">
        <v>2740009</v>
      </c>
      <c r="F26" s="46"/>
      <c r="G26" s="46">
        <v>1896</v>
      </c>
      <c r="H26" s="47">
        <v>1049949</v>
      </c>
      <c r="I26" s="17"/>
    </row>
    <row r="27" spans="1:11" x14ac:dyDescent="0.2">
      <c r="A27" s="17"/>
      <c r="B27" s="41"/>
      <c r="C27" s="27" t="s">
        <v>27</v>
      </c>
      <c r="D27" s="49">
        <v>2098</v>
      </c>
      <c r="E27" s="49">
        <v>2176346</v>
      </c>
      <c r="F27" s="49"/>
      <c r="G27" s="54">
        <v>1517</v>
      </c>
      <c r="H27" s="50">
        <v>910783</v>
      </c>
      <c r="I27" s="17"/>
    </row>
    <row r="28" spans="1:11" x14ac:dyDescent="0.2">
      <c r="A28" s="17"/>
      <c r="B28" s="41"/>
      <c r="C28" s="27" t="s">
        <v>16</v>
      </c>
      <c r="D28" s="49">
        <v>653</v>
      </c>
      <c r="E28" s="49">
        <v>563663</v>
      </c>
      <c r="F28" s="49"/>
      <c r="G28" s="54">
        <v>379</v>
      </c>
      <c r="H28" s="50">
        <v>139166</v>
      </c>
      <c r="I28" s="17"/>
    </row>
    <row r="29" spans="1:11" x14ac:dyDescent="0.2">
      <c r="A29" s="17"/>
      <c r="B29" s="41"/>
      <c r="C29" s="51"/>
      <c r="D29" s="49"/>
      <c r="E29" s="49"/>
      <c r="F29" s="49"/>
      <c r="G29" s="49"/>
      <c r="H29" s="50"/>
      <c r="I29" s="17"/>
    </row>
    <row r="30" spans="1:11" x14ac:dyDescent="0.2">
      <c r="A30" s="17"/>
      <c r="B30" s="26" t="s">
        <v>28</v>
      </c>
      <c r="C30" s="45" t="s">
        <v>13</v>
      </c>
      <c r="D30" s="46">
        <v>448</v>
      </c>
      <c r="E30" s="46">
        <v>485790</v>
      </c>
      <c r="F30" s="46"/>
      <c r="G30" s="46">
        <v>309</v>
      </c>
      <c r="H30" s="46">
        <v>223450.59</v>
      </c>
      <c r="I30" s="17"/>
    </row>
    <row r="31" spans="1:11" x14ac:dyDescent="0.2">
      <c r="A31" s="17"/>
      <c r="B31" s="41"/>
      <c r="C31" s="55" t="s">
        <v>9</v>
      </c>
      <c r="D31" s="49">
        <v>333</v>
      </c>
      <c r="E31" s="49">
        <v>386707</v>
      </c>
      <c r="F31" s="49"/>
      <c r="G31" s="49">
        <v>258</v>
      </c>
      <c r="H31" s="50">
        <v>192883</v>
      </c>
      <c r="I31" s="17"/>
    </row>
    <row r="32" spans="1:11" x14ac:dyDescent="0.2">
      <c r="A32" s="17"/>
      <c r="B32" s="41"/>
      <c r="C32" s="27" t="s">
        <v>29</v>
      </c>
      <c r="D32" s="49">
        <v>85</v>
      </c>
      <c r="E32" s="49">
        <v>80556</v>
      </c>
      <c r="F32" s="49"/>
      <c r="G32" s="49">
        <v>27</v>
      </c>
      <c r="H32" s="50">
        <v>14225</v>
      </c>
      <c r="I32" s="17"/>
    </row>
    <row r="33" spans="1:9" x14ac:dyDescent="0.2">
      <c r="A33" s="17"/>
      <c r="B33" s="41"/>
      <c r="C33" s="27" t="s">
        <v>30</v>
      </c>
      <c r="D33" s="49">
        <v>1</v>
      </c>
      <c r="E33" s="49">
        <v>439</v>
      </c>
      <c r="F33" s="49"/>
      <c r="G33" s="49">
        <v>10</v>
      </c>
      <c r="H33" s="50">
        <v>8214.59</v>
      </c>
      <c r="I33" s="17"/>
    </row>
    <row r="34" spans="1:9" x14ac:dyDescent="0.2">
      <c r="A34" s="17"/>
      <c r="B34" s="41"/>
      <c r="C34" s="27" t="s">
        <v>31</v>
      </c>
      <c r="D34" s="49">
        <v>29</v>
      </c>
      <c r="E34" s="49">
        <v>18088</v>
      </c>
      <c r="F34" s="49"/>
      <c r="G34" s="49">
        <v>14</v>
      </c>
      <c r="H34" s="50">
        <v>8128</v>
      </c>
      <c r="I34" s="17"/>
    </row>
    <row r="35" spans="1:9" x14ac:dyDescent="0.2">
      <c r="A35" s="17"/>
      <c r="B35" s="41"/>
      <c r="C35" s="51"/>
      <c r="D35" s="43"/>
      <c r="E35" s="43"/>
      <c r="F35" s="43"/>
      <c r="G35" s="43"/>
      <c r="H35" s="44"/>
      <c r="I35" s="17"/>
    </row>
    <row r="36" spans="1:9" x14ac:dyDescent="0.2">
      <c r="A36" s="17"/>
      <c r="B36" s="26" t="s">
        <v>32</v>
      </c>
      <c r="C36" s="45" t="s">
        <v>13</v>
      </c>
      <c r="D36" s="46">
        <v>262</v>
      </c>
      <c r="E36" s="46">
        <v>347886.41</v>
      </c>
      <c r="F36" s="46"/>
      <c r="G36" s="46">
        <v>210</v>
      </c>
      <c r="H36" s="47">
        <v>179475</v>
      </c>
      <c r="I36" s="17"/>
    </row>
    <row r="37" spans="1:9" x14ac:dyDescent="0.2">
      <c r="A37" s="17"/>
      <c r="B37" s="41"/>
      <c r="C37" s="27" t="s">
        <v>9</v>
      </c>
      <c r="D37" s="49">
        <v>142</v>
      </c>
      <c r="E37" s="49">
        <v>233066.67</v>
      </c>
      <c r="F37" s="49"/>
      <c r="G37" s="49">
        <v>114</v>
      </c>
      <c r="H37" s="50">
        <v>112029.82</v>
      </c>
      <c r="I37" s="17"/>
    </row>
    <row r="38" spans="1:9" x14ac:dyDescent="0.2">
      <c r="A38" s="17"/>
      <c r="B38" s="41"/>
      <c r="C38" s="27" t="s">
        <v>24</v>
      </c>
      <c r="D38" s="49">
        <v>120</v>
      </c>
      <c r="E38" s="49">
        <v>114819.74</v>
      </c>
      <c r="F38" s="49"/>
      <c r="G38" s="49">
        <v>96</v>
      </c>
      <c r="H38" s="50">
        <v>67445.179999999993</v>
      </c>
      <c r="I38" s="17"/>
    </row>
    <row r="39" spans="1:9" x14ac:dyDescent="0.2">
      <c r="A39" s="17"/>
      <c r="B39" s="41"/>
      <c r="C39" s="51"/>
      <c r="D39" s="49"/>
      <c r="E39" s="49"/>
      <c r="F39" s="49"/>
      <c r="G39" s="49"/>
      <c r="H39" s="50"/>
      <c r="I39" s="17"/>
    </row>
    <row r="40" spans="1:9" x14ac:dyDescent="0.2">
      <c r="A40" s="17"/>
      <c r="B40" s="26" t="s">
        <v>33</v>
      </c>
      <c r="C40" s="45" t="s">
        <v>13</v>
      </c>
      <c r="D40" s="46">
        <v>892</v>
      </c>
      <c r="E40" s="46">
        <v>456353</v>
      </c>
      <c r="G40" s="46">
        <v>780</v>
      </c>
      <c r="H40" s="47">
        <v>245706</v>
      </c>
      <c r="I40" s="17"/>
    </row>
    <row r="41" spans="1:9" x14ac:dyDescent="0.2">
      <c r="A41" s="17"/>
      <c r="B41" s="41"/>
      <c r="C41" s="27" t="s">
        <v>22</v>
      </c>
      <c r="D41" s="49">
        <v>559</v>
      </c>
      <c r="E41" s="49">
        <v>281054</v>
      </c>
      <c r="F41" s="49"/>
      <c r="G41" s="49">
        <v>519</v>
      </c>
      <c r="H41" s="50">
        <v>154150</v>
      </c>
      <c r="I41" s="17"/>
    </row>
    <row r="42" spans="1:9" x14ac:dyDescent="0.2">
      <c r="A42" s="17"/>
      <c r="B42" s="41"/>
      <c r="C42" s="27" t="s">
        <v>23</v>
      </c>
      <c r="D42" s="49">
        <v>333</v>
      </c>
      <c r="E42" s="49">
        <v>175299</v>
      </c>
      <c r="F42" s="49"/>
      <c r="G42" s="49">
        <v>261</v>
      </c>
      <c r="H42" s="50">
        <v>91556</v>
      </c>
      <c r="I42" s="17"/>
    </row>
    <row r="43" spans="1:9" x14ac:dyDescent="0.2">
      <c r="A43" s="17"/>
      <c r="B43" s="41"/>
      <c r="C43" s="27"/>
      <c r="D43" s="49"/>
      <c r="E43" s="49"/>
      <c r="F43" s="49"/>
      <c r="G43" s="49"/>
      <c r="H43" s="50"/>
      <c r="I43" s="17"/>
    </row>
    <row r="44" spans="1:9" x14ac:dyDescent="0.2">
      <c r="A44" s="17"/>
      <c r="B44" s="26" t="s">
        <v>34</v>
      </c>
      <c r="C44" s="27" t="s">
        <v>35</v>
      </c>
      <c r="D44" s="28">
        <v>12</v>
      </c>
      <c r="E44" s="28">
        <v>38745</v>
      </c>
      <c r="F44" s="28"/>
      <c r="G44" s="28">
        <v>12</v>
      </c>
      <c r="H44" s="29">
        <v>22969</v>
      </c>
      <c r="I44" s="17"/>
    </row>
    <row r="45" spans="1:9" x14ac:dyDescent="0.2">
      <c r="A45" s="17"/>
      <c r="B45" s="8"/>
      <c r="C45" s="9"/>
      <c r="D45" s="56"/>
      <c r="E45" s="56"/>
      <c r="F45" s="56"/>
      <c r="G45" s="56"/>
      <c r="H45" s="57"/>
      <c r="I45" s="25"/>
    </row>
    <row r="46" spans="1:9" x14ac:dyDescent="0.2">
      <c r="A46" s="17"/>
      <c r="B46" s="26" t="s">
        <v>36</v>
      </c>
      <c r="D46" s="46">
        <v>10327</v>
      </c>
      <c r="E46" s="46">
        <v>9842791.4100000001</v>
      </c>
      <c r="F46" s="46"/>
      <c r="G46" s="46">
        <v>7422</v>
      </c>
      <c r="H46" s="47">
        <v>4120827.59</v>
      </c>
      <c r="I46" s="17"/>
    </row>
    <row r="47" spans="1:9" x14ac:dyDescent="0.2">
      <c r="A47" s="17"/>
      <c r="B47" s="58" t="s">
        <v>37</v>
      </c>
      <c r="D47" s="46"/>
      <c r="E47" s="46">
        <v>206302644.11157569</v>
      </c>
      <c r="F47" s="46"/>
      <c r="G47" s="46"/>
      <c r="H47" s="47">
        <v>86371598.496054292</v>
      </c>
      <c r="I47" s="17"/>
    </row>
    <row r="48" spans="1:9" x14ac:dyDescent="0.2">
      <c r="B48" s="22"/>
      <c r="C48" s="23"/>
      <c r="D48" s="59"/>
      <c r="E48" s="59"/>
      <c r="F48" s="59"/>
      <c r="G48" s="59"/>
      <c r="H48" s="60"/>
      <c r="I48" s="17"/>
    </row>
    <row r="49" spans="1:8" x14ac:dyDescent="0.2">
      <c r="B49" s="61"/>
      <c r="C49" s="62"/>
      <c r="D49" s="62"/>
      <c r="E49" s="62"/>
      <c r="F49" s="62"/>
      <c r="G49" s="62"/>
      <c r="H49" s="62"/>
    </row>
    <row r="50" spans="1:8" x14ac:dyDescent="0.2">
      <c r="B50" s="62"/>
    </row>
    <row r="51" spans="1:8" x14ac:dyDescent="0.2">
      <c r="B51" s="2" t="s">
        <v>38</v>
      </c>
    </row>
    <row r="52" spans="1:8" x14ac:dyDescent="0.2">
      <c r="B52" s="63" t="s">
        <v>1</v>
      </c>
    </row>
    <row r="53" spans="1:8" x14ac:dyDescent="0.2">
      <c r="A53" s="17"/>
      <c r="B53" s="8"/>
      <c r="C53" s="9"/>
      <c r="D53" s="9"/>
      <c r="E53" s="10"/>
      <c r="F53" s="25"/>
    </row>
    <row r="54" spans="1:8" x14ac:dyDescent="0.2">
      <c r="A54" s="25"/>
      <c r="B54" s="18"/>
      <c r="D54" s="64" t="s">
        <v>39</v>
      </c>
      <c r="E54" s="65"/>
      <c r="F54" s="17"/>
    </row>
    <row r="55" spans="1:8" x14ac:dyDescent="0.2">
      <c r="A55" s="17"/>
      <c r="B55" s="11" t="s">
        <v>2</v>
      </c>
      <c r="C55" s="12" t="s">
        <v>3</v>
      </c>
      <c r="D55" s="79" t="s">
        <v>40</v>
      </c>
      <c r="E55" s="66"/>
      <c r="F55" s="17"/>
    </row>
    <row r="56" spans="1:8" x14ac:dyDescent="0.2">
      <c r="A56" s="17"/>
      <c r="B56" s="67"/>
      <c r="C56" s="68"/>
      <c r="D56" s="19" t="s">
        <v>41</v>
      </c>
      <c r="E56" s="21" t="s">
        <v>42</v>
      </c>
      <c r="F56" s="17"/>
    </row>
    <row r="57" spans="1:8" x14ac:dyDescent="0.2">
      <c r="A57" s="17"/>
      <c r="B57" s="22"/>
      <c r="C57" s="23"/>
      <c r="D57" s="23"/>
      <c r="E57" s="24"/>
      <c r="F57" s="25"/>
    </row>
    <row r="58" spans="1:8" x14ac:dyDescent="0.2">
      <c r="A58" s="17"/>
      <c r="B58" s="26" t="s">
        <v>10</v>
      </c>
      <c r="C58" s="27" t="s">
        <v>11</v>
      </c>
      <c r="D58" s="43">
        <v>1</v>
      </c>
      <c r="E58" s="44">
        <v>386</v>
      </c>
      <c r="F58" s="17"/>
    </row>
    <row r="59" spans="1:8" x14ac:dyDescent="0.2">
      <c r="A59" s="17"/>
      <c r="B59" s="41"/>
      <c r="D59" s="49"/>
      <c r="E59" s="50"/>
      <c r="F59" s="17"/>
    </row>
    <row r="60" spans="1:8" x14ac:dyDescent="0.2">
      <c r="A60" s="17"/>
      <c r="B60" s="52" t="s">
        <v>26</v>
      </c>
      <c r="C60" s="27" t="s">
        <v>27</v>
      </c>
      <c r="D60" s="49">
        <v>17</v>
      </c>
      <c r="E60" s="50">
        <v>1844</v>
      </c>
      <c r="F60" s="17"/>
    </row>
    <row r="61" spans="1:8" x14ac:dyDescent="0.2">
      <c r="A61" s="17"/>
      <c r="B61" s="26"/>
      <c r="C61" s="27"/>
      <c r="D61" s="69"/>
      <c r="E61" s="70"/>
      <c r="F61" s="17"/>
    </row>
    <row r="62" spans="1:8" x14ac:dyDescent="0.2">
      <c r="A62" s="17"/>
      <c r="B62" s="71" t="s">
        <v>34</v>
      </c>
      <c r="C62" s="72" t="s">
        <v>20</v>
      </c>
      <c r="D62" s="73">
        <v>3</v>
      </c>
      <c r="E62" s="74">
        <v>803</v>
      </c>
      <c r="F62" s="17"/>
    </row>
    <row r="63" spans="1:8" x14ac:dyDescent="0.2">
      <c r="A63" s="17"/>
      <c r="B63" s="30"/>
      <c r="C63" s="31"/>
      <c r="D63" s="75"/>
      <c r="E63" s="76"/>
      <c r="F63" s="25"/>
    </row>
    <row r="64" spans="1:8" x14ac:dyDescent="0.2">
      <c r="A64" s="17"/>
      <c r="B64" s="26" t="s">
        <v>36</v>
      </c>
      <c r="D64" s="46">
        <v>21</v>
      </c>
      <c r="E64" s="47">
        <v>3033</v>
      </c>
      <c r="F64" s="17"/>
    </row>
    <row r="65" spans="1:13" x14ac:dyDescent="0.2">
      <c r="A65" s="17"/>
      <c r="B65" s="58" t="s">
        <v>37</v>
      </c>
      <c r="D65" s="46"/>
      <c r="E65" s="47">
        <v>63570.982409999997</v>
      </c>
      <c r="F65" s="17"/>
    </row>
    <row r="66" spans="1:13" x14ac:dyDescent="0.2">
      <c r="A66" s="17"/>
      <c r="B66" s="22"/>
      <c r="C66" s="23"/>
      <c r="D66" s="77"/>
      <c r="E66" s="78"/>
      <c r="F66" s="25"/>
    </row>
    <row r="69" spans="1:13" x14ac:dyDescent="0.2">
      <c r="B69" s="80" t="s">
        <v>43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x14ac:dyDescent="0.2">
      <c r="B70" s="82" t="s">
        <v>1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x14ac:dyDescent="0.2">
      <c r="B71" s="8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5"/>
    </row>
    <row r="72" spans="1:13" x14ac:dyDescent="0.2">
      <c r="B72" s="86"/>
      <c r="C72" s="81"/>
      <c r="D72" s="87"/>
      <c r="E72" s="88"/>
      <c r="F72" s="88" t="s">
        <v>44</v>
      </c>
      <c r="G72" s="88"/>
      <c r="H72" s="87"/>
      <c r="I72" s="87"/>
      <c r="J72" s="81"/>
      <c r="K72" s="89" t="s">
        <v>45</v>
      </c>
      <c r="L72" s="89"/>
      <c r="M72" s="90"/>
    </row>
    <row r="73" spans="1:13" x14ac:dyDescent="0.2">
      <c r="B73" s="91" t="s">
        <v>2</v>
      </c>
      <c r="C73" s="92" t="s">
        <v>3</v>
      </c>
      <c r="D73" s="93"/>
      <c r="E73" s="94" t="s">
        <v>46</v>
      </c>
      <c r="F73" s="93"/>
      <c r="G73" s="95"/>
      <c r="H73" s="96" t="s">
        <v>47</v>
      </c>
      <c r="I73" s="93"/>
      <c r="J73" s="81"/>
      <c r="K73" s="81"/>
      <c r="L73" s="81"/>
      <c r="M73" s="97"/>
    </row>
    <row r="74" spans="1:13" x14ac:dyDescent="0.2">
      <c r="B74" s="86"/>
      <c r="C74" s="81"/>
      <c r="D74" s="80" t="s">
        <v>48</v>
      </c>
      <c r="E74" s="98"/>
      <c r="F74" s="99" t="s">
        <v>49</v>
      </c>
      <c r="G74" s="100"/>
      <c r="H74" s="80" t="s">
        <v>50</v>
      </c>
      <c r="I74" s="101"/>
      <c r="J74" s="101"/>
      <c r="K74" s="80" t="s">
        <v>48</v>
      </c>
      <c r="L74" s="98"/>
      <c r="M74" s="102" t="s">
        <v>49</v>
      </c>
    </row>
    <row r="75" spans="1:13" x14ac:dyDescent="0.2">
      <c r="B75" s="86"/>
      <c r="C75" s="81"/>
      <c r="D75" s="103" t="s">
        <v>6</v>
      </c>
      <c r="E75" s="99" t="s">
        <v>7</v>
      </c>
      <c r="F75" s="103" t="s">
        <v>7</v>
      </c>
      <c r="G75" s="103"/>
      <c r="H75" s="99" t="s">
        <v>6</v>
      </c>
      <c r="I75" s="99" t="s">
        <v>51</v>
      </c>
      <c r="J75" s="99"/>
      <c r="K75" s="103" t="s">
        <v>6</v>
      </c>
      <c r="L75" s="103" t="s">
        <v>52</v>
      </c>
      <c r="M75" s="104" t="s">
        <v>7</v>
      </c>
    </row>
    <row r="76" spans="1:13" x14ac:dyDescent="0.2">
      <c r="B76" s="105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7"/>
    </row>
    <row r="77" spans="1:13" x14ac:dyDescent="0.2">
      <c r="B77" s="108" t="s">
        <v>53</v>
      </c>
      <c r="C77" s="109" t="s">
        <v>15</v>
      </c>
      <c r="D77" s="110">
        <v>8999</v>
      </c>
      <c r="E77" s="110">
        <v>8429419</v>
      </c>
      <c r="F77" s="110">
        <v>268084</v>
      </c>
      <c r="G77" s="111"/>
      <c r="H77" s="111">
        <v>151</v>
      </c>
      <c r="I77" s="111">
        <v>26397</v>
      </c>
      <c r="J77" s="111"/>
      <c r="K77" s="111">
        <v>2797</v>
      </c>
      <c r="L77" s="111">
        <v>532190</v>
      </c>
      <c r="M77" s="112">
        <v>93313</v>
      </c>
    </row>
    <row r="78" spans="1:13" x14ac:dyDescent="0.2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5"/>
    </row>
    <row r="79" spans="1:13" x14ac:dyDescent="0.2">
      <c r="B79" s="108" t="s">
        <v>8</v>
      </c>
      <c r="C79" s="116" t="s">
        <v>13</v>
      </c>
      <c r="D79" s="111">
        <v>3189</v>
      </c>
      <c r="E79" s="111">
        <v>3327456</v>
      </c>
      <c r="F79" s="111">
        <v>114817</v>
      </c>
      <c r="G79" s="111"/>
      <c r="H79" s="111">
        <v>21</v>
      </c>
      <c r="I79" s="111">
        <v>6330</v>
      </c>
      <c r="J79" s="111"/>
      <c r="K79" s="111">
        <v>107</v>
      </c>
      <c r="L79" s="111">
        <v>36404</v>
      </c>
      <c r="M79" s="112">
        <v>74957</v>
      </c>
    </row>
    <row r="80" spans="1:13" x14ac:dyDescent="0.2">
      <c r="B80" s="117"/>
      <c r="C80" s="109" t="s">
        <v>9</v>
      </c>
      <c r="D80" s="118">
        <v>3189</v>
      </c>
      <c r="E80" s="118">
        <v>3327456</v>
      </c>
      <c r="F80" s="118">
        <v>114817</v>
      </c>
      <c r="G80" s="118"/>
      <c r="H80" s="118">
        <v>20</v>
      </c>
      <c r="I80" s="118">
        <v>6048</v>
      </c>
      <c r="J80" s="118"/>
      <c r="K80" s="118">
        <v>107</v>
      </c>
      <c r="L80" s="118">
        <v>36404</v>
      </c>
      <c r="M80" s="119">
        <v>74957</v>
      </c>
    </row>
    <row r="81" spans="2:13" x14ac:dyDescent="0.2">
      <c r="B81" s="117"/>
      <c r="C81" s="120" t="s">
        <v>29</v>
      </c>
      <c r="D81" s="121">
        <v>0</v>
      </c>
      <c r="E81" s="121">
        <v>0</v>
      </c>
      <c r="F81" s="121">
        <v>0</v>
      </c>
      <c r="G81" s="121"/>
      <c r="H81" s="121">
        <v>1</v>
      </c>
      <c r="I81" s="121">
        <v>282</v>
      </c>
      <c r="J81" s="121"/>
      <c r="K81" s="121">
        <v>0</v>
      </c>
      <c r="L81" s="121">
        <v>0</v>
      </c>
      <c r="M81" s="122">
        <v>0</v>
      </c>
    </row>
    <row r="82" spans="2:13" x14ac:dyDescent="0.2">
      <c r="B82" s="117"/>
      <c r="C82" s="123"/>
      <c r="D82" s="118"/>
      <c r="E82" s="118"/>
      <c r="F82" s="118"/>
      <c r="G82" s="118"/>
      <c r="H82" s="118"/>
      <c r="I82" s="118"/>
      <c r="J82" s="118"/>
      <c r="K82" s="118"/>
      <c r="L82" s="118"/>
      <c r="M82" s="119"/>
    </row>
    <row r="83" spans="2:13" x14ac:dyDescent="0.2">
      <c r="B83" s="108" t="s">
        <v>12</v>
      </c>
      <c r="C83" s="116" t="s">
        <v>54</v>
      </c>
      <c r="D83" s="111">
        <v>116</v>
      </c>
      <c r="E83" s="111">
        <v>7885</v>
      </c>
      <c r="F83" s="111">
        <v>0</v>
      </c>
      <c r="G83" s="111"/>
      <c r="H83" s="111">
        <v>3</v>
      </c>
      <c r="I83" s="111">
        <v>113</v>
      </c>
      <c r="J83" s="111"/>
      <c r="K83" s="111">
        <v>5</v>
      </c>
      <c r="L83" s="111">
        <v>1515</v>
      </c>
      <c r="M83" s="112">
        <v>0</v>
      </c>
    </row>
    <row r="84" spans="2:13" x14ac:dyDescent="0.2">
      <c r="B84" s="124"/>
      <c r="C84" s="125" t="s">
        <v>55</v>
      </c>
      <c r="D84" s="126">
        <v>4</v>
      </c>
      <c r="E84" s="126">
        <v>0</v>
      </c>
      <c r="F84" s="126">
        <v>0</v>
      </c>
      <c r="G84" s="126"/>
      <c r="H84" s="126">
        <v>0</v>
      </c>
      <c r="I84" s="126">
        <v>0</v>
      </c>
      <c r="J84" s="126"/>
      <c r="K84" s="126">
        <v>1</v>
      </c>
      <c r="L84" s="126">
        <v>712</v>
      </c>
      <c r="M84" s="127">
        <v>0</v>
      </c>
    </row>
    <row r="85" spans="2:13" x14ac:dyDescent="0.2">
      <c r="B85" s="117"/>
      <c r="C85" s="109" t="s">
        <v>21</v>
      </c>
      <c r="D85" s="118">
        <v>43</v>
      </c>
      <c r="E85" s="118">
        <v>0</v>
      </c>
      <c r="F85" s="118">
        <v>0</v>
      </c>
      <c r="G85" s="118"/>
      <c r="H85" s="118">
        <v>0</v>
      </c>
      <c r="I85" s="118">
        <v>0</v>
      </c>
      <c r="J85" s="118"/>
      <c r="K85" s="118">
        <v>0</v>
      </c>
      <c r="L85" s="118">
        <v>0</v>
      </c>
      <c r="M85" s="119">
        <v>0</v>
      </c>
    </row>
    <row r="86" spans="2:13" x14ac:dyDescent="0.2">
      <c r="B86" s="117"/>
      <c r="C86" s="109" t="s">
        <v>27</v>
      </c>
      <c r="D86" s="118">
        <v>69</v>
      </c>
      <c r="E86" s="118">
        <v>7885</v>
      </c>
      <c r="F86" s="118">
        <v>0</v>
      </c>
      <c r="G86" s="118"/>
      <c r="H86" s="118">
        <v>3</v>
      </c>
      <c r="I86" s="118">
        <v>113</v>
      </c>
      <c r="J86" s="118"/>
      <c r="K86" s="118">
        <v>4</v>
      </c>
      <c r="L86" s="118">
        <v>803</v>
      </c>
      <c r="M86" s="119">
        <v>0</v>
      </c>
    </row>
    <row r="87" spans="2:13" x14ac:dyDescent="0.2">
      <c r="B87" s="117"/>
      <c r="C87" s="109"/>
      <c r="D87" s="118"/>
      <c r="E87" s="118"/>
      <c r="F87" s="118"/>
      <c r="G87" s="118"/>
      <c r="H87" s="118"/>
      <c r="I87" s="118"/>
      <c r="J87" s="118"/>
      <c r="K87" s="118"/>
      <c r="L87" s="118"/>
      <c r="M87" s="119"/>
    </row>
    <row r="88" spans="2:13" x14ac:dyDescent="0.2">
      <c r="B88" s="108" t="s">
        <v>19</v>
      </c>
      <c r="C88" s="109" t="s">
        <v>23</v>
      </c>
      <c r="D88" s="128">
        <v>1085</v>
      </c>
      <c r="E88" s="110">
        <v>828274</v>
      </c>
      <c r="F88" s="110">
        <v>12374</v>
      </c>
      <c r="G88" s="110"/>
      <c r="H88" s="110">
        <v>16</v>
      </c>
      <c r="I88" s="110">
        <v>2020</v>
      </c>
      <c r="J88" s="110"/>
      <c r="K88" s="129">
        <v>109</v>
      </c>
      <c r="L88" s="110">
        <v>54449</v>
      </c>
      <c r="M88" s="130">
        <v>6530</v>
      </c>
    </row>
    <row r="89" spans="2:13" x14ac:dyDescent="0.2">
      <c r="B89" s="108"/>
      <c r="C89" s="109"/>
      <c r="D89" s="128"/>
      <c r="E89" s="110"/>
      <c r="F89" s="110"/>
      <c r="G89" s="110"/>
      <c r="H89" s="110"/>
      <c r="I89" s="110"/>
      <c r="J89" s="110"/>
      <c r="K89" s="129"/>
      <c r="L89" s="110"/>
      <c r="M89" s="130"/>
    </row>
    <row r="90" spans="2:13" x14ac:dyDescent="0.2">
      <c r="B90" s="108" t="s">
        <v>26</v>
      </c>
      <c r="C90" s="116" t="s">
        <v>13</v>
      </c>
      <c r="D90" s="111">
        <v>6176</v>
      </c>
      <c r="E90" s="111">
        <v>6953380</v>
      </c>
      <c r="F90" s="111">
        <v>84980</v>
      </c>
      <c r="G90" s="111"/>
      <c r="H90" s="111">
        <v>59</v>
      </c>
      <c r="I90" s="111">
        <v>5812</v>
      </c>
      <c r="J90" s="111"/>
      <c r="K90" s="111">
        <v>665</v>
      </c>
      <c r="L90" s="111">
        <v>169370</v>
      </c>
      <c r="M90" s="112">
        <v>99927</v>
      </c>
    </row>
    <row r="91" spans="2:13" x14ac:dyDescent="0.2">
      <c r="B91" s="117"/>
      <c r="C91" s="123" t="s">
        <v>55</v>
      </c>
      <c r="D91" s="118">
        <v>1057</v>
      </c>
      <c r="E91" s="118">
        <v>1457050</v>
      </c>
      <c r="F91" s="118">
        <v>0</v>
      </c>
      <c r="G91" s="118"/>
      <c r="H91" s="118">
        <v>8</v>
      </c>
      <c r="I91" s="118">
        <v>2267</v>
      </c>
      <c r="J91" s="118"/>
      <c r="K91" s="118">
        <v>26</v>
      </c>
      <c r="L91" s="118">
        <v>10729</v>
      </c>
      <c r="M91" s="119">
        <v>1654</v>
      </c>
    </row>
    <row r="92" spans="2:13" x14ac:dyDescent="0.2">
      <c r="B92" s="117"/>
      <c r="C92" s="109" t="s">
        <v>18</v>
      </c>
      <c r="D92" s="118">
        <v>3366</v>
      </c>
      <c r="E92" s="118">
        <v>3186112</v>
      </c>
      <c r="F92" s="118">
        <v>84980</v>
      </c>
      <c r="G92" s="118"/>
      <c r="H92" s="118">
        <v>35</v>
      </c>
      <c r="I92" s="118">
        <v>1063</v>
      </c>
      <c r="J92" s="118"/>
      <c r="K92" s="118">
        <v>632</v>
      </c>
      <c r="L92" s="118">
        <v>157683</v>
      </c>
      <c r="M92" s="119">
        <v>98273</v>
      </c>
    </row>
    <row r="93" spans="2:13" x14ac:dyDescent="0.2">
      <c r="B93" s="117"/>
      <c r="C93" s="109" t="s">
        <v>9</v>
      </c>
      <c r="D93" s="118">
        <v>1706</v>
      </c>
      <c r="E93" s="118">
        <v>2262752</v>
      </c>
      <c r="F93" s="118">
        <v>0</v>
      </c>
      <c r="G93" s="118"/>
      <c r="H93" s="118">
        <v>15</v>
      </c>
      <c r="I93" s="118">
        <v>2482</v>
      </c>
      <c r="J93" s="118"/>
      <c r="K93" s="118">
        <v>7</v>
      </c>
      <c r="L93" s="118">
        <v>958</v>
      </c>
      <c r="M93" s="119">
        <v>0</v>
      </c>
    </row>
    <row r="94" spans="2:13" x14ac:dyDescent="0.2">
      <c r="B94" s="117"/>
      <c r="C94" s="109" t="s">
        <v>29</v>
      </c>
      <c r="D94" s="118">
        <v>1</v>
      </c>
      <c r="E94" s="118">
        <v>1640</v>
      </c>
      <c r="F94" s="118">
        <v>0</v>
      </c>
      <c r="G94" s="118"/>
      <c r="H94" s="118">
        <v>0</v>
      </c>
      <c r="I94" s="118">
        <v>0</v>
      </c>
      <c r="J94" s="118"/>
      <c r="K94" s="118">
        <v>0</v>
      </c>
      <c r="L94" s="118">
        <v>0</v>
      </c>
      <c r="M94" s="119">
        <v>0</v>
      </c>
    </row>
    <row r="95" spans="2:13" x14ac:dyDescent="0.2">
      <c r="B95" s="117"/>
      <c r="C95" s="109" t="s">
        <v>23</v>
      </c>
      <c r="D95" s="118">
        <v>46</v>
      </c>
      <c r="E95" s="118">
        <v>45826</v>
      </c>
      <c r="F95" s="118">
        <v>0</v>
      </c>
      <c r="G95" s="118"/>
      <c r="H95" s="118">
        <v>1</v>
      </c>
      <c r="I95" s="118">
        <v>0</v>
      </c>
      <c r="J95" s="118"/>
      <c r="K95" s="118">
        <v>0</v>
      </c>
      <c r="L95" s="118">
        <v>0</v>
      </c>
      <c r="M95" s="119">
        <v>0</v>
      </c>
    </row>
    <row r="96" spans="2:13" x14ac:dyDescent="0.2">
      <c r="B96" s="117"/>
      <c r="C96" s="123" t="s">
        <v>15</v>
      </c>
      <c r="D96" s="118">
        <v>0</v>
      </c>
      <c r="E96" s="121">
        <v>0</v>
      </c>
      <c r="F96" s="121">
        <v>0</v>
      </c>
      <c r="G96" s="121"/>
      <c r="H96" s="121">
        <v>0</v>
      </c>
      <c r="I96" s="121">
        <v>0</v>
      </c>
      <c r="J96" s="121"/>
      <c r="K96" s="121">
        <v>0</v>
      </c>
      <c r="L96" s="121">
        <v>0</v>
      </c>
      <c r="M96" s="119">
        <v>0</v>
      </c>
    </row>
    <row r="97" spans="2:13" x14ac:dyDescent="0.2">
      <c r="B97" s="117"/>
      <c r="C97" s="109" t="s">
        <v>27</v>
      </c>
      <c r="D97" s="118">
        <v>0</v>
      </c>
      <c r="E97" s="121">
        <v>0</v>
      </c>
      <c r="F97" s="121">
        <v>0</v>
      </c>
      <c r="G97" s="121"/>
      <c r="H97" s="121">
        <v>0</v>
      </c>
      <c r="I97" s="121">
        <v>0</v>
      </c>
      <c r="J97" s="121"/>
      <c r="K97" s="121">
        <v>0</v>
      </c>
      <c r="L97" s="121">
        <v>0</v>
      </c>
      <c r="M97" s="119">
        <v>0</v>
      </c>
    </row>
    <row r="98" spans="2:13" x14ac:dyDescent="0.2">
      <c r="B98" s="131"/>
      <c r="C98" s="109"/>
      <c r="D98" s="110"/>
      <c r="E98" s="110"/>
      <c r="F98" s="110"/>
      <c r="G98" s="110"/>
      <c r="H98" s="110"/>
      <c r="I98" s="110"/>
      <c r="J98" s="110"/>
      <c r="K98" s="110"/>
      <c r="L98" s="110"/>
      <c r="M98" s="130"/>
    </row>
    <row r="99" spans="2:13" x14ac:dyDescent="0.2">
      <c r="B99" s="108" t="s">
        <v>56</v>
      </c>
      <c r="C99" s="109" t="s">
        <v>57</v>
      </c>
      <c r="D99" s="128">
        <v>1</v>
      </c>
      <c r="E99" s="110">
        <v>1189.54</v>
      </c>
      <c r="F99" s="110">
        <v>0</v>
      </c>
      <c r="G99" s="110"/>
      <c r="H99" s="110">
        <v>1</v>
      </c>
      <c r="I99" s="110">
        <v>0</v>
      </c>
      <c r="J99" s="110"/>
      <c r="K99" s="129">
        <v>0</v>
      </c>
      <c r="L99" s="110">
        <v>0</v>
      </c>
      <c r="M99" s="130">
        <v>0</v>
      </c>
    </row>
    <row r="100" spans="2:13" x14ac:dyDescent="0.2">
      <c r="B100" s="117"/>
      <c r="C100" s="120"/>
      <c r="D100" s="110"/>
      <c r="E100" s="110"/>
      <c r="F100" s="110"/>
      <c r="G100" s="110"/>
      <c r="H100" s="110"/>
      <c r="I100" s="110"/>
      <c r="J100" s="110"/>
      <c r="K100" s="110"/>
      <c r="L100" s="110"/>
      <c r="M100" s="130"/>
    </row>
    <row r="101" spans="2:13" x14ac:dyDescent="0.2">
      <c r="B101" s="108" t="s">
        <v>32</v>
      </c>
      <c r="C101" s="109" t="s">
        <v>21</v>
      </c>
      <c r="D101" s="110">
        <v>1501</v>
      </c>
      <c r="E101" s="110">
        <v>2978899</v>
      </c>
      <c r="F101" s="110">
        <v>80263</v>
      </c>
      <c r="G101" s="110"/>
      <c r="H101" s="110">
        <v>15</v>
      </c>
      <c r="I101" s="110">
        <v>3995</v>
      </c>
      <c r="J101" s="110"/>
      <c r="K101" s="110">
        <v>33</v>
      </c>
      <c r="L101" s="110">
        <v>24617</v>
      </c>
      <c r="M101" s="130">
        <v>37966</v>
      </c>
    </row>
    <row r="102" spans="2:13" x14ac:dyDescent="0.2">
      <c r="B102" s="86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97"/>
    </row>
    <row r="103" spans="2:13" x14ac:dyDescent="0.2">
      <c r="B103" s="108" t="s">
        <v>58</v>
      </c>
      <c r="C103" s="109" t="s">
        <v>57</v>
      </c>
      <c r="D103" s="110">
        <v>0</v>
      </c>
      <c r="E103" s="110">
        <v>0</v>
      </c>
      <c r="F103" s="110">
        <v>0</v>
      </c>
      <c r="G103" s="110"/>
      <c r="H103" s="110">
        <v>0</v>
      </c>
      <c r="I103" s="110">
        <v>0</v>
      </c>
      <c r="J103" s="110"/>
      <c r="K103" s="129">
        <v>0</v>
      </c>
      <c r="L103" s="110">
        <v>0</v>
      </c>
      <c r="M103" s="130">
        <v>0</v>
      </c>
    </row>
    <row r="104" spans="2:13" x14ac:dyDescent="0.2">
      <c r="B104" s="117"/>
      <c r="C104" s="120"/>
      <c r="D104" s="118"/>
      <c r="E104" s="118"/>
      <c r="F104" s="118"/>
      <c r="G104" s="118"/>
      <c r="H104" s="118"/>
      <c r="I104" s="118"/>
      <c r="J104" s="118"/>
      <c r="K104" s="118"/>
      <c r="L104" s="118"/>
      <c r="M104" s="119"/>
    </row>
    <row r="105" spans="2:13" x14ac:dyDescent="0.2">
      <c r="B105" s="108" t="s">
        <v>33</v>
      </c>
      <c r="C105" s="109" t="s">
        <v>23</v>
      </c>
      <c r="D105" s="110">
        <v>0</v>
      </c>
      <c r="E105" s="110">
        <v>0</v>
      </c>
      <c r="F105" s="110">
        <v>0</v>
      </c>
      <c r="G105" s="110"/>
      <c r="H105" s="110">
        <v>0</v>
      </c>
      <c r="I105" s="110">
        <v>0</v>
      </c>
      <c r="J105" s="110"/>
      <c r="K105" s="110">
        <v>0</v>
      </c>
      <c r="L105" s="110">
        <v>0</v>
      </c>
      <c r="M105" s="132">
        <v>0</v>
      </c>
    </row>
    <row r="106" spans="2:13" x14ac:dyDescent="0.2">
      <c r="B106" s="117"/>
      <c r="C106" s="133"/>
      <c r="D106" s="134"/>
      <c r="E106" s="134"/>
      <c r="F106" s="134"/>
      <c r="G106" s="134"/>
      <c r="H106" s="134"/>
      <c r="I106" s="134"/>
      <c r="J106" s="134"/>
      <c r="K106" s="134"/>
      <c r="L106" s="134"/>
      <c r="M106" s="135"/>
    </row>
    <row r="107" spans="2:13" x14ac:dyDescent="0.2">
      <c r="B107" s="108" t="s">
        <v>59</v>
      </c>
      <c r="C107" s="109" t="s">
        <v>18</v>
      </c>
      <c r="D107" s="110">
        <v>81</v>
      </c>
      <c r="E107" s="110">
        <v>70378</v>
      </c>
      <c r="F107" s="110">
        <v>0</v>
      </c>
      <c r="G107" s="110"/>
      <c r="H107" s="110">
        <v>1</v>
      </c>
      <c r="I107" s="110">
        <v>0</v>
      </c>
      <c r="J107" s="110"/>
      <c r="K107" s="129">
        <v>2</v>
      </c>
      <c r="L107" s="110">
        <v>434</v>
      </c>
      <c r="M107" s="130">
        <v>0</v>
      </c>
    </row>
    <row r="108" spans="2:13" x14ac:dyDescent="0.2">
      <c r="B108" s="108"/>
      <c r="C108" s="109"/>
      <c r="D108" s="110"/>
      <c r="E108" s="110"/>
      <c r="F108" s="110"/>
      <c r="G108" s="110"/>
      <c r="H108" s="110"/>
      <c r="I108" s="110"/>
      <c r="J108" s="110"/>
      <c r="K108" s="129"/>
      <c r="L108" s="110"/>
      <c r="M108" s="130"/>
    </row>
    <row r="109" spans="2:13" x14ac:dyDescent="0.2">
      <c r="B109" s="108" t="s">
        <v>34</v>
      </c>
      <c r="C109" s="109" t="s">
        <v>29</v>
      </c>
      <c r="D109" s="110">
        <v>0</v>
      </c>
      <c r="E109" s="110">
        <v>0</v>
      </c>
      <c r="F109" s="110">
        <v>0</v>
      </c>
      <c r="G109" s="110"/>
      <c r="H109" s="110">
        <v>0</v>
      </c>
      <c r="I109" s="110">
        <v>0</v>
      </c>
      <c r="J109" s="110"/>
      <c r="K109" s="129">
        <v>0</v>
      </c>
      <c r="L109" s="110">
        <v>0</v>
      </c>
      <c r="M109" s="130">
        <v>0</v>
      </c>
    </row>
    <row r="110" spans="2:13" x14ac:dyDescent="0.2">
      <c r="B110" s="83"/>
      <c r="C110" s="84"/>
      <c r="D110" s="136"/>
      <c r="E110" s="136"/>
      <c r="F110" s="136"/>
      <c r="G110" s="136"/>
      <c r="H110" s="136"/>
      <c r="I110" s="136"/>
      <c r="J110" s="136"/>
      <c r="K110" s="136"/>
      <c r="L110" s="136"/>
      <c r="M110" s="137"/>
    </row>
    <row r="111" spans="2:13" x14ac:dyDescent="0.2">
      <c r="B111" s="108" t="s">
        <v>36</v>
      </c>
      <c r="C111" s="81"/>
      <c r="D111" s="138">
        <v>21148</v>
      </c>
      <c r="E111" s="138">
        <v>22596880.539999999</v>
      </c>
      <c r="F111" s="138">
        <v>560518</v>
      </c>
      <c r="G111" s="138"/>
      <c r="H111" s="138">
        <v>267</v>
      </c>
      <c r="I111" s="138">
        <v>44667</v>
      </c>
      <c r="J111" s="138"/>
      <c r="K111" s="138">
        <v>3718</v>
      </c>
      <c r="L111" s="138">
        <v>818979</v>
      </c>
      <c r="M111" s="139">
        <v>312693</v>
      </c>
    </row>
    <row r="112" spans="2:13" x14ac:dyDescent="0.2">
      <c r="B112" s="140" t="s">
        <v>37</v>
      </c>
      <c r="C112" s="81"/>
      <c r="D112" s="138"/>
      <c r="E112" s="138">
        <v>473625418.83587575</v>
      </c>
      <c r="F112" s="138">
        <v>11748328.360859999</v>
      </c>
      <c r="G112" s="138"/>
      <c r="H112" s="138"/>
      <c r="I112" s="138">
        <v>936210.04658999993</v>
      </c>
      <c r="J112" s="138"/>
      <c r="K112" s="138"/>
      <c r="L112" s="138">
        <v>17165611.474829998</v>
      </c>
      <c r="M112" s="141">
        <v>6553973.3606099999</v>
      </c>
    </row>
    <row r="113" spans="2:13" x14ac:dyDescent="0.2">
      <c r="B113" s="105"/>
      <c r="C113" s="106"/>
      <c r="D113" s="142"/>
      <c r="E113" s="142"/>
      <c r="F113" s="142"/>
      <c r="G113" s="142"/>
      <c r="H113" s="142"/>
      <c r="I113" s="142"/>
      <c r="J113" s="142"/>
      <c r="K113" s="142"/>
      <c r="L113" s="142"/>
      <c r="M113" s="1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workbookViewId="0">
      <selection activeCell="K47" sqref="K47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16.140625" style="3" customWidth="1"/>
    <col min="4" max="4" width="9.28515625" style="3" customWidth="1"/>
    <col min="5" max="5" width="12.5703125" style="3" customWidth="1"/>
    <col min="6" max="6" width="17.42578125" style="3" bestFit="1" customWidth="1"/>
    <col min="7" max="7" width="9.5703125" style="3" customWidth="1"/>
    <col min="8" max="8" width="12" style="3" customWidth="1"/>
    <col min="9" max="9" width="7.140625" style="3" bestFit="1" customWidth="1"/>
    <col min="10" max="10" width="14.7109375" style="3" customWidth="1"/>
    <col min="11" max="11" width="10" style="3" customWidth="1"/>
    <col min="12" max="12" width="8.7109375" style="3" bestFit="1" customWidth="1"/>
    <col min="13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266" width="14.7109375" style="3" customWidth="1"/>
    <col min="267" max="267" width="10" style="3" customWidth="1"/>
    <col min="268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522" width="14.7109375" style="3" customWidth="1"/>
    <col min="523" max="523" width="10" style="3" customWidth="1"/>
    <col min="524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778" width="14.7109375" style="3" customWidth="1"/>
    <col min="779" max="779" width="10" style="3" customWidth="1"/>
    <col min="780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034" width="14.7109375" style="3" customWidth="1"/>
    <col min="1035" max="1035" width="10" style="3" customWidth="1"/>
    <col min="1036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290" width="14.7109375" style="3" customWidth="1"/>
    <col min="1291" max="1291" width="10" style="3" customWidth="1"/>
    <col min="1292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546" width="14.7109375" style="3" customWidth="1"/>
    <col min="1547" max="1547" width="10" style="3" customWidth="1"/>
    <col min="1548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1802" width="14.7109375" style="3" customWidth="1"/>
    <col min="1803" max="1803" width="10" style="3" customWidth="1"/>
    <col min="1804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058" width="14.7109375" style="3" customWidth="1"/>
    <col min="2059" max="2059" width="10" style="3" customWidth="1"/>
    <col min="2060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314" width="14.7109375" style="3" customWidth="1"/>
    <col min="2315" max="2315" width="10" style="3" customWidth="1"/>
    <col min="2316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570" width="14.7109375" style="3" customWidth="1"/>
    <col min="2571" max="2571" width="10" style="3" customWidth="1"/>
    <col min="2572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2826" width="14.7109375" style="3" customWidth="1"/>
    <col min="2827" max="2827" width="10" style="3" customWidth="1"/>
    <col min="2828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082" width="14.7109375" style="3" customWidth="1"/>
    <col min="3083" max="3083" width="10" style="3" customWidth="1"/>
    <col min="3084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338" width="14.7109375" style="3" customWidth="1"/>
    <col min="3339" max="3339" width="10" style="3" customWidth="1"/>
    <col min="3340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594" width="14.7109375" style="3" customWidth="1"/>
    <col min="3595" max="3595" width="10" style="3" customWidth="1"/>
    <col min="3596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3850" width="14.7109375" style="3" customWidth="1"/>
    <col min="3851" max="3851" width="10" style="3" customWidth="1"/>
    <col min="3852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106" width="14.7109375" style="3" customWidth="1"/>
    <col min="4107" max="4107" width="10" style="3" customWidth="1"/>
    <col min="4108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362" width="14.7109375" style="3" customWidth="1"/>
    <col min="4363" max="4363" width="10" style="3" customWidth="1"/>
    <col min="4364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618" width="14.7109375" style="3" customWidth="1"/>
    <col min="4619" max="4619" width="10" style="3" customWidth="1"/>
    <col min="4620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4874" width="14.7109375" style="3" customWidth="1"/>
    <col min="4875" max="4875" width="10" style="3" customWidth="1"/>
    <col min="4876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130" width="14.7109375" style="3" customWidth="1"/>
    <col min="5131" max="5131" width="10" style="3" customWidth="1"/>
    <col min="5132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386" width="14.7109375" style="3" customWidth="1"/>
    <col min="5387" max="5387" width="10" style="3" customWidth="1"/>
    <col min="5388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642" width="14.7109375" style="3" customWidth="1"/>
    <col min="5643" max="5643" width="10" style="3" customWidth="1"/>
    <col min="5644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5898" width="14.7109375" style="3" customWidth="1"/>
    <col min="5899" max="5899" width="10" style="3" customWidth="1"/>
    <col min="5900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154" width="14.7109375" style="3" customWidth="1"/>
    <col min="6155" max="6155" width="10" style="3" customWidth="1"/>
    <col min="6156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410" width="14.7109375" style="3" customWidth="1"/>
    <col min="6411" max="6411" width="10" style="3" customWidth="1"/>
    <col min="6412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666" width="14.7109375" style="3" customWidth="1"/>
    <col min="6667" max="6667" width="10" style="3" customWidth="1"/>
    <col min="6668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6922" width="14.7109375" style="3" customWidth="1"/>
    <col min="6923" max="6923" width="10" style="3" customWidth="1"/>
    <col min="6924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178" width="14.7109375" style="3" customWidth="1"/>
    <col min="7179" max="7179" width="10" style="3" customWidth="1"/>
    <col min="7180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434" width="14.7109375" style="3" customWidth="1"/>
    <col min="7435" max="7435" width="10" style="3" customWidth="1"/>
    <col min="7436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690" width="14.7109375" style="3" customWidth="1"/>
    <col min="7691" max="7691" width="10" style="3" customWidth="1"/>
    <col min="7692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7946" width="14.7109375" style="3" customWidth="1"/>
    <col min="7947" max="7947" width="10" style="3" customWidth="1"/>
    <col min="7948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202" width="14.7109375" style="3" customWidth="1"/>
    <col min="8203" max="8203" width="10" style="3" customWidth="1"/>
    <col min="8204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458" width="14.7109375" style="3" customWidth="1"/>
    <col min="8459" max="8459" width="10" style="3" customWidth="1"/>
    <col min="8460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714" width="14.7109375" style="3" customWidth="1"/>
    <col min="8715" max="8715" width="10" style="3" customWidth="1"/>
    <col min="8716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8970" width="14.7109375" style="3" customWidth="1"/>
    <col min="8971" max="8971" width="10" style="3" customWidth="1"/>
    <col min="8972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226" width="14.7109375" style="3" customWidth="1"/>
    <col min="9227" max="9227" width="10" style="3" customWidth="1"/>
    <col min="9228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482" width="14.7109375" style="3" customWidth="1"/>
    <col min="9483" max="9483" width="10" style="3" customWidth="1"/>
    <col min="9484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738" width="14.7109375" style="3" customWidth="1"/>
    <col min="9739" max="9739" width="10" style="3" customWidth="1"/>
    <col min="9740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9994" width="14.7109375" style="3" customWidth="1"/>
    <col min="9995" max="9995" width="10" style="3" customWidth="1"/>
    <col min="9996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250" width="14.7109375" style="3" customWidth="1"/>
    <col min="10251" max="10251" width="10" style="3" customWidth="1"/>
    <col min="10252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506" width="14.7109375" style="3" customWidth="1"/>
    <col min="10507" max="10507" width="10" style="3" customWidth="1"/>
    <col min="10508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0762" width="14.7109375" style="3" customWidth="1"/>
    <col min="10763" max="10763" width="10" style="3" customWidth="1"/>
    <col min="10764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018" width="14.7109375" style="3" customWidth="1"/>
    <col min="11019" max="11019" width="10" style="3" customWidth="1"/>
    <col min="11020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274" width="14.7109375" style="3" customWidth="1"/>
    <col min="11275" max="11275" width="10" style="3" customWidth="1"/>
    <col min="11276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530" width="14.7109375" style="3" customWidth="1"/>
    <col min="11531" max="11531" width="10" style="3" customWidth="1"/>
    <col min="11532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1786" width="14.7109375" style="3" customWidth="1"/>
    <col min="11787" max="11787" width="10" style="3" customWidth="1"/>
    <col min="11788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042" width="14.7109375" style="3" customWidth="1"/>
    <col min="12043" max="12043" width="10" style="3" customWidth="1"/>
    <col min="12044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298" width="14.7109375" style="3" customWidth="1"/>
    <col min="12299" max="12299" width="10" style="3" customWidth="1"/>
    <col min="12300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554" width="14.7109375" style="3" customWidth="1"/>
    <col min="12555" max="12555" width="10" style="3" customWidth="1"/>
    <col min="12556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2810" width="14.7109375" style="3" customWidth="1"/>
    <col min="12811" max="12811" width="10" style="3" customWidth="1"/>
    <col min="12812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066" width="14.7109375" style="3" customWidth="1"/>
    <col min="13067" max="13067" width="10" style="3" customWidth="1"/>
    <col min="13068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322" width="14.7109375" style="3" customWidth="1"/>
    <col min="13323" max="13323" width="10" style="3" customWidth="1"/>
    <col min="13324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578" width="14.7109375" style="3" customWidth="1"/>
    <col min="13579" max="13579" width="10" style="3" customWidth="1"/>
    <col min="13580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3834" width="14.7109375" style="3" customWidth="1"/>
    <col min="13835" max="13835" width="10" style="3" customWidth="1"/>
    <col min="13836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090" width="14.7109375" style="3" customWidth="1"/>
    <col min="14091" max="14091" width="10" style="3" customWidth="1"/>
    <col min="14092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346" width="14.7109375" style="3" customWidth="1"/>
    <col min="14347" max="14347" width="10" style="3" customWidth="1"/>
    <col min="14348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602" width="14.7109375" style="3" customWidth="1"/>
    <col min="14603" max="14603" width="10" style="3" customWidth="1"/>
    <col min="14604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4858" width="14.7109375" style="3" customWidth="1"/>
    <col min="14859" max="14859" width="10" style="3" customWidth="1"/>
    <col min="14860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114" width="14.7109375" style="3" customWidth="1"/>
    <col min="15115" max="15115" width="10" style="3" customWidth="1"/>
    <col min="15116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370" width="14.7109375" style="3" customWidth="1"/>
    <col min="15371" max="15371" width="10" style="3" customWidth="1"/>
    <col min="15372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626" width="14.7109375" style="3" customWidth="1"/>
    <col min="15627" max="15627" width="10" style="3" customWidth="1"/>
    <col min="15628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5882" width="14.7109375" style="3" customWidth="1"/>
    <col min="15883" max="15883" width="10" style="3" customWidth="1"/>
    <col min="15884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138" width="14.7109375" style="3" customWidth="1"/>
    <col min="16139" max="16139" width="10" style="3" customWidth="1"/>
    <col min="16140" max="16384" width="8" style="3"/>
  </cols>
  <sheetData>
    <row r="1" spans="1:15" x14ac:dyDescent="0.2">
      <c r="A1" s="1"/>
      <c r="B1" s="2" t="s">
        <v>0</v>
      </c>
      <c r="I1" s="4"/>
    </row>
    <row r="2" spans="1:15" x14ac:dyDescent="0.2">
      <c r="B2" s="5" t="s">
        <v>60</v>
      </c>
      <c r="I2" s="4"/>
      <c r="L2" s="7"/>
      <c r="M2" s="6"/>
      <c r="N2" s="7"/>
      <c r="O2" s="7"/>
    </row>
    <row r="3" spans="1:15" x14ac:dyDescent="0.2">
      <c r="B3" s="8"/>
      <c r="C3" s="9"/>
      <c r="D3" s="9"/>
      <c r="E3" s="9"/>
      <c r="F3" s="9"/>
      <c r="G3" s="9"/>
      <c r="H3" s="10"/>
      <c r="L3" s="7"/>
      <c r="M3" s="6"/>
      <c r="N3" s="7"/>
      <c r="O3" s="7"/>
    </row>
    <row r="4" spans="1:15" x14ac:dyDescent="0.2">
      <c r="B4" s="11" t="s">
        <v>2</v>
      </c>
      <c r="C4" s="12" t="s">
        <v>3</v>
      </c>
      <c r="D4" s="170" t="s">
        <v>4</v>
      </c>
      <c r="E4" s="170"/>
      <c r="F4" s="14"/>
      <c r="G4" s="171" t="s">
        <v>5</v>
      </c>
      <c r="H4" s="172"/>
      <c r="I4" s="17"/>
      <c r="L4" s="7"/>
      <c r="M4" s="6"/>
      <c r="N4" s="6"/>
    </row>
    <row r="5" spans="1:15" x14ac:dyDescent="0.2">
      <c r="A5" s="17"/>
      <c r="B5" s="18"/>
      <c r="D5" s="19" t="s">
        <v>6</v>
      </c>
      <c r="E5" s="20" t="s">
        <v>7</v>
      </c>
      <c r="F5" s="20"/>
      <c r="G5" s="19" t="s">
        <v>6</v>
      </c>
      <c r="H5" s="21" t="s">
        <v>7</v>
      </c>
      <c r="I5" s="17"/>
      <c r="L5" s="7"/>
      <c r="M5" s="6"/>
      <c r="N5" s="6"/>
    </row>
    <row r="6" spans="1:15" x14ac:dyDescent="0.2">
      <c r="A6" s="17"/>
      <c r="B6" s="22"/>
      <c r="C6" s="23"/>
      <c r="D6" s="23"/>
      <c r="E6" s="23"/>
      <c r="F6" s="23"/>
      <c r="G6" s="23"/>
      <c r="H6" s="24"/>
      <c r="I6" s="25"/>
      <c r="L6" s="7"/>
      <c r="M6" s="6"/>
      <c r="N6" s="6"/>
    </row>
    <row r="7" spans="1:15" x14ac:dyDescent="0.2">
      <c r="A7" s="17"/>
      <c r="B7" s="26" t="s">
        <v>8</v>
      </c>
      <c r="C7" s="27" t="s">
        <v>9</v>
      </c>
      <c r="D7" s="28">
        <v>633</v>
      </c>
      <c r="E7" s="28">
        <v>662122</v>
      </c>
      <c r="F7" s="28"/>
      <c r="G7" s="28">
        <v>326</v>
      </c>
      <c r="H7" s="29">
        <v>200411</v>
      </c>
      <c r="I7" s="17"/>
      <c r="J7" s="144"/>
      <c r="K7" s="144"/>
      <c r="L7" s="6"/>
      <c r="M7" s="6"/>
      <c r="N7" s="6"/>
    </row>
    <row r="8" spans="1:15" x14ac:dyDescent="0.2">
      <c r="A8" s="17"/>
      <c r="B8" s="30"/>
      <c r="C8" s="31"/>
      <c r="D8" s="31"/>
      <c r="E8" s="31"/>
      <c r="F8" s="31"/>
      <c r="G8" s="31"/>
      <c r="H8" s="32"/>
      <c r="I8" s="25"/>
      <c r="L8" s="7"/>
      <c r="M8" s="6"/>
      <c r="N8" s="6"/>
    </row>
    <row r="9" spans="1:15" s="40" customFormat="1" x14ac:dyDescent="0.2">
      <c r="A9" s="33"/>
      <c r="B9" s="34" t="s">
        <v>10</v>
      </c>
      <c r="C9" s="35" t="s">
        <v>11</v>
      </c>
      <c r="D9" s="36">
        <v>0</v>
      </c>
      <c r="E9" s="36">
        <v>0</v>
      </c>
      <c r="F9" s="37"/>
      <c r="G9" s="36">
        <v>1</v>
      </c>
      <c r="H9" s="38">
        <v>386</v>
      </c>
      <c r="I9" s="33"/>
      <c r="J9" s="145"/>
      <c r="K9" s="145"/>
      <c r="L9" s="146"/>
      <c r="M9" s="39"/>
      <c r="N9" s="39"/>
    </row>
    <row r="10" spans="1:15" x14ac:dyDescent="0.2">
      <c r="A10" s="17"/>
      <c r="B10" s="41"/>
      <c r="C10" s="42"/>
      <c r="D10" s="43"/>
      <c r="E10" s="43"/>
      <c r="F10" s="43"/>
      <c r="G10" s="43"/>
      <c r="H10" s="44"/>
      <c r="I10" s="17"/>
      <c r="J10" s="144"/>
      <c r="K10" s="144"/>
      <c r="L10" s="7"/>
      <c r="M10" s="6"/>
      <c r="N10" s="6"/>
    </row>
    <row r="11" spans="1:15" x14ac:dyDescent="0.2">
      <c r="A11" s="17"/>
      <c r="B11" s="26" t="s">
        <v>12</v>
      </c>
      <c r="C11" s="45" t="s">
        <v>13</v>
      </c>
      <c r="D11" s="46">
        <v>3600</v>
      </c>
      <c r="E11" s="46">
        <v>3267158</v>
      </c>
      <c r="F11" s="46"/>
      <c r="G11" s="46">
        <v>2718</v>
      </c>
      <c r="H11" s="47">
        <v>1462130</v>
      </c>
      <c r="I11" s="17"/>
      <c r="J11" s="144"/>
      <c r="K11" s="144"/>
      <c r="L11" s="7"/>
      <c r="M11" s="48"/>
      <c r="N11" s="6"/>
    </row>
    <row r="12" spans="1:15" x14ac:dyDescent="0.2">
      <c r="A12" s="17"/>
      <c r="B12" s="26"/>
      <c r="C12" s="27" t="s">
        <v>14</v>
      </c>
      <c r="D12" s="43">
        <v>360</v>
      </c>
      <c r="E12" s="43">
        <v>289271</v>
      </c>
      <c r="F12" s="43"/>
      <c r="G12" s="43">
        <v>334</v>
      </c>
      <c r="H12" s="44">
        <v>144291</v>
      </c>
      <c r="I12" s="17"/>
      <c r="J12" s="144"/>
      <c r="K12" s="144"/>
      <c r="L12" s="7"/>
      <c r="M12" s="6"/>
      <c r="N12" s="6"/>
    </row>
    <row r="13" spans="1:15" x14ac:dyDescent="0.2">
      <c r="A13" s="17"/>
      <c r="B13" s="41"/>
      <c r="C13" s="27" t="s">
        <v>15</v>
      </c>
      <c r="D13" s="49">
        <v>3103</v>
      </c>
      <c r="E13" s="49">
        <v>2887021</v>
      </c>
      <c r="F13" s="49"/>
      <c r="G13" s="49">
        <v>2276</v>
      </c>
      <c r="H13" s="50">
        <v>1274226</v>
      </c>
      <c r="I13" s="17"/>
      <c r="J13" s="144"/>
      <c r="K13" s="144"/>
      <c r="L13" s="6"/>
      <c r="M13" s="6"/>
      <c r="N13" s="6"/>
    </row>
    <row r="14" spans="1:15" x14ac:dyDescent="0.2">
      <c r="A14" s="17"/>
      <c r="B14" s="41"/>
      <c r="C14" s="27" t="s">
        <v>16</v>
      </c>
      <c r="D14" s="43">
        <v>137</v>
      </c>
      <c r="E14" s="43">
        <v>90866</v>
      </c>
      <c r="F14" s="43"/>
      <c r="G14" s="43">
        <v>108</v>
      </c>
      <c r="H14" s="44">
        <v>43613</v>
      </c>
      <c r="I14" s="17"/>
      <c r="J14" s="144"/>
      <c r="K14" s="144"/>
      <c r="M14" s="6"/>
      <c r="N14" s="6"/>
    </row>
    <row r="15" spans="1:15" x14ac:dyDescent="0.2">
      <c r="A15" s="17"/>
      <c r="B15" s="41"/>
      <c r="C15" s="51"/>
      <c r="D15" s="49"/>
      <c r="E15" s="49"/>
      <c r="F15" s="49"/>
      <c r="G15" s="49"/>
      <c r="H15" s="50"/>
      <c r="I15" s="17"/>
      <c r="J15" s="144"/>
      <c r="K15" s="144"/>
      <c r="L15" s="6"/>
      <c r="M15" s="6"/>
      <c r="N15" s="6"/>
    </row>
    <row r="16" spans="1:15" x14ac:dyDescent="0.2">
      <c r="A16" s="17"/>
      <c r="B16" s="52" t="s">
        <v>17</v>
      </c>
      <c r="C16" s="27" t="s">
        <v>18</v>
      </c>
      <c r="D16" s="28">
        <v>968</v>
      </c>
      <c r="E16" s="28">
        <v>1007571.7</v>
      </c>
      <c r="F16" s="28"/>
      <c r="G16" s="28">
        <v>606</v>
      </c>
      <c r="H16" s="29">
        <v>339714.29</v>
      </c>
      <c r="I16" s="17"/>
      <c r="J16" s="144"/>
      <c r="K16" s="144"/>
      <c r="L16" s="6"/>
      <c r="M16" s="6"/>
      <c r="N16" s="6"/>
    </row>
    <row r="17" spans="1:14" x14ac:dyDescent="0.2">
      <c r="A17" s="17"/>
      <c r="B17" s="26"/>
      <c r="C17" s="27"/>
      <c r="D17" s="49"/>
      <c r="E17" s="49"/>
      <c r="F17" s="49"/>
      <c r="G17" s="49"/>
      <c r="H17" s="50"/>
      <c r="I17" s="17"/>
      <c r="J17" s="144"/>
      <c r="K17" s="144"/>
      <c r="L17" s="6"/>
      <c r="M17" s="6"/>
      <c r="N17" s="6"/>
    </row>
    <row r="18" spans="1:14" x14ac:dyDescent="0.2">
      <c r="A18" s="17"/>
      <c r="B18" s="26" t="s">
        <v>19</v>
      </c>
      <c r="C18" s="45" t="s">
        <v>13</v>
      </c>
      <c r="D18" s="46">
        <v>603</v>
      </c>
      <c r="E18" s="46">
        <v>654312</v>
      </c>
      <c r="F18" s="46"/>
      <c r="G18" s="46">
        <v>429</v>
      </c>
      <c r="H18" s="47">
        <v>316388</v>
      </c>
      <c r="I18" s="17"/>
      <c r="J18" s="144"/>
      <c r="K18" s="144"/>
    </row>
    <row r="19" spans="1:14" x14ac:dyDescent="0.2">
      <c r="A19" s="17"/>
      <c r="B19" s="41"/>
      <c r="C19" s="27" t="s">
        <v>20</v>
      </c>
      <c r="D19" s="49">
        <v>63</v>
      </c>
      <c r="E19" s="49">
        <v>39437</v>
      </c>
      <c r="F19" s="49"/>
      <c r="G19" s="49">
        <v>46</v>
      </c>
      <c r="H19" s="50">
        <v>19098</v>
      </c>
      <c r="I19" s="17"/>
      <c r="J19" s="144"/>
      <c r="K19" s="144"/>
    </row>
    <row r="20" spans="1:14" x14ac:dyDescent="0.2">
      <c r="A20" s="17"/>
      <c r="B20" s="41"/>
      <c r="C20" s="27" t="s">
        <v>21</v>
      </c>
      <c r="D20" s="49">
        <v>105</v>
      </c>
      <c r="E20" s="49">
        <v>219543</v>
      </c>
      <c r="F20" s="49"/>
      <c r="G20" s="49">
        <v>64</v>
      </c>
      <c r="H20" s="50">
        <v>111355</v>
      </c>
      <c r="I20" s="17"/>
      <c r="J20" s="144"/>
      <c r="K20" s="144"/>
    </row>
    <row r="21" spans="1:14" x14ac:dyDescent="0.2">
      <c r="A21" s="17"/>
      <c r="B21" s="41"/>
      <c r="C21" s="27" t="s">
        <v>22</v>
      </c>
      <c r="D21" s="49">
        <v>204</v>
      </c>
      <c r="E21" s="49">
        <v>156263</v>
      </c>
      <c r="F21" s="49"/>
      <c r="G21" s="49">
        <v>129</v>
      </c>
      <c r="H21" s="50">
        <v>59686</v>
      </c>
      <c r="I21" s="17"/>
      <c r="J21" s="144"/>
      <c r="K21" s="144"/>
    </row>
    <row r="22" spans="1:14" x14ac:dyDescent="0.2">
      <c r="A22" s="17"/>
      <c r="B22" s="41"/>
      <c r="C22" s="27" t="s">
        <v>23</v>
      </c>
      <c r="D22" s="49">
        <v>16</v>
      </c>
      <c r="E22" s="49">
        <v>18359</v>
      </c>
      <c r="F22" s="49"/>
      <c r="G22" s="49">
        <v>28</v>
      </c>
      <c r="H22" s="50">
        <v>14261</v>
      </c>
      <c r="I22" s="17"/>
      <c r="J22" s="144"/>
      <c r="K22" s="144"/>
    </row>
    <row r="23" spans="1:14" x14ac:dyDescent="0.2">
      <c r="A23" s="17"/>
      <c r="B23" s="41"/>
      <c r="C23" s="27" t="s">
        <v>24</v>
      </c>
      <c r="D23" s="49">
        <v>165</v>
      </c>
      <c r="E23" s="49">
        <v>146926</v>
      </c>
      <c r="F23" s="49"/>
      <c r="G23" s="49">
        <v>123</v>
      </c>
      <c r="H23" s="50">
        <v>72302</v>
      </c>
      <c r="I23" s="17"/>
      <c r="J23" s="144"/>
      <c r="K23" s="144"/>
    </row>
    <row r="24" spans="1:14" x14ac:dyDescent="0.2">
      <c r="A24" s="17"/>
      <c r="B24" s="41"/>
      <c r="C24" s="27" t="s">
        <v>25</v>
      </c>
      <c r="D24" s="49">
        <v>50</v>
      </c>
      <c r="E24" s="49">
        <v>73784</v>
      </c>
      <c r="F24" s="49"/>
      <c r="G24" s="49">
        <v>39</v>
      </c>
      <c r="H24" s="50">
        <v>39686</v>
      </c>
      <c r="I24" s="17"/>
      <c r="J24" s="144"/>
      <c r="K24" s="144"/>
    </row>
    <row r="25" spans="1:14" x14ac:dyDescent="0.2">
      <c r="A25" s="17"/>
      <c r="B25" s="41"/>
      <c r="C25" s="51"/>
      <c r="D25" s="43"/>
      <c r="E25" s="43"/>
      <c r="F25" s="43"/>
      <c r="G25" s="43"/>
      <c r="H25" s="44"/>
      <c r="I25" s="17"/>
      <c r="J25" s="144"/>
      <c r="K25" s="144"/>
    </row>
    <row r="26" spans="1:14" x14ac:dyDescent="0.2">
      <c r="A26" s="17"/>
      <c r="B26" s="52" t="s">
        <v>26</v>
      </c>
      <c r="C26" s="45" t="s">
        <v>13</v>
      </c>
      <c r="D26" s="53">
        <v>2099</v>
      </c>
      <c r="E26" s="46">
        <v>2149255</v>
      </c>
      <c r="F26" s="46"/>
      <c r="G26" s="46">
        <v>1534</v>
      </c>
      <c r="H26" s="47">
        <v>905149</v>
      </c>
      <c r="I26" s="17"/>
      <c r="J26" s="144"/>
      <c r="K26" s="144"/>
    </row>
    <row r="27" spans="1:14" x14ac:dyDescent="0.2">
      <c r="A27" s="17"/>
      <c r="B27" s="41"/>
      <c r="C27" s="27" t="s">
        <v>27</v>
      </c>
      <c r="D27" s="49">
        <v>2099</v>
      </c>
      <c r="E27" s="49">
        <v>2149255</v>
      </c>
      <c r="F27" s="49"/>
      <c r="G27" s="54">
        <v>1517</v>
      </c>
      <c r="H27" s="50">
        <v>903305</v>
      </c>
      <c r="I27" s="17"/>
      <c r="J27" s="144"/>
      <c r="K27" s="144"/>
    </row>
    <row r="28" spans="1:14" x14ac:dyDescent="0.2">
      <c r="A28" s="17"/>
      <c r="B28" s="41"/>
      <c r="C28" s="27" t="s">
        <v>16</v>
      </c>
      <c r="D28" s="49">
        <v>0</v>
      </c>
      <c r="E28" s="49">
        <v>0</v>
      </c>
      <c r="F28" s="49"/>
      <c r="G28" s="54">
        <v>17</v>
      </c>
      <c r="H28" s="50">
        <v>1844</v>
      </c>
      <c r="I28" s="17"/>
      <c r="J28" s="144"/>
      <c r="K28" s="144"/>
    </row>
    <row r="29" spans="1:14" x14ac:dyDescent="0.2">
      <c r="A29" s="17"/>
      <c r="B29" s="41"/>
      <c r="C29" s="51"/>
      <c r="D29" s="49"/>
      <c r="E29" s="49"/>
      <c r="F29" s="49"/>
      <c r="G29" s="49"/>
      <c r="H29" s="50"/>
      <c r="I29" s="17"/>
      <c r="J29" s="144"/>
      <c r="K29" s="144"/>
    </row>
    <row r="30" spans="1:14" x14ac:dyDescent="0.2">
      <c r="A30" s="17"/>
      <c r="B30" s="26" t="s">
        <v>28</v>
      </c>
      <c r="C30" s="45" t="s">
        <v>13</v>
      </c>
      <c r="D30" s="46">
        <v>447</v>
      </c>
      <c r="E30" s="46">
        <v>479832</v>
      </c>
      <c r="F30" s="46"/>
      <c r="G30" s="46">
        <v>309</v>
      </c>
      <c r="H30" s="46">
        <v>221949.6</v>
      </c>
      <c r="I30" s="17"/>
      <c r="J30" s="144"/>
      <c r="K30" s="144"/>
    </row>
    <row r="31" spans="1:14" x14ac:dyDescent="0.2">
      <c r="A31" s="17"/>
      <c r="B31" s="41"/>
      <c r="C31" s="55" t="s">
        <v>9</v>
      </c>
      <c r="D31" s="49">
        <v>332</v>
      </c>
      <c r="E31" s="49">
        <v>381428</v>
      </c>
      <c r="F31" s="49"/>
      <c r="G31" s="49">
        <v>258</v>
      </c>
      <c r="H31" s="50">
        <v>191572</v>
      </c>
      <c r="I31" s="17"/>
      <c r="J31" s="144"/>
      <c r="K31" s="144"/>
    </row>
    <row r="32" spans="1:14" x14ac:dyDescent="0.2">
      <c r="A32" s="17"/>
      <c r="B32" s="41"/>
      <c r="C32" s="27" t="s">
        <v>29</v>
      </c>
      <c r="D32" s="49">
        <v>85</v>
      </c>
      <c r="E32" s="49">
        <v>80002</v>
      </c>
      <c r="F32" s="49"/>
      <c r="G32" s="49">
        <v>27</v>
      </c>
      <c r="H32" s="50">
        <v>14123</v>
      </c>
      <c r="I32" s="17"/>
      <c r="J32" s="144"/>
      <c r="K32" s="144"/>
    </row>
    <row r="33" spans="1:11" x14ac:dyDescent="0.2">
      <c r="A33" s="17"/>
      <c r="B33" s="41"/>
      <c r="C33" s="27" t="s">
        <v>30</v>
      </c>
      <c r="D33" s="49">
        <v>1</v>
      </c>
      <c r="E33" s="49">
        <v>432</v>
      </c>
      <c r="F33" s="49"/>
      <c r="G33" s="49">
        <v>10</v>
      </c>
      <c r="H33" s="50">
        <v>8175.6</v>
      </c>
      <c r="I33" s="17"/>
      <c r="J33" s="144"/>
      <c r="K33" s="144"/>
    </row>
    <row r="34" spans="1:11" x14ac:dyDescent="0.2">
      <c r="A34" s="17"/>
      <c r="B34" s="41"/>
      <c r="C34" s="27" t="s">
        <v>31</v>
      </c>
      <c r="D34" s="49">
        <v>29</v>
      </c>
      <c r="E34" s="49">
        <v>17970</v>
      </c>
      <c r="F34" s="49"/>
      <c r="G34" s="49">
        <v>14</v>
      </c>
      <c r="H34" s="50">
        <v>8079</v>
      </c>
      <c r="I34" s="17"/>
      <c r="J34" s="144"/>
      <c r="K34" s="144"/>
    </row>
    <row r="35" spans="1:11" x14ac:dyDescent="0.2">
      <c r="A35" s="17"/>
      <c r="B35" s="41"/>
      <c r="C35" s="51"/>
      <c r="D35" s="43"/>
      <c r="E35" s="43"/>
      <c r="F35" s="43"/>
      <c r="G35" s="43"/>
      <c r="H35" s="44"/>
      <c r="I35" s="17"/>
      <c r="J35" s="144"/>
      <c r="K35" s="144"/>
    </row>
    <row r="36" spans="1:11" x14ac:dyDescent="0.2">
      <c r="A36" s="17"/>
      <c r="B36" s="26" t="s">
        <v>32</v>
      </c>
      <c r="C36" s="45" t="s">
        <v>13</v>
      </c>
      <c r="D36" s="46">
        <v>262</v>
      </c>
      <c r="E36" s="46">
        <v>345324.43</v>
      </c>
      <c r="F36" s="46"/>
      <c r="G36" s="46">
        <v>209</v>
      </c>
      <c r="H36" s="47">
        <v>177864.77</v>
      </c>
      <c r="I36" s="17"/>
      <c r="J36" s="144"/>
      <c r="K36" s="144"/>
    </row>
    <row r="37" spans="1:11" x14ac:dyDescent="0.2">
      <c r="A37" s="17"/>
      <c r="B37" s="41"/>
      <c r="C37" s="27" t="s">
        <v>9</v>
      </c>
      <c r="D37" s="49">
        <v>142</v>
      </c>
      <c r="E37" s="49">
        <v>231320.85</v>
      </c>
      <c r="F37" s="49"/>
      <c r="G37" s="49">
        <v>114</v>
      </c>
      <c r="H37" s="50">
        <v>110999.85</v>
      </c>
      <c r="I37" s="17"/>
      <c r="J37" s="144"/>
      <c r="K37" s="144"/>
    </row>
    <row r="38" spans="1:11" x14ac:dyDescent="0.2">
      <c r="A38" s="17"/>
      <c r="B38" s="41"/>
      <c r="C38" s="27" t="s">
        <v>24</v>
      </c>
      <c r="D38" s="49">
        <v>120</v>
      </c>
      <c r="E38" s="49">
        <v>114003.58</v>
      </c>
      <c r="F38" s="49"/>
      <c r="G38" s="49">
        <v>95</v>
      </c>
      <c r="H38" s="50">
        <v>66864.92</v>
      </c>
      <c r="I38" s="17"/>
      <c r="J38" s="144"/>
      <c r="K38" s="144"/>
    </row>
    <row r="39" spans="1:11" x14ac:dyDescent="0.2">
      <c r="A39" s="17"/>
      <c r="B39" s="41"/>
      <c r="C39" s="51"/>
      <c r="D39" s="49"/>
      <c r="E39" s="49"/>
      <c r="F39" s="49"/>
      <c r="G39" s="49"/>
      <c r="H39" s="50"/>
      <c r="I39" s="17"/>
      <c r="J39" s="144"/>
      <c r="K39" s="144"/>
    </row>
    <row r="40" spans="1:11" x14ac:dyDescent="0.2">
      <c r="A40" s="17"/>
      <c r="B40" s="26" t="s">
        <v>33</v>
      </c>
      <c r="C40" s="45" t="s">
        <v>13</v>
      </c>
      <c r="D40" s="46">
        <v>892</v>
      </c>
      <c r="E40" s="46">
        <v>452765</v>
      </c>
      <c r="G40" s="46">
        <v>780</v>
      </c>
      <c r="H40" s="47">
        <v>244173</v>
      </c>
      <c r="I40" s="17"/>
      <c r="J40" s="144"/>
      <c r="K40" s="144"/>
    </row>
    <row r="41" spans="1:11" x14ac:dyDescent="0.2">
      <c r="A41" s="17"/>
      <c r="B41" s="41"/>
      <c r="C41" s="27" t="s">
        <v>22</v>
      </c>
      <c r="D41" s="49">
        <v>559</v>
      </c>
      <c r="E41" s="49">
        <v>278831</v>
      </c>
      <c r="F41" s="49"/>
      <c r="G41" s="49">
        <v>519</v>
      </c>
      <c r="H41" s="50">
        <v>153192</v>
      </c>
      <c r="I41" s="17"/>
      <c r="J41" s="144"/>
      <c r="K41" s="144"/>
    </row>
    <row r="42" spans="1:11" x14ac:dyDescent="0.2">
      <c r="A42" s="17"/>
      <c r="B42" s="41"/>
      <c r="C42" s="27" t="s">
        <v>23</v>
      </c>
      <c r="D42" s="49">
        <v>333</v>
      </c>
      <c r="E42" s="49">
        <v>173934</v>
      </c>
      <c r="F42" s="49"/>
      <c r="G42" s="49">
        <v>261</v>
      </c>
      <c r="H42" s="50">
        <v>90981</v>
      </c>
      <c r="I42" s="17"/>
      <c r="J42" s="144"/>
      <c r="K42" s="144"/>
    </row>
    <row r="43" spans="1:11" x14ac:dyDescent="0.2">
      <c r="A43" s="17"/>
      <c r="B43" s="41"/>
      <c r="C43" s="27"/>
      <c r="D43" s="49"/>
      <c r="E43" s="49"/>
      <c r="F43" s="49"/>
      <c r="G43" s="49"/>
      <c r="H43" s="50"/>
      <c r="I43" s="17"/>
      <c r="J43" s="144"/>
      <c r="K43" s="144"/>
    </row>
    <row r="44" spans="1:11" x14ac:dyDescent="0.2">
      <c r="A44" s="17"/>
      <c r="B44" s="26" t="s">
        <v>34</v>
      </c>
      <c r="C44" s="27" t="s">
        <v>35</v>
      </c>
      <c r="D44" s="28">
        <v>12</v>
      </c>
      <c r="E44" s="28">
        <v>38534.980000000003</v>
      </c>
      <c r="F44" s="28"/>
      <c r="G44" s="28">
        <v>12</v>
      </c>
      <c r="H44" s="29">
        <v>22818.19</v>
      </c>
      <c r="I44" s="17"/>
      <c r="J44" s="144"/>
      <c r="K44" s="144"/>
    </row>
    <row r="45" spans="1:11" x14ac:dyDescent="0.2">
      <c r="A45" s="17"/>
      <c r="B45" s="8"/>
      <c r="C45" s="9"/>
      <c r="D45" s="56"/>
      <c r="E45" s="56"/>
      <c r="F45" s="56"/>
      <c r="G45" s="56"/>
      <c r="H45" s="57"/>
      <c r="I45" s="25"/>
      <c r="K45" s="147"/>
    </row>
    <row r="46" spans="1:11" x14ac:dyDescent="0.2">
      <c r="A46" s="17"/>
      <c r="B46" s="26" t="s">
        <v>36</v>
      </c>
      <c r="D46" s="46">
        <v>9516</v>
      </c>
      <c r="E46" s="46">
        <v>9056875.1099999994</v>
      </c>
      <c r="F46" s="46"/>
      <c r="G46" s="46">
        <v>6924</v>
      </c>
      <c r="H46" s="47">
        <v>3890983.85</v>
      </c>
      <c r="I46" s="17"/>
    </row>
    <row r="47" spans="1:11" x14ac:dyDescent="0.2">
      <c r="A47" s="17"/>
      <c r="B47" s="58" t="s">
        <v>37</v>
      </c>
      <c r="D47" s="46"/>
      <c r="E47" s="46">
        <v>189587747.81513217</v>
      </c>
      <c r="F47" s="46"/>
      <c r="G47" s="46"/>
      <c r="H47" s="47">
        <v>81450042.751727</v>
      </c>
      <c r="I47" s="17"/>
      <c r="J47" s="148"/>
      <c r="K47" s="149"/>
    </row>
    <row r="48" spans="1:11" x14ac:dyDescent="0.2">
      <c r="B48" s="22"/>
      <c r="C48" s="23"/>
      <c r="D48" s="59"/>
      <c r="E48" s="59"/>
      <c r="F48" s="59"/>
      <c r="G48" s="59"/>
      <c r="H48" s="60"/>
      <c r="I48" s="17"/>
    </row>
    <row r="49" spans="1:11" x14ac:dyDescent="0.2">
      <c r="B49" s="61"/>
      <c r="C49" s="62"/>
      <c r="D49" s="62"/>
      <c r="E49" s="62"/>
      <c r="F49" s="62"/>
      <c r="G49" s="62"/>
      <c r="H49" s="62"/>
      <c r="K49" s="149"/>
    </row>
    <row r="50" spans="1:11" x14ac:dyDescent="0.2">
      <c r="B50" s="62"/>
      <c r="K50" s="149"/>
    </row>
    <row r="51" spans="1:11" x14ac:dyDescent="0.2">
      <c r="B51" s="2" t="s">
        <v>38</v>
      </c>
    </row>
    <row r="52" spans="1:11" x14ac:dyDescent="0.2">
      <c r="B52" s="63" t="s">
        <v>60</v>
      </c>
    </row>
    <row r="53" spans="1:11" x14ac:dyDescent="0.2">
      <c r="A53" s="17"/>
      <c r="B53" s="8"/>
      <c r="C53" s="9"/>
      <c r="D53" s="9"/>
      <c r="E53" s="10"/>
    </row>
    <row r="54" spans="1:11" x14ac:dyDescent="0.2">
      <c r="A54" s="25"/>
      <c r="B54" s="18"/>
      <c r="D54" s="64" t="s">
        <v>39</v>
      </c>
      <c r="E54" s="65"/>
    </row>
    <row r="55" spans="1:11" x14ac:dyDescent="0.2">
      <c r="A55" s="17"/>
      <c r="B55" s="11" t="s">
        <v>2</v>
      </c>
      <c r="C55" s="12" t="s">
        <v>3</v>
      </c>
      <c r="D55" s="173" t="s">
        <v>40</v>
      </c>
      <c r="E55" s="174"/>
    </row>
    <row r="56" spans="1:11" x14ac:dyDescent="0.2">
      <c r="A56" s="17"/>
      <c r="B56" s="67"/>
      <c r="C56" s="68"/>
      <c r="D56" s="19" t="s">
        <v>41</v>
      </c>
      <c r="E56" s="21" t="s">
        <v>42</v>
      </c>
    </row>
    <row r="57" spans="1:11" x14ac:dyDescent="0.2">
      <c r="A57" s="17"/>
      <c r="B57" s="22"/>
      <c r="C57" s="23"/>
      <c r="D57" s="23"/>
      <c r="E57" s="24"/>
    </row>
    <row r="58" spans="1:11" x14ac:dyDescent="0.2">
      <c r="A58" s="17"/>
      <c r="B58" s="26" t="s">
        <v>10</v>
      </c>
      <c r="C58" s="27" t="s">
        <v>11</v>
      </c>
      <c r="D58" s="43">
        <v>1</v>
      </c>
      <c r="E58" s="44">
        <v>386</v>
      </c>
    </row>
    <row r="59" spans="1:11" x14ac:dyDescent="0.2">
      <c r="A59" s="17"/>
      <c r="B59" s="41"/>
      <c r="D59" s="49"/>
      <c r="E59" s="50"/>
    </row>
    <row r="60" spans="1:11" x14ac:dyDescent="0.2">
      <c r="A60" s="17"/>
      <c r="B60" s="52" t="s">
        <v>26</v>
      </c>
      <c r="C60" s="27" t="s">
        <v>27</v>
      </c>
      <c r="D60" s="49">
        <v>17</v>
      </c>
      <c r="E60" s="50">
        <v>1844</v>
      </c>
    </row>
    <row r="61" spans="1:11" x14ac:dyDescent="0.2">
      <c r="A61" s="17"/>
      <c r="B61" s="26"/>
      <c r="C61" s="27"/>
      <c r="D61" s="69"/>
      <c r="E61" s="70"/>
    </row>
    <row r="62" spans="1:11" x14ac:dyDescent="0.2">
      <c r="A62" s="17"/>
      <c r="B62" s="71" t="s">
        <v>34</v>
      </c>
      <c r="C62" s="72" t="s">
        <v>20</v>
      </c>
      <c r="D62" s="73">
        <v>3</v>
      </c>
      <c r="E62" s="74">
        <v>803</v>
      </c>
    </row>
    <row r="63" spans="1:11" x14ac:dyDescent="0.2">
      <c r="A63" s="17"/>
      <c r="B63" s="30"/>
      <c r="C63" s="31"/>
      <c r="D63" s="75"/>
      <c r="E63" s="76"/>
    </row>
    <row r="64" spans="1:11" x14ac:dyDescent="0.2">
      <c r="A64" s="17"/>
      <c r="B64" s="26" t="s">
        <v>36</v>
      </c>
      <c r="D64" s="46">
        <v>21</v>
      </c>
      <c r="E64" s="47">
        <v>3033</v>
      </c>
    </row>
    <row r="65" spans="1:14" x14ac:dyDescent="0.2">
      <c r="A65" s="17"/>
      <c r="B65" s="58" t="s">
        <v>37</v>
      </c>
      <c r="D65" s="46"/>
      <c r="E65" s="47">
        <v>63489.84966</v>
      </c>
    </row>
    <row r="66" spans="1:14" x14ac:dyDescent="0.2">
      <c r="A66" s="17"/>
      <c r="B66" s="22"/>
      <c r="C66" s="23"/>
      <c r="D66" s="77"/>
      <c r="E66" s="78"/>
    </row>
    <row r="69" spans="1:14" x14ac:dyDescent="0.2">
      <c r="B69" s="80" t="s">
        <v>43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1:14" x14ac:dyDescent="0.2">
      <c r="B70" s="82" t="s">
        <v>60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1:14" x14ac:dyDescent="0.2">
      <c r="B71" s="8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5"/>
      <c r="N71" s="150"/>
    </row>
    <row r="72" spans="1:14" x14ac:dyDescent="0.2">
      <c r="B72" s="86"/>
      <c r="C72" s="81"/>
      <c r="D72" s="87"/>
      <c r="E72" s="88"/>
      <c r="F72" s="88" t="s">
        <v>44</v>
      </c>
      <c r="G72" s="88"/>
      <c r="H72" s="87"/>
      <c r="I72" s="87"/>
      <c r="J72" s="81"/>
      <c r="K72" s="89" t="s">
        <v>45</v>
      </c>
      <c r="L72" s="89"/>
      <c r="M72" s="90"/>
      <c r="N72" s="151"/>
    </row>
    <row r="73" spans="1:14" x14ac:dyDescent="0.2">
      <c r="B73" s="91" t="s">
        <v>2</v>
      </c>
      <c r="C73" s="92" t="s">
        <v>3</v>
      </c>
      <c r="D73" s="93"/>
      <c r="E73" s="94" t="s">
        <v>46</v>
      </c>
      <c r="F73" s="93"/>
      <c r="G73" s="95"/>
      <c r="H73" s="96" t="s">
        <v>47</v>
      </c>
      <c r="I73" s="93"/>
      <c r="J73" s="81"/>
      <c r="K73" s="81"/>
      <c r="L73" s="81"/>
      <c r="M73" s="97"/>
      <c r="N73" s="151"/>
    </row>
    <row r="74" spans="1:14" x14ac:dyDescent="0.2">
      <c r="B74" s="86"/>
      <c r="C74" s="81"/>
      <c r="D74" s="80" t="s">
        <v>48</v>
      </c>
      <c r="E74" s="98"/>
      <c r="F74" s="99" t="s">
        <v>49</v>
      </c>
      <c r="G74" s="100"/>
      <c r="H74" s="80" t="s">
        <v>50</v>
      </c>
      <c r="I74" s="101"/>
      <c r="J74" s="101"/>
      <c r="K74" s="80" t="s">
        <v>48</v>
      </c>
      <c r="L74" s="98"/>
      <c r="M74" s="102" t="s">
        <v>49</v>
      </c>
      <c r="N74" s="151"/>
    </row>
    <row r="75" spans="1:14" x14ac:dyDescent="0.2">
      <c r="B75" s="86"/>
      <c r="C75" s="81"/>
      <c r="D75" s="103" t="s">
        <v>6</v>
      </c>
      <c r="E75" s="99" t="s">
        <v>7</v>
      </c>
      <c r="F75" s="103" t="s">
        <v>7</v>
      </c>
      <c r="G75" s="103"/>
      <c r="H75" s="99" t="s">
        <v>6</v>
      </c>
      <c r="I75" s="99" t="s">
        <v>51</v>
      </c>
      <c r="J75" s="99"/>
      <c r="K75" s="103" t="s">
        <v>6</v>
      </c>
      <c r="L75" s="103" t="s">
        <v>52</v>
      </c>
      <c r="M75" s="104" t="s">
        <v>7</v>
      </c>
      <c r="N75" s="151"/>
    </row>
    <row r="76" spans="1:14" x14ac:dyDescent="0.2">
      <c r="B76" s="105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7"/>
      <c r="N76" s="150"/>
    </row>
    <row r="77" spans="1:14" x14ac:dyDescent="0.2">
      <c r="B77" s="108" t="s">
        <v>53</v>
      </c>
      <c r="C77" s="109" t="s">
        <v>15</v>
      </c>
      <c r="D77" s="110">
        <v>9453</v>
      </c>
      <c r="E77" s="110">
        <v>8800372</v>
      </c>
      <c r="F77" s="110">
        <v>203224</v>
      </c>
      <c r="G77" s="111"/>
      <c r="H77" s="111">
        <v>165</v>
      </c>
      <c r="I77" s="111">
        <v>26939</v>
      </c>
      <c r="J77" s="111"/>
      <c r="K77" s="111">
        <v>950</v>
      </c>
      <c r="L77" s="111">
        <v>607392</v>
      </c>
      <c r="M77" s="112">
        <v>85674</v>
      </c>
      <c r="N77" s="81"/>
    </row>
    <row r="78" spans="1:14" x14ac:dyDescent="0.2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5"/>
      <c r="N78" s="150"/>
    </row>
    <row r="79" spans="1:14" x14ac:dyDescent="0.2">
      <c r="B79" s="108" t="s">
        <v>8</v>
      </c>
      <c r="C79" s="116" t="s">
        <v>13</v>
      </c>
      <c r="D79" s="111">
        <v>3245</v>
      </c>
      <c r="E79" s="111">
        <v>3518845</v>
      </c>
      <c r="F79" s="111">
        <v>141858</v>
      </c>
      <c r="G79" s="111"/>
      <c r="H79" s="111">
        <v>19</v>
      </c>
      <c r="I79" s="111">
        <v>3831</v>
      </c>
      <c r="J79" s="111"/>
      <c r="K79" s="111">
        <v>119</v>
      </c>
      <c r="L79" s="111">
        <v>40423</v>
      </c>
      <c r="M79" s="112">
        <v>90803</v>
      </c>
      <c r="N79" s="81"/>
    </row>
    <row r="80" spans="1:14" x14ac:dyDescent="0.2">
      <c r="B80" s="117"/>
      <c r="C80" s="109" t="s">
        <v>9</v>
      </c>
      <c r="D80" s="118">
        <v>3245</v>
      </c>
      <c r="E80" s="118">
        <v>3518845</v>
      </c>
      <c r="F80" s="118">
        <v>141858</v>
      </c>
      <c r="G80" s="118"/>
      <c r="H80" s="118">
        <v>18</v>
      </c>
      <c r="I80" s="118">
        <v>3549</v>
      </c>
      <c r="J80" s="118"/>
      <c r="K80" s="118">
        <v>119</v>
      </c>
      <c r="L80" s="118">
        <v>40423</v>
      </c>
      <c r="M80" s="119">
        <v>90803</v>
      </c>
      <c r="N80" s="81"/>
    </row>
    <row r="81" spans="2:14" x14ac:dyDescent="0.2">
      <c r="B81" s="117"/>
      <c r="C81" s="120" t="s">
        <v>29</v>
      </c>
      <c r="D81" s="121">
        <v>0</v>
      </c>
      <c r="E81" s="121">
        <v>0</v>
      </c>
      <c r="F81" s="121">
        <v>0</v>
      </c>
      <c r="G81" s="121"/>
      <c r="H81" s="121">
        <v>1</v>
      </c>
      <c r="I81" s="121">
        <v>282</v>
      </c>
      <c r="J81" s="121"/>
      <c r="K81" s="121">
        <v>0</v>
      </c>
      <c r="L81" s="121">
        <v>0</v>
      </c>
      <c r="M81" s="122">
        <v>0</v>
      </c>
      <c r="N81" s="81"/>
    </row>
    <row r="82" spans="2:14" x14ac:dyDescent="0.2">
      <c r="B82" s="117"/>
      <c r="C82" s="123"/>
      <c r="D82" s="118"/>
      <c r="E82" s="118"/>
      <c r="F82" s="118"/>
      <c r="G82" s="118"/>
      <c r="H82" s="118"/>
      <c r="I82" s="118"/>
      <c r="J82" s="118"/>
      <c r="K82" s="118"/>
      <c r="L82" s="118"/>
      <c r="M82" s="119"/>
      <c r="N82" s="81"/>
    </row>
    <row r="83" spans="2:14" x14ac:dyDescent="0.2">
      <c r="B83" s="108" t="s">
        <v>12</v>
      </c>
      <c r="C83" s="116" t="s">
        <v>54</v>
      </c>
      <c r="D83" s="111">
        <v>116</v>
      </c>
      <c r="E83" s="111">
        <v>7789</v>
      </c>
      <c r="F83" s="111">
        <v>0</v>
      </c>
      <c r="G83" s="111"/>
      <c r="H83" s="111">
        <v>3</v>
      </c>
      <c r="I83" s="111">
        <v>113</v>
      </c>
      <c r="J83" s="111"/>
      <c r="K83" s="111">
        <v>5</v>
      </c>
      <c r="L83" s="111">
        <v>1514</v>
      </c>
      <c r="M83" s="112">
        <v>0</v>
      </c>
      <c r="N83" s="81"/>
    </row>
    <row r="84" spans="2:14" x14ac:dyDescent="0.2">
      <c r="B84" s="124"/>
      <c r="C84" s="125" t="s">
        <v>55</v>
      </c>
      <c r="D84" s="126">
        <v>4</v>
      </c>
      <c r="E84" s="126">
        <v>0</v>
      </c>
      <c r="F84" s="126">
        <v>0</v>
      </c>
      <c r="G84" s="126"/>
      <c r="H84" s="126">
        <v>0</v>
      </c>
      <c r="I84" s="126">
        <v>0</v>
      </c>
      <c r="J84" s="126"/>
      <c r="K84" s="126">
        <v>1</v>
      </c>
      <c r="L84" s="126">
        <v>712</v>
      </c>
      <c r="M84" s="127">
        <v>0</v>
      </c>
      <c r="N84" s="152"/>
    </row>
    <row r="85" spans="2:14" x14ac:dyDescent="0.2">
      <c r="B85" s="117"/>
      <c r="C85" s="109" t="s">
        <v>21</v>
      </c>
      <c r="D85" s="118">
        <v>43</v>
      </c>
      <c r="E85" s="118">
        <v>0</v>
      </c>
      <c r="F85" s="118">
        <v>0</v>
      </c>
      <c r="G85" s="118"/>
      <c r="H85" s="118">
        <v>0</v>
      </c>
      <c r="I85" s="118">
        <v>0</v>
      </c>
      <c r="J85" s="118"/>
      <c r="K85" s="118">
        <v>0</v>
      </c>
      <c r="L85" s="118">
        <v>0</v>
      </c>
      <c r="M85" s="119">
        <v>0</v>
      </c>
      <c r="N85" s="81"/>
    </row>
    <row r="86" spans="2:14" x14ac:dyDescent="0.2">
      <c r="B86" s="117"/>
      <c r="C86" s="109" t="s">
        <v>27</v>
      </c>
      <c r="D86" s="118">
        <v>69</v>
      </c>
      <c r="E86" s="118">
        <v>7789</v>
      </c>
      <c r="F86" s="118">
        <v>0</v>
      </c>
      <c r="G86" s="118"/>
      <c r="H86" s="118">
        <v>3</v>
      </c>
      <c r="I86" s="118">
        <v>113</v>
      </c>
      <c r="J86" s="118"/>
      <c r="K86" s="118">
        <v>4</v>
      </c>
      <c r="L86" s="118">
        <v>802</v>
      </c>
      <c r="M86" s="119">
        <v>0</v>
      </c>
      <c r="N86" s="81"/>
    </row>
    <row r="87" spans="2:14" x14ac:dyDescent="0.2">
      <c r="B87" s="117"/>
      <c r="C87" s="109"/>
      <c r="D87" s="118"/>
      <c r="E87" s="118"/>
      <c r="F87" s="118"/>
      <c r="G87" s="118"/>
      <c r="H87" s="118"/>
      <c r="I87" s="118"/>
      <c r="J87" s="118"/>
      <c r="K87" s="118"/>
      <c r="L87" s="118"/>
      <c r="M87" s="119"/>
      <c r="N87" s="81"/>
    </row>
    <row r="88" spans="2:14" x14ac:dyDescent="0.2">
      <c r="B88" s="108" t="s">
        <v>19</v>
      </c>
      <c r="C88" s="109" t="s">
        <v>23</v>
      </c>
      <c r="D88" s="128">
        <v>1114</v>
      </c>
      <c r="E88" s="110">
        <v>826013</v>
      </c>
      <c r="F88" s="110">
        <v>10473</v>
      </c>
      <c r="G88" s="110"/>
      <c r="H88" s="110">
        <v>20</v>
      </c>
      <c r="I88" s="110">
        <v>4645</v>
      </c>
      <c r="J88" s="110"/>
      <c r="K88" s="129">
        <v>125</v>
      </c>
      <c r="L88" s="110">
        <v>64094</v>
      </c>
      <c r="M88" s="130">
        <v>6525</v>
      </c>
      <c r="N88" s="81"/>
    </row>
    <row r="89" spans="2:14" x14ac:dyDescent="0.2">
      <c r="B89" s="108"/>
      <c r="C89" s="109"/>
      <c r="D89" s="128"/>
      <c r="E89" s="110"/>
      <c r="F89" s="110"/>
      <c r="G89" s="110"/>
      <c r="H89" s="110"/>
      <c r="I89" s="110"/>
      <c r="J89" s="110"/>
      <c r="K89" s="129"/>
      <c r="L89" s="110"/>
      <c r="M89" s="130"/>
      <c r="N89" s="81"/>
    </row>
    <row r="90" spans="2:14" x14ac:dyDescent="0.2">
      <c r="B90" s="108" t="s">
        <v>26</v>
      </c>
      <c r="C90" s="116" t="s">
        <v>13</v>
      </c>
      <c r="D90" s="111">
        <v>6170</v>
      </c>
      <c r="E90" s="111">
        <v>6902778</v>
      </c>
      <c r="F90" s="111">
        <v>131786</v>
      </c>
      <c r="G90" s="111"/>
      <c r="H90" s="111">
        <v>41</v>
      </c>
      <c r="I90" s="111">
        <v>2625</v>
      </c>
      <c r="J90" s="111"/>
      <c r="K90" s="111">
        <v>386</v>
      </c>
      <c r="L90" s="111">
        <v>109078</v>
      </c>
      <c r="M90" s="112">
        <v>132308</v>
      </c>
      <c r="N90" s="81"/>
    </row>
    <row r="91" spans="2:14" x14ac:dyDescent="0.2">
      <c r="B91" s="117"/>
      <c r="C91" s="123" t="s">
        <v>55</v>
      </c>
      <c r="D91" s="118">
        <v>1008</v>
      </c>
      <c r="E91" s="118">
        <v>1385727</v>
      </c>
      <c r="F91" s="118">
        <v>0</v>
      </c>
      <c r="G91" s="118"/>
      <c r="H91" s="118">
        <v>5</v>
      </c>
      <c r="I91" s="118">
        <v>1275</v>
      </c>
      <c r="J91" s="118"/>
      <c r="K91" s="118">
        <v>22</v>
      </c>
      <c r="L91" s="118">
        <v>9047</v>
      </c>
      <c r="M91" s="119">
        <v>0</v>
      </c>
      <c r="N91" s="81"/>
    </row>
    <row r="92" spans="2:14" x14ac:dyDescent="0.2">
      <c r="B92" s="117"/>
      <c r="C92" s="109" t="s">
        <v>18</v>
      </c>
      <c r="D92" s="118">
        <v>3449</v>
      </c>
      <c r="E92" s="118">
        <v>3275551</v>
      </c>
      <c r="F92" s="118">
        <v>131786</v>
      </c>
      <c r="G92" s="118"/>
      <c r="H92" s="118">
        <v>28</v>
      </c>
      <c r="I92" s="118">
        <v>529</v>
      </c>
      <c r="J92" s="118"/>
      <c r="K92" s="118">
        <v>356</v>
      </c>
      <c r="L92" s="118">
        <v>98881</v>
      </c>
      <c r="M92" s="119">
        <v>132308</v>
      </c>
      <c r="N92" s="81"/>
    </row>
    <row r="93" spans="2:14" x14ac:dyDescent="0.2">
      <c r="B93" s="117"/>
      <c r="C93" s="109" t="s">
        <v>9</v>
      </c>
      <c r="D93" s="118">
        <v>1680</v>
      </c>
      <c r="E93" s="118">
        <v>2207739</v>
      </c>
      <c r="F93" s="118">
        <v>0</v>
      </c>
      <c r="G93" s="118"/>
      <c r="H93" s="118">
        <v>7</v>
      </c>
      <c r="I93" s="118">
        <v>821</v>
      </c>
      <c r="J93" s="118"/>
      <c r="K93" s="118">
        <v>7</v>
      </c>
      <c r="L93" s="118">
        <v>1042</v>
      </c>
      <c r="M93" s="119">
        <v>0</v>
      </c>
      <c r="N93" s="81"/>
    </row>
    <row r="94" spans="2:14" x14ac:dyDescent="0.2">
      <c r="B94" s="117"/>
      <c r="C94" s="109" t="s">
        <v>29</v>
      </c>
      <c r="D94" s="118">
        <v>1</v>
      </c>
      <c r="E94" s="118">
        <v>1640</v>
      </c>
      <c r="F94" s="118">
        <v>0</v>
      </c>
      <c r="G94" s="118"/>
      <c r="H94" s="118">
        <v>0</v>
      </c>
      <c r="I94" s="118">
        <v>0</v>
      </c>
      <c r="J94" s="118"/>
      <c r="K94" s="118">
        <v>0</v>
      </c>
      <c r="L94" s="118">
        <v>0</v>
      </c>
      <c r="M94" s="119">
        <v>0</v>
      </c>
      <c r="N94" s="81"/>
    </row>
    <row r="95" spans="2:14" x14ac:dyDescent="0.2">
      <c r="B95" s="117"/>
      <c r="C95" s="109" t="s">
        <v>23</v>
      </c>
      <c r="D95" s="118">
        <v>32</v>
      </c>
      <c r="E95" s="118">
        <v>32121</v>
      </c>
      <c r="F95" s="118">
        <v>0</v>
      </c>
      <c r="G95" s="118"/>
      <c r="H95" s="118">
        <v>1</v>
      </c>
      <c r="I95" s="118">
        <v>0</v>
      </c>
      <c r="J95" s="118"/>
      <c r="K95" s="118">
        <v>1</v>
      </c>
      <c r="L95" s="118">
        <v>108</v>
      </c>
      <c r="M95" s="119">
        <v>0</v>
      </c>
      <c r="N95" s="81"/>
    </row>
    <row r="96" spans="2:14" x14ac:dyDescent="0.2">
      <c r="B96" s="117"/>
      <c r="C96" s="123" t="s">
        <v>15</v>
      </c>
      <c r="D96" s="118">
        <v>0</v>
      </c>
      <c r="E96" s="121">
        <v>0</v>
      </c>
      <c r="F96" s="121">
        <v>0</v>
      </c>
      <c r="G96" s="121"/>
      <c r="H96" s="121">
        <v>0</v>
      </c>
      <c r="I96" s="121">
        <v>0</v>
      </c>
      <c r="J96" s="121"/>
      <c r="K96" s="121">
        <v>0</v>
      </c>
      <c r="L96" s="121">
        <v>0</v>
      </c>
      <c r="M96" s="119">
        <v>0</v>
      </c>
      <c r="N96" s="81"/>
    </row>
    <row r="97" spans="2:14" x14ac:dyDescent="0.2">
      <c r="B97" s="117"/>
      <c r="C97" s="109" t="s">
        <v>27</v>
      </c>
      <c r="D97" s="118">
        <v>0</v>
      </c>
      <c r="E97" s="121">
        <v>0</v>
      </c>
      <c r="F97" s="121">
        <v>0</v>
      </c>
      <c r="G97" s="121"/>
      <c r="H97" s="121">
        <v>0</v>
      </c>
      <c r="I97" s="121">
        <v>0</v>
      </c>
      <c r="J97" s="121"/>
      <c r="K97" s="121">
        <v>0</v>
      </c>
      <c r="L97" s="121">
        <v>0</v>
      </c>
      <c r="M97" s="119">
        <v>0</v>
      </c>
      <c r="N97" s="81"/>
    </row>
    <row r="98" spans="2:14" x14ac:dyDescent="0.2">
      <c r="B98" s="131"/>
      <c r="C98" s="109"/>
      <c r="D98" s="110"/>
      <c r="E98" s="110"/>
      <c r="F98" s="110"/>
      <c r="G98" s="110"/>
      <c r="H98" s="110"/>
      <c r="I98" s="110"/>
      <c r="J98" s="110"/>
      <c r="K98" s="110"/>
      <c r="L98" s="110"/>
      <c r="M98" s="130"/>
      <c r="N98" s="81"/>
    </row>
    <row r="99" spans="2:14" x14ac:dyDescent="0.2">
      <c r="B99" s="108" t="s">
        <v>56</v>
      </c>
      <c r="C99" s="109" t="s">
        <v>57</v>
      </c>
      <c r="D99" s="128">
        <v>0</v>
      </c>
      <c r="E99" s="110">
        <v>0</v>
      </c>
      <c r="F99" s="110">
        <v>0</v>
      </c>
      <c r="G99" s="110"/>
      <c r="H99" s="110">
        <v>1</v>
      </c>
      <c r="I99" s="110">
        <v>0</v>
      </c>
      <c r="J99" s="110"/>
      <c r="K99" s="129">
        <v>0</v>
      </c>
      <c r="L99" s="110">
        <v>0</v>
      </c>
      <c r="M99" s="130">
        <v>0</v>
      </c>
      <c r="N99" s="81"/>
    </row>
    <row r="100" spans="2:14" x14ac:dyDescent="0.2">
      <c r="B100" s="117"/>
      <c r="C100" s="120"/>
      <c r="D100" s="110"/>
      <c r="E100" s="110"/>
      <c r="F100" s="110"/>
      <c r="G100" s="110"/>
      <c r="H100" s="110"/>
      <c r="I100" s="110"/>
      <c r="J100" s="110"/>
      <c r="K100" s="110"/>
      <c r="L100" s="110"/>
      <c r="M100" s="130"/>
      <c r="N100" s="81"/>
    </row>
    <row r="101" spans="2:14" x14ac:dyDescent="0.2">
      <c r="B101" s="108" t="s">
        <v>32</v>
      </c>
      <c r="C101" s="109" t="s">
        <v>21</v>
      </c>
      <c r="D101" s="110">
        <v>1507</v>
      </c>
      <c r="E101" s="110">
        <v>2952613</v>
      </c>
      <c r="F101" s="110">
        <v>76468</v>
      </c>
      <c r="G101" s="110"/>
      <c r="H101" s="110">
        <v>5</v>
      </c>
      <c r="I101" s="110">
        <v>3980</v>
      </c>
      <c r="J101" s="110"/>
      <c r="K101" s="110">
        <v>29</v>
      </c>
      <c r="L101" s="110">
        <v>31030</v>
      </c>
      <c r="M101" s="130">
        <v>56064</v>
      </c>
      <c r="N101" s="81"/>
    </row>
    <row r="102" spans="2:14" x14ac:dyDescent="0.2">
      <c r="B102" s="86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97"/>
      <c r="N102" s="81"/>
    </row>
    <row r="103" spans="2:14" x14ac:dyDescent="0.2">
      <c r="B103" s="108" t="s">
        <v>58</v>
      </c>
      <c r="C103" s="109" t="s">
        <v>57</v>
      </c>
      <c r="D103" s="110">
        <v>0</v>
      </c>
      <c r="E103" s="110">
        <v>0</v>
      </c>
      <c r="F103" s="110">
        <v>0</v>
      </c>
      <c r="G103" s="110"/>
      <c r="H103" s="110">
        <v>0</v>
      </c>
      <c r="I103" s="110">
        <v>0</v>
      </c>
      <c r="J103" s="110"/>
      <c r="K103" s="129">
        <v>0</v>
      </c>
      <c r="L103" s="110">
        <v>0</v>
      </c>
      <c r="M103" s="130">
        <v>0</v>
      </c>
      <c r="N103" s="81"/>
    </row>
    <row r="104" spans="2:14" x14ac:dyDescent="0.2">
      <c r="B104" s="117"/>
      <c r="C104" s="120"/>
      <c r="D104" s="118"/>
      <c r="E104" s="118"/>
      <c r="F104" s="118"/>
      <c r="G104" s="118"/>
      <c r="H104" s="118"/>
      <c r="I104" s="118"/>
      <c r="J104" s="118"/>
      <c r="K104" s="118"/>
      <c r="L104" s="118"/>
      <c r="M104" s="119"/>
      <c r="N104" s="81"/>
    </row>
    <row r="105" spans="2:14" x14ac:dyDescent="0.2">
      <c r="B105" s="108" t="s">
        <v>33</v>
      </c>
      <c r="C105" s="109" t="s">
        <v>23</v>
      </c>
      <c r="D105" s="110">
        <v>0</v>
      </c>
      <c r="E105" s="110">
        <v>0</v>
      </c>
      <c r="F105" s="110">
        <v>0</v>
      </c>
      <c r="G105" s="110"/>
      <c r="H105" s="110">
        <v>0</v>
      </c>
      <c r="I105" s="110">
        <v>0</v>
      </c>
      <c r="J105" s="110"/>
      <c r="K105" s="110">
        <v>0</v>
      </c>
      <c r="L105" s="110">
        <v>0</v>
      </c>
      <c r="M105" s="132">
        <v>0</v>
      </c>
      <c r="N105" s="81"/>
    </row>
    <row r="106" spans="2:14" x14ac:dyDescent="0.2">
      <c r="B106" s="117"/>
      <c r="C106" s="133"/>
      <c r="D106" s="134"/>
      <c r="E106" s="134"/>
      <c r="F106" s="134"/>
      <c r="G106" s="134"/>
      <c r="H106" s="134"/>
      <c r="I106" s="134"/>
      <c r="J106" s="134"/>
      <c r="K106" s="134"/>
      <c r="L106" s="134"/>
      <c r="M106" s="135"/>
      <c r="N106" s="81"/>
    </row>
    <row r="107" spans="2:14" x14ac:dyDescent="0.2">
      <c r="B107" s="108" t="s">
        <v>59</v>
      </c>
      <c r="C107" s="109" t="s">
        <v>18</v>
      </c>
      <c r="D107" s="110">
        <v>59</v>
      </c>
      <c r="E107" s="110">
        <v>47666</v>
      </c>
      <c r="F107" s="110">
        <v>0</v>
      </c>
      <c r="G107" s="110"/>
      <c r="H107" s="110">
        <v>1</v>
      </c>
      <c r="I107" s="110">
        <v>0</v>
      </c>
      <c r="J107" s="110"/>
      <c r="K107" s="129">
        <v>2</v>
      </c>
      <c r="L107" s="110">
        <v>434</v>
      </c>
      <c r="M107" s="130">
        <v>0</v>
      </c>
      <c r="N107" s="81"/>
    </row>
    <row r="108" spans="2:14" x14ac:dyDescent="0.2">
      <c r="B108" s="108"/>
      <c r="C108" s="109"/>
      <c r="D108" s="110"/>
      <c r="E108" s="110"/>
      <c r="F108" s="110"/>
      <c r="G108" s="110"/>
      <c r="H108" s="110"/>
      <c r="I108" s="110"/>
      <c r="J108" s="110"/>
      <c r="K108" s="129"/>
      <c r="L108" s="110"/>
      <c r="M108" s="130"/>
      <c r="N108" s="81"/>
    </row>
    <row r="109" spans="2:14" x14ac:dyDescent="0.2">
      <c r="B109" s="108" t="s">
        <v>34</v>
      </c>
      <c r="C109" s="109" t="s">
        <v>29</v>
      </c>
      <c r="D109" s="110">
        <v>0</v>
      </c>
      <c r="E109" s="110">
        <v>0</v>
      </c>
      <c r="F109" s="110">
        <v>0</v>
      </c>
      <c r="G109" s="110"/>
      <c r="H109" s="110">
        <v>0</v>
      </c>
      <c r="I109" s="110">
        <v>0</v>
      </c>
      <c r="J109" s="110"/>
      <c r="K109" s="129">
        <v>0</v>
      </c>
      <c r="L109" s="110">
        <v>0</v>
      </c>
      <c r="M109" s="130">
        <v>0</v>
      </c>
      <c r="N109" s="81"/>
    </row>
    <row r="110" spans="2:14" x14ac:dyDescent="0.2">
      <c r="B110" s="83"/>
      <c r="C110" s="84"/>
      <c r="D110" s="136"/>
      <c r="E110" s="136"/>
      <c r="F110" s="136"/>
      <c r="G110" s="136"/>
      <c r="H110" s="136"/>
      <c r="I110" s="136"/>
      <c r="J110" s="136"/>
      <c r="K110" s="136"/>
      <c r="L110" s="136"/>
      <c r="M110" s="137"/>
      <c r="N110" s="150"/>
    </row>
    <row r="111" spans="2:14" x14ac:dyDescent="0.2">
      <c r="B111" s="108" t="s">
        <v>36</v>
      </c>
      <c r="C111" s="81"/>
      <c r="D111" s="138">
        <v>21664</v>
      </c>
      <c r="E111" s="138">
        <v>23056076</v>
      </c>
      <c r="F111" s="138">
        <v>563809</v>
      </c>
      <c r="G111" s="138"/>
      <c r="H111" s="138">
        <v>255</v>
      </c>
      <c r="I111" s="138">
        <v>42133</v>
      </c>
      <c r="J111" s="138"/>
      <c r="K111" s="138">
        <v>1616</v>
      </c>
      <c r="L111" s="138">
        <v>853965</v>
      </c>
      <c r="M111" s="139">
        <v>371374</v>
      </c>
      <c r="N111" s="151"/>
    </row>
    <row r="112" spans="2:14" x14ac:dyDescent="0.2">
      <c r="B112" s="140" t="s">
        <v>37</v>
      </c>
      <c r="C112" s="81"/>
      <c r="D112" s="138"/>
      <c r="E112" s="138">
        <v>482633300.02951998</v>
      </c>
      <c r="F112" s="138">
        <v>11802225.073179999</v>
      </c>
      <c r="G112" s="138"/>
      <c r="H112" s="138"/>
      <c r="I112" s="138">
        <v>881970.93166</v>
      </c>
      <c r="J112" s="138"/>
      <c r="K112" s="138"/>
      <c r="L112" s="138">
        <v>17876066.4243</v>
      </c>
      <c r="M112" s="141">
        <v>7773979.3694799999</v>
      </c>
      <c r="N112" s="151"/>
    </row>
    <row r="113" spans="2:14" x14ac:dyDescent="0.2">
      <c r="B113" s="105"/>
      <c r="C113" s="106"/>
      <c r="D113" s="142"/>
      <c r="E113" s="142"/>
      <c r="F113" s="142"/>
      <c r="G113" s="142"/>
      <c r="H113" s="142"/>
      <c r="I113" s="142"/>
      <c r="J113" s="142"/>
      <c r="K113" s="142"/>
      <c r="L113" s="142"/>
      <c r="M113" s="143"/>
      <c r="N113" s="150"/>
    </row>
    <row r="114" spans="2:14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153"/>
    </row>
    <row r="115" spans="2:14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153"/>
    </row>
  </sheetData>
  <mergeCells count="3">
    <mergeCell ref="D4:E4"/>
    <mergeCell ref="G4:H4"/>
    <mergeCell ref="D55:E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workbookViewId="0">
      <selection activeCell="B1" sqref="B1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16.140625" style="3" customWidth="1"/>
    <col min="4" max="4" width="9.28515625" style="3" customWidth="1"/>
    <col min="5" max="5" width="12.5703125" style="3" customWidth="1"/>
    <col min="6" max="6" width="17.42578125" style="3" bestFit="1" customWidth="1"/>
    <col min="7" max="7" width="9.5703125" style="3" customWidth="1"/>
    <col min="8" max="8" width="12" style="3" customWidth="1"/>
    <col min="9" max="9" width="9.42578125" style="3" customWidth="1"/>
    <col min="10" max="10" width="14.7109375" style="3" customWidth="1"/>
    <col min="11" max="11" width="10" style="3" customWidth="1"/>
    <col min="12" max="12" width="8.7109375" style="3" bestFit="1" customWidth="1"/>
    <col min="13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266" width="14.7109375" style="3" customWidth="1"/>
    <col min="267" max="267" width="10" style="3" customWidth="1"/>
    <col min="268" max="268" width="8" style="3" customWidth="1"/>
    <col min="269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522" width="14.7109375" style="3" customWidth="1"/>
    <col min="523" max="523" width="10" style="3" customWidth="1"/>
    <col min="524" max="524" width="8" style="3" customWidth="1"/>
    <col min="525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778" width="14.7109375" style="3" customWidth="1"/>
    <col min="779" max="779" width="10" style="3" customWidth="1"/>
    <col min="780" max="780" width="8" style="3" customWidth="1"/>
    <col min="781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034" width="14.7109375" style="3" customWidth="1"/>
    <col min="1035" max="1035" width="10" style="3" customWidth="1"/>
    <col min="1036" max="1036" width="8" style="3" customWidth="1"/>
    <col min="1037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290" width="14.7109375" style="3" customWidth="1"/>
    <col min="1291" max="1291" width="10" style="3" customWidth="1"/>
    <col min="1292" max="1292" width="8" style="3" customWidth="1"/>
    <col min="1293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546" width="14.7109375" style="3" customWidth="1"/>
    <col min="1547" max="1547" width="10" style="3" customWidth="1"/>
    <col min="1548" max="1548" width="8" style="3" customWidth="1"/>
    <col min="1549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1802" width="14.7109375" style="3" customWidth="1"/>
    <col min="1803" max="1803" width="10" style="3" customWidth="1"/>
    <col min="1804" max="1804" width="8" style="3" customWidth="1"/>
    <col min="1805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058" width="14.7109375" style="3" customWidth="1"/>
    <col min="2059" max="2059" width="10" style="3" customWidth="1"/>
    <col min="2060" max="2060" width="8" style="3" customWidth="1"/>
    <col min="2061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314" width="14.7109375" style="3" customWidth="1"/>
    <col min="2315" max="2315" width="10" style="3" customWidth="1"/>
    <col min="2316" max="2316" width="8" style="3" customWidth="1"/>
    <col min="2317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570" width="14.7109375" style="3" customWidth="1"/>
    <col min="2571" max="2571" width="10" style="3" customWidth="1"/>
    <col min="2572" max="2572" width="8" style="3" customWidth="1"/>
    <col min="2573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2826" width="14.7109375" style="3" customWidth="1"/>
    <col min="2827" max="2827" width="10" style="3" customWidth="1"/>
    <col min="2828" max="2828" width="8" style="3" customWidth="1"/>
    <col min="2829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082" width="14.7109375" style="3" customWidth="1"/>
    <col min="3083" max="3083" width="10" style="3" customWidth="1"/>
    <col min="3084" max="3084" width="8" style="3" customWidth="1"/>
    <col min="3085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338" width="14.7109375" style="3" customWidth="1"/>
    <col min="3339" max="3339" width="10" style="3" customWidth="1"/>
    <col min="3340" max="3340" width="8" style="3" customWidth="1"/>
    <col min="3341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594" width="14.7109375" style="3" customWidth="1"/>
    <col min="3595" max="3595" width="10" style="3" customWidth="1"/>
    <col min="3596" max="3596" width="8" style="3" customWidth="1"/>
    <col min="3597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3850" width="14.7109375" style="3" customWidth="1"/>
    <col min="3851" max="3851" width="10" style="3" customWidth="1"/>
    <col min="3852" max="3852" width="8" style="3" customWidth="1"/>
    <col min="3853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106" width="14.7109375" style="3" customWidth="1"/>
    <col min="4107" max="4107" width="10" style="3" customWidth="1"/>
    <col min="4108" max="4108" width="8" style="3" customWidth="1"/>
    <col min="4109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362" width="14.7109375" style="3" customWidth="1"/>
    <col min="4363" max="4363" width="10" style="3" customWidth="1"/>
    <col min="4364" max="4364" width="8" style="3" customWidth="1"/>
    <col min="4365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618" width="14.7109375" style="3" customWidth="1"/>
    <col min="4619" max="4619" width="10" style="3" customWidth="1"/>
    <col min="4620" max="4620" width="8" style="3" customWidth="1"/>
    <col min="4621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4874" width="14.7109375" style="3" customWidth="1"/>
    <col min="4875" max="4875" width="10" style="3" customWidth="1"/>
    <col min="4876" max="4876" width="8" style="3" customWidth="1"/>
    <col min="4877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130" width="14.7109375" style="3" customWidth="1"/>
    <col min="5131" max="5131" width="10" style="3" customWidth="1"/>
    <col min="5132" max="5132" width="8" style="3" customWidth="1"/>
    <col min="5133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386" width="14.7109375" style="3" customWidth="1"/>
    <col min="5387" max="5387" width="10" style="3" customWidth="1"/>
    <col min="5388" max="5388" width="8" style="3" customWidth="1"/>
    <col min="5389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642" width="14.7109375" style="3" customWidth="1"/>
    <col min="5643" max="5643" width="10" style="3" customWidth="1"/>
    <col min="5644" max="5644" width="8" style="3" customWidth="1"/>
    <col min="5645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5898" width="14.7109375" style="3" customWidth="1"/>
    <col min="5899" max="5899" width="10" style="3" customWidth="1"/>
    <col min="5900" max="5900" width="8" style="3" customWidth="1"/>
    <col min="5901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154" width="14.7109375" style="3" customWidth="1"/>
    <col min="6155" max="6155" width="10" style="3" customWidth="1"/>
    <col min="6156" max="6156" width="8" style="3" customWidth="1"/>
    <col min="6157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410" width="14.7109375" style="3" customWidth="1"/>
    <col min="6411" max="6411" width="10" style="3" customWidth="1"/>
    <col min="6412" max="6412" width="8" style="3" customWidth="1"/>
    <col min="6413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666" width="14.7109375" style="3" customWidth="1"/>
    <col min="6667" max="6667" width="10" style="3" customWidth="1"/>
    <col min="6668" max="6668" width="8" style="3" customWidth="1"/>
    <col min="6669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6922" width="14.7109375" style="3" customWidth="1"/>
    <col min="6923" max="6923" width="10" style="3" customWidth="1"/>
    <col min="6924" max="6924" width="8" style="3" customWidth="1"/>
    <col min="6925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178" width="14.7109375" style="3" customWidth="1"/>
    <col min="7179" max="7179" width="10" style="3" customWidth="1"/>
    <col min="7180" max="7180" width="8" style="3" customWidth="1"/>
    <col min="7181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434" width="14.7109375" style="3" customWidth="1"/>
    <col min="7435" max="7435" width="10" style="3" customWidth="1"/>
    <col min="7436" max="7436" width="8" style="3" customWidth="1"/>
    <col min="7437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690" width="14.7109375" style="3" customWidth="1"/>
    <col min="7691" max="7691" width="10" style="3" customWidth="1"/>
    <col min="7692" max="7692" width="8" style="3" customWidth="1"/>
    <col min="7693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7946" width="14.7109375" style="3" customWidth="1"/>
    <col min="7947" max="7947" width="10" style="3" customWidth="1"/>
    <col min="7948" max="7948" width="8" style="3" customWidth="1"/>
    <col min="7949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202" width="14.7109375" style="3" customWidth="1"/>
    <col min="8203" max="8203" width="10" style="3" customWidth="1"/>
    <col min="8204" max="8204" width="8" style="3" customWidth="1"/>
    <col min="8205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458" width="14.7109375" style="3" customWidth="1"/>
    <col min="8459" max="8459" width="10" style="3" customWidth="1"/>
    <col min="8460" max="8460" width="8" style="3" customWidth="1"/>
    <col min="8461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714" width="14.7109375" style="3" customWidth="1"/>
    <col min="8715" max="8715" width="10" style="3" customWidth="1"/>
    <col min="8716" max="8716" width="8" style="3" customWidth="1"/>
    <col min="8717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8970" width="14.7109375" style="3" customWidth="1"/>
    <col min="8971" max="8971" width="10" style="3" customWidth="1"/>
    <col min="8972" max="8972" width="8" style="3" customWidth="1"/>
    <col min="8973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226" width="14.7109375" style="3" customWidth="1"/>
    <col min="9227" max="9227" width="10" style="3" customWidth="1"/>
    <col min="9228" max="9228" width="8" style="3" customWidth="1"/>
    <col min="9229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482" width="14.7109375" style="3" customWidth="1"/>
    <col min="9483" max="9483" width="10" style="3" customWidth="1"/>
    <col min="9484" max="9484" width="8" style="3" customWidth="1"/>
    <col min="9485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738" width="14.7109375" style="3" customWidth="1"/>
    <col min="9739" max="9739" width="10" style="3" customWidth="1"/>
    <col min="9740" max="9740" width="8" style="3" customWidth="1"/>
    <col min="9741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9994" width="14.7109375" style="3" customWidth="1"/>
    <col min="9995" max="9995" width="10" style="3" customWidth="1"/>
    <col min="9996" max="9996" width="8" style="3" customWidth="1"/>
    <col min="9997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250" width="14.7109375" style="3" customWidth="1"/>
    <col min="10251" max="10251" width="10" style="3" customWidth="1"/>
    <col min="10252" max="10252" width="8" style="3" customWidth="1"/>
    <col min="10253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506" width="14.7109375" style="3" customWidth="1"/>
    <col min="10507" max="10507" width="10" style="3" customWidth="1"/>
    <col min="10508" max="10508" width="8" style="3" customWidth="1"/>
    <col min="10509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0762" width="14.7109375" style="3" customWidth="1"/>
    <col min="10763" max="10763" width="10" style="3" customWidth="1"/>
    <col min="10764" max="10764" width="8" style="3" customWidth="1"/>
    <col min="10765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018" width="14.7109375" style="3" customWidth="1"/>
    <col min="11019" max="11019" width="10" style="3" customWidth="1"/>
    <col min="11020" max="11020" width="8" style="3" customWidth="1"/>
    <col min="11021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274" width="14.7109375" style="3" customWidth="1"/>
    <col min="11275" max="11275" width="10" style="3" customWidth="1"/>
    <col min="11276" max="11276" width="8" style="3" customWidth="1"/>
    <col min="11277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530" width="14.7109375" style="3" customWidth="1"/>
    <col min="11531" max="11531" width="10" style="3" customWidth="1"/>
    <col min="11532" max="11532" width="8" style="3" customWidth="1"/>
    <col min="11533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1786" width="14.7109375" style="3" customWidth="1"/>
    <col min="11787" max="11787" width="10" style="3" customWidth="1"/>
    <col min="11788" max="11788" width="8" style="3" customWidth="1"/>
    <col min="11789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042" width="14.7109375" style="3" customWidth="1"/>
    <col min="12043" max="12043" width="10" style="3" customWidth="1"/>
    <col min="12044" max="12044" width="8" style="3" customWidth="1"/>
    <col min="12045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298" width="14.7109375" style="3" customWidth="1"/>
    <col min="12299" max="12299" width="10" style="3" customWidth="1"/>
    <col min="12300" max="12300" width="8" style="3" customWidth="1"/>
    <col min="12301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554" width="14.7109375" style="3" customWidth="1"/>
    <col min="12555" max="12555" width="10" style="3" customWidth="1"/>
    <col min="12556" max="12556" width="8" style="3" customWidth="1"/>
    <col min="12557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2810" width="14.7109375" style="3" customWidth="1"/>
    <col min="12811" max="12811" width="10" style="3" customWidth="1"/>
    <col min="12812" max="12812" width="8" style="3" customWidth="1"/>
    <col min="12813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066" width="14.7109375" style="3" customWidth="1"/>
    <col min="13067" max="13067" width="10" style="3" customWidth="1"/>
    <col min="13068" max="13068" width="8" style="3" customWidth="1"/>
    <col min="13069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322" width="14.7109375" style="3" customWidth="1"/>
    <col min="13323" max="13323" width="10" style="3" customWidth="1"/>
    <col min="13324" max="13324" width="8" style="3" customWidth="1"/>
    <col min="13325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578" width="14.7109375" style="3" customWidth="1"/>
    <col min="13579" max="13579" width="10" style="3" customWidth="1"/>
    <col min="13580" max="13580" width="8" style="3" customWidth="1"/>
    <col min="13581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3834" width="14.7109375" style="3" customWidth="1"/>
    <col min="13835" max="13835" width="10" style="3" customWidth="1"/>
    <col min="13836" max="13836" width="8" style="3" customWidth="1"/>
    <col min="13837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090" width="14.7109375" style="3" customWidth="1"/>
    <col min="14091" max="14091" width="10" style="3" customWidth="1"/>
    <col min="14092" max="14092" width="8" style="3" customWidth="1"/>
    <col min="14093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346" width="14.7109375" style="3" customWidth="1"/>
    <col min="14347" max="14347" width="10" style="3" customWidth="1"/>
    <col min="14348" max="14348" width="8" style="3" customWidth="1"/>
    <col min="14349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602" width="14.7109375" style="3" customWidth="1"/>
    <col min="14603" max="14603" width="10" style="3" customWidth="1"/>
    <col min="14604" max="14604" width="8" style="3" customWidth="1"/>
    <col min="14605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4858" width="14.7109375" style="3" customWidth="1"/>
    <col min="14859" max="14859" width="10" style="3" customWidth="1"/>
    <col min="14860" max="14860" width="8" style="3" customWidth="1"/>
    <col min="14861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114" width="14.7109375" style="3" customWidth="1"/>
    <col min="15115" max="15115" width="10" style="3" customWidth="1"/>
    <col min="15116" max="15116" width="8" style="3" customWidth="1"/>
    <col min="15117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370" width="14.7109375" style="3" customWidth="1"/>
    <col min="15371" max="15371" width="10" style="3" customWidth="1"/>
    <col min="15372" max="15372" width="8" style="3" customWidth="1"/>
    <col min="15373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626" width="14.7109375" style="3" customWidth="1"/>
    <col min="15627" max="15627" width="10" style="3" customWidth="1"/>
    <col min="15628" max="15628" width="8" style="3" customWidth="1"/>
    <col min="15629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5882" width="14.7109375" style="3" customWidth="1"/>
    <col min="15883" max="15883" width="10" style="3" customWidth="1"/>
    <col min="15884" max="15884" width="8" style="3" customWidth="1"/>
    <col min="15885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138" width="14.7109375" style="3" customWidth="1"/>
    <col min="16139" max="16139" width="10" style="3" customWidth="1"/>
    <col min="16140" max="16140" width="8" style="3" customWidth="1"/>
    <col min="16141" max="16384" width="8" style="3"/>
  </cols>
  <sheetData>
    <row r="1" spans="1:15" x14ac:dyDescent="0.2">
      <c r="A1" s="1"/>
      <c r="B1" s="2" t="s">
        <v>0</v>
      </c>
      <c r="I1" s="4"/>
    </row>
    <row r="2" spans="1:15" x14ac:dyDescent="0.2">
      <c r="B2" s="5" t="s">
        <v>61</v>
      </c>
      <c r="I2" s="4"/>
      <c r="L2" s="7"/>
      <c r="M2" s="6"/>
      <c r="N2" s="7"/>
      <c r="O2" s="7"/>
    </row>
    <row r="3" spans="1:15" x14ac:dyDescent="0.2">
      <c r="B3" s="8"/>
      <c r="C3" s="9"/>
      <c r="D3" s="9"/>
      <c r="E3" s="9"/>
      <c r="F3" s="9"/>
      <c r="G3" s="9"/>
      <c r="H3" s="10"/>
      <c r="L3" s="7"/>
      <c r="M3" s="6"/>
      <c r="N3" s="7"/>
      <c r="O3" s="7"/>
    </row>
    <row r="4" spans="1:15" x14ac:dyDescent="0.2">
      <c r="B4" s="11" t="s">
        <v>2</v>
      </c>
      <c r="C4" s="12" t="s">
        <v>3</v>
      </c>
      <c r="D4" s="170" t="s">
        <v>4</v>
      </c>
      <c r="E4" s="170"/>
      <c r="F4" s="14"/>
      <c r="G4" s="171" t="s">
        <v>5</v>
      </c>
      <c r="H4" s="172"/>
      <c r="I4" s="17"/>
      <c r="L4" s="7"/>
      <c r="M4" s="6"/>
      <c r="N4" s="6"/>
    </row>
    <row r="5" spans="1:15" x14ac:dyDescent="0.2">
      <c r="A5" s="17"/>
      <c r="B5" s="18"/>
      <c r="D5" s="19" t="s">
        <v>6</v>
      </c>
      <c r="E5" s="20" t="s">
        <v>7</v>
      </c>
      <c r="F5" s="20"/>
      <c r="G5" s="19" t="s">
        <v>6</v>
      </c>
      <c r="H5" s="21" t="s">
        <v>7</v>
      </c>
      <c r="I5" s="17"/>
      <c r="L5" s="7"/>
      <c r="M5" s="6"/>
      <c r="N5" s="6"/>
    </row>
    <row r="6" spans="1:15" x14ac:dyDescent="0.2">
      <c r="A6" s="17"/>
      <c r="B6" s="22"/>
      <c r="C6" s="23"/>
      <c r="D6" s="23"/>
      <c r="E6" s="23"/>
      <c r="F6" s="23"/>
      <c r="G6" s="23"/>
      <c r="H6" s="24"/>
      <c r="I6" s="25"/>
      <c r="L6" s="7"/>
      <c r="M6" s="6"/>
      <c r="N6" s="6"/>
    </row>
    <row r="7" spans="1:15" x14ac:dyDescent="0.2">
      <c r="A7" s="17"/>
      <c r="B7" s="26" t="s">
        <v>8</v>
      </c>
      <c r="C7" s="27" t="s">
        <v>9</v>
      </c>
      <c r="D7" s="28">
        <v>528</v>
      </c>
      <c r="E7" s="28">
        <v>656928</v>
      </c>
      <c r="F7" s="28"/>
      <c r="G7" s="28">
        <v>267</v>
      </c>
      <c r="H7" s="29">
        <v>199073</v>
      </c>
      <c r="I7" s="17"/>
      <c r="J7" s="144"/>
      <c r="K7" s="144"/>
      <c r="L7" s="6"/>
      <c r="M7" s="6"/>
      <c r="N7" s="6"/>
    </row>
    <row r="8" spans="1:15" x14ac:dyDescent="0.2">
      <c r="A8" s="17"/>
      <c r="B8" s="30"/>
      <c r="C8" s="31"/>
      <c r="D8" s="31"/>
      <c r="E8" s="31"/>
      <c r="F8" s="31"/>
      <c r="G8" s="31"/>
      <c r="H8" s="32"/>
      <c r="I8" s="25"/>
      <c r="L8" s="7"/>
      <c r="M8" s="6"/>
      <c r="N8" s="6"/>
    </row>
    <row r="9" spans="1:15" s="40" customFormat="1" x14ac:dyDescent="0.2">
      <c r="A9" s="33"/>
      <c r="B9" s="34" t="s">
        <v>10</v>
      </c>
      <c r="C9" s="35" t="s">
        <v>11</v>
      </c>
      <c r="D9" s="36">
        <v>159</v>
      </c>
      <c r="E9" s="36">
        <v>116920</v>
      </c>
      <c r="F9" s="37"/>
      <c r="G9" s="36">
        <v>133</v>
      </c>
      <c r="H9" s="38">
        <v>56112</v>
      </c>
      <c r="I9" s="33"/>
      <c r="J9" s="144"/>
      <c r="K9" s="144"/>
      <c r="L9" s="7"/>
      <c r="M9" s="39"/>
      <c r="N9" s="39"/>
    </row>
    <row r="10" spans="1:15" x14ac:dyDescent="0.2">
      <c r="A10" s="17"/>
      <c r="B10" s="41"/>
      <c r="C10" s="42"/>
      <c r="D10" s="43"/>
      <c r="E10" s="43"/>
      <c r="F10" s="43"/>
      <c r="G10" s="43"/>
      <c r="H10" s="44"/>
      <c r="I10" s="17"/>
      <c r="J10" s="144"/>
      <c r="K10" s="144"/>
      <c r="L10" s="7"/>
      <c r="M10" s="6"/>
      <c r="N10" s="6"/>
    </row>
    <row r="11" spans="1:15" x14ac:dyDescent="0.2">
      <c r="A11" s="17"/>
      <c r="B11" s="26" t="s">
        <v>12</v>
      </c>
      <c r="C11" s="45" t="s">
        <v>13</v>
      </c>
      <c r="D11" s="46">
        <v>3600</v>
      </c>
      <c r="E11" s="46">
        <v>3230843</v>
      </c>
      <c r="F11" s="46"/>
      <c r="G11" s="46">
        <v>2718</v>
      </c>
      <c r="H11" s="47">
        <v>1450796</v>
      </c>
      <c r="I11" s="17"/>
      <c r="J11" s="144"/>
      <c r="K11" s="144"/>
      <c r="L11" s="7"/>
      <c r="M11" s="48"/>
      <c r="N11" s="6"/>
    </row>
    <row r="12" spans="1:15" x14ac:dyDescent="0.2">
      <c r="A12" s="17"/>
      <c r="B12" s="26"/>
      <c r="C12" s="27" t="s">
        <v>14</v>
      </c>
      <c r="D12" s="43">
        <v>360</v>
      </c>
      <c r="E12" s="43">
        <v>287188</v>
      </c>
      <c r="F12" s="43"/>
      <c r="G12" s="43">
        <v>334</v>
      </c>
      <c r="H12" s="44">
        <v>143373</v>
      </c>
      <c r="I12" s="17"/>
      <c r="J12" s="144"/>
      <c r="K12" s="144"/>
      <c r="L12" s="7"/>
      <c r="M12" s="6"/>
      <c r="N12" s="6"/>
    </row>
    <row r="13" spans="1:15" x14ac:dyDescent="0.2">
      <c r="A13" s="17"/>
      <c r="B13" s="41"/>
      <c r="C13" s="27" t="s">
        <v>15</v>
      </c>
      <c r="D13" s="49">
        <v>3103</v>
      </c>
      <c r="E13" s="49">
        <v>2853424</v>
      </c>
      <c r="F13" s="49"/>
      <c r="G13" s="49">
        <v>2276</v>
      </c>
      <c r="H13" s="50">
        <v>1264113</v>
      </c>
      <c r="I13" s="17"/>
      <c r="J13" s="144"/>
      <c r="K13" s="144"/>
      <c r="L13" s="6"/>
      <c r="M13" s="6"/>
      <c r="N13" s="6"/>
    </row>
    <row r="14" spans="1:15" x14ac:dyDescent="0.2">
      <c r="A14" s="17"/>
      <c r="B14" s="41"/>
      <c r="C14" s="27" t="s">
        <v>16</v>
      </c>
      <c r="D14" s="43">
        <v>137</v>
      </c>
      <c r="E14" s="43">
        <v>90231</v>
      </c>
      <c r="F14" s="43"/>
      <c r="G14" s="43">
        <v>108</v>
      </c>
      <c r="H14" s="44">
        <v>43310</v>
      </c>
      <c r="I14" s="17"/>
      <c r="J14" s="144"/>
      <c r="K14" s="144"/>
      <c r="M14" s="6"/>
      <c r="N14" s="6"/>
    </row>
    <row r="15" spans="1:15" x14ac:dyDescent="0.2">
      <c r="A15" s="17"/>
      <c r="B15" s="41"/>
      <c r="C15" s="51"/>
      <c r="D15" s="49"/>
      <c r="E15" s="49"/>
      <c r="F15" s="49"/>
      <c r="G15" s="49"/>
      <c r="H15" s="50"/>
      <c r="I15" s="17"/>
      <c r="J15" s="144"/>
      <c r="K15" s="144"/>
      <c r="L15" s="6"/>
      <c r="M15" s="6"/>
      <c r="N15" s="6"/>
    </row>
    <row r="16" spans="1:15" x14ac:dyDescent="0.2">
      <c r="A16" s="17"/>
      <c r="B16" s="52" t="s">
        <v>17</v>
      </c>
      <c r="C16" s="27" t="s">
        <v>18</v>
      </c>
      <c r="D16" s="28">
        <v>968</v>
      </c>
      <c r="E16" s="28">
        <v>999644</v>
      </c>
      <c r="F16" s="28"/>
      <c r="G16" s="28">
        <v>606</v>
      </c>
      <c r="H16" s="29">
        <v>337632</v>
      </c>
      <c r="I16" s="17"/>
      <c r="J16" s="144"/>
      <c r="K16" s="144"/>
      <c r="L16" s="6"/>
      <c r="M16" s="6"/>
      <c r="N16" s="6"/>
    </row>
    <row r="17" spans="1:14" x14ac:dyDescent="0.2">
      <c r="A17" s="17"/>
      <c r="B17" s="26"/>
      <c r="C17" s="27"/>
      <c r="D17" s="49"/>
      <c r="E17" s="49"/>
      <c r="F17" s="49"/>
      <c r="G17" s="49"/>
      <c r="H17" s="50"/>
      <c r="I17" s="17"/>
      <c r="J17" s="144"/>
      <c r="K17" s="144"/>
      <c r="L17" s="6"/>
      <c r="M17" s="6"/>
      <c r="N17" s="6"/>
    </row>
    <row r="18" spans="1:14" x14ac:dyDescent="0.2">
      <c r="A18" s="17"/>
      <c r="B18" s="26" t="s">
        <v>19</v>
      </c>
      <c r="C18" s="45" t="s">
        <v>13</v>
      </c>
      <c r="D18" s="46">
        <v>603</v>
      </c>
      <c r="E18" s="46">
        <v>648702</v>
      </c>
      <c r="F18" s="46"/>
      <c r="G18" s="46">
        <v>429</v>
      </c>
      <c r="H18" s="47">
        <v>314421</v>
      </c>
      <c r="I18" s="17"/>
      <c r="J18" s="144"/>
      <c r="K18" s="144"/>
    </row>
    <row r="19" spans="1:14" x14ac:dyDescent="0.2">
      <c r="A19" s="17"/>
      <c r="B19" s="41"/>
      <c r="C19" s="27" t="s">
        <v>20</v>
      </c>
      <c r="D19" s="49">
        <v>63</v>
      </c>
      <c r="E19" s="49">
        <v>39196</v>
      </c>
      <c r="F19" s="49"/>
      <c r="G19" s="49">
        <v>46</v>
      </c>
      <c r="H19" s="50">
        <v>18987</v>
      </c>
      <c r="I19" s="17"/>
      <c r="J19" s="144"/>
      <c r="K19" s="144"/>
    </row>
    <row r="20" spans="1:14" x14ac:dyDescent="0.2">
      <c r="A20" s="17"/>
      <c r="B20" s="41"/>
      <c r="C20" s="27" t="s">
        <v>21</v>
      </c>
      <c r="D20" s="49">
        <v>105</v>
      </c>
      <c r="E20" s="49">
        <v>217020</v>
      </c>
      <c r="F20" s="49"/>
      <c r="G20" s="49">
        <v>64</v>
      </c>
      <c r="H20" s="50">
        <v>110659</v>
      </c>
      <c r="I20" s="17"/>
      <c r="J20" s="144"/>
      <c r="K20" s="144"/>
    </row>
    <row r="21" spans="1:14" x14ac:dyDescent="0.2">
      <c r="A21" s="17"/>
      <c r="B21" s="41"/>
      <c r="C21" s="27" t="s">
        <v>22</v>
      </c>
      <c r="D21" s="49">
        <v>204</v>
      </c>
      <c r="E21" s="49">
        <v>155233</v>
      </c>
      <c r="F21" s="49"/>
      <c r="G21" s="49">
        <v>129</v>
      </c>
      <c r="H21" s="50">
        <v>59322</v>
      </c>
      <c r="I21" s="17"/>
      <c r="J21" s="144"/>
      <c r="K21" s="144"/>
    </row>
    <row r="22" spans="1:14" x14ac:dyDescent="0.2">
      <c r="A22" s="17"/>
      <c r="B22" s="41"/>
      <c r="C22" s="27" t="s">
        <v>23</v>
      </c>
      <c r="D22" s="49">
        <v>16</v>
      </c>
      <c r="E22" s="49">
        <v>18218</v>
      </c>
      <c r="F22" s="49"/>
      <c r="G22" s="49">
        <v>28</v>
      </c>
      <c r="H22" s="50">
        <v>14158</v>
      </c>
      <c r="I22" s="17"/>
      <c r="J22" s="144"/>
      <c r="K22" s="144"/>
    </row>
    <row r="23" spans="1:14" x14ac:dyDescent="0.2">
      <c r="A23" s="17"/>
      <c r="B23" s="41"/>
      <c r="C23" s="27" t="s">
        <v>24</v>
      </c>
      <c r="D23" s="49">
        <v>165</v>
      </c>
      <c r="E23" s="49">
        <v>145824</v>
      </c>
      <c r="F23" s="49"/>
      <c r="G23" s="49">
        <v>123</v>
      </c>
      <c r="H23" s="50">
        <v>71864</v>
      </c>
      <c r="I23" s="17"/>
      <c r="J23" s="144"/>
      <c r="K23" s="144"/>
    </row>
    <row r="24" spans="1:14" x14ac:dyDescent="0.2">
      <c r="A24" s="17"/>
      <c r="B24" s="41"/>
      <c r="C24" s="27" t="s">
        <v>25</v>
      </c>
      <c r="D24" s="49">
        <v>50</v>
      </c>
      <c r="E24" s="49">
        <v>73211</v>
      </c>
      <c r="F24" s="49"/>
      <c r="G24" s="49">
        <v>39</v>
      </c>
      <c r="H24" s="50">
        <v>39431</v>
      </c>
      <c r="I24" s="17"/>
      <c r="J24" s="144"/>
      <c r="K24" s="144"/>
    </row>
    <row r="25" spans="1:14" x14ac:dyDescent="0.2">
      <c r="A25" s="17"/>
      <c r="B25" s="41"/>
      <c r="C25" s="51"/>
      <c r="D25" s="43"/>
      <c r="E25" s="43"/>
      <c r="F25" s="43"/>
      <c r="G25" s="43"/>
      <c r="H25" s="44"/>
      <c r="I25" s="17"/>
      <c r="J25" s="144"/>
      <c r="K25" s="144"/>
    </row>
    <row r="26" spans="1:14" x14ac:dyDescent="0.2">
      <c r="A26" s="17"/>
      <c r="B26" s="52" t="s">
        <v>26</v>
      </c>
      <c r="C26" s="45" t="s">
        <v>13</v>
      </c>
      <c r="D26" s="53">
        <v>2752</v>
      </c>
      <c r="E26" s="46">
        <v>2674384</v>
      </c>
      <c r="F26" s="46"/>
      <c r="G26" s="46">
        <v>1896</v>
      </c>
      <c r="H26" s="47">
        <v>1034214</v>
      </c>
      <c r="I26" s="17"/>
      <c r="J26" s="144"/>
      <c r="K26" s="144"/>
    </row>
    <row r="27" spans="1:14" x14ac:dyDescent="0.2">
      <c r="A27" s="17"/>
      <c r="B27" s="41"/>
      <c r="C27" s="27" t="s">
        <v>27</v>
      </c>
      <c r="D27" s="49">
        <v>2099</v>
      </c>
      <c r="E27" s="49">
        <v>2121950</v>
      </c>
      <c r="F27" s="49"/>
      <c r="G27" s="54">
        <v>1517</v>
      </c>
      <c r="H27" s="50">
        <v>896845</v>
      </c>
      <c r="I27" s="17"/>
      <c r="J27" s="144"/>
      <c r="K27" s="144"/>
    </row>
    <row r="28" spans="1:14" x14ac:dyDescent="0.2">
      <c r="A28" s="17"/>
      <c r="B28" s="41"/>
      <c r="C28" s="27" t="s">
        <v>16</v>
      </c>
      <c r="D28" s="49">
        <v>653</v>
      </c>
      <c r="E28" s="49">
        <v>552434</v>
      </c>
      <c r="F28" s="49"/>
      <c r="G28" s="54">
        <v>379</v>
      </c>
      <c r="H28" s="50">
        <v>137369</v>
      </c>
      <c r="I28" s="17"/>
      <c r="J28" s="144"/>
      <c r="K28" s="144"/>
    </row>
    <row r="29" spans="1:14" x14ac:dyDescent="0.2">
      <c r="A29" s="17"/>
      <c r="B29" s="41"/>
      <c r="C29" s="51"/>
      <c r="D29" s="49"/>
      <c r="E29" s="49"/>
      <c r="F29" s="49"/>
      <c r="G29" s="49"/>
      <c r="H29" s="50"/>
      <c r="I29" s="17"/>
      <c r="J29" s="144"/>
      <c r="K29" s="144"/>
    </row>
    <row r="30" spans="1:14" x14ac:dyDescent="0.2">
      <c r="A30" s="17"/>
      <c r="B30" s="26" t="s">
        <v>28</v>
      </c>
      <c r="C30" s="45" t="s">
        <v>13</v>
      </c>
      <c r="D30" s="46">
        <v>438</v>
      </c>
      <c r="E30" s="46">
        <v>470251</v>
      </c>
      <c r="F30" s="46"/>
      <c r="G30" s="46">
        <v>304</v>
      </c>
      <c r="H30" s="46">
        <v>218372</v>
      </c>
      <c r="I30" s="17"/>
      <c r="J30" s="144"/>
      <c r="K30" s="144"/>
    </row>
    <row r="31" spans="1:14" x14ac:dyDescent="0.2">
      <c r="A31" s="17"/>
      <c r="B31" s="41"/>
      <c r="C31" s="55" t="s">
        <v>9</v>
      </c>
      <c r="D31" s="49">
        <v>324</v>
      </c>
      <c r="E31" s="49">
        <v>373629</v>
      </c>
      <c r="F31" s="49"/>
      <c r="G31" s="49">
        <v>253</v>
      </c>
      <c r="H31" s="50">
        <v>188187</v>
      </c>
      <c r="I31" s="17"/>
      <c r="J31" s="144"/>
      <c r="K31" s="144"/>
    </row>
    <row r="32" spans="1:14" x14ac:dyDescent="0.2">
      <c r="A32" s="17"/>
      <c r="B32" s="41"/>
      <c r="C32" s="27" t="s">
        <v>29</v>
      </c>
      <c r="D32" s="49">
        <v>84</v>
      </c>
      <c r="E32" s="49">
        <v>78345</v>
      </c>
      <c r="F32" s="49"/>
      <c r="G32" s="49">
        <v>27</v>
      </c>
      <c r="H32" s="50">
        <v>14021</v>
      </c>
      <c r="I32" s="17"/>
      <c r="J32" s="144"/>
      <c r="K32" s="144"/>
    </row>
    <row r="33" spans="1:11" x14ac:dyDescent="0.2">
      <c r="A33" s="17"/>
      <c r="B33" s="41"/>
      <c r="C33" s="27" t="s">
        <v>30</v>
      </c>
      <c r="D33" s="49">
        <v>1</v>
      </c>
      <c r="E33" s="49">
        <v>426</v>
      </c>
      <c r="F33" s="49"/>
      <c r="G33" s="49">
        <v>10</v>
      </c>
      <c r="H33" s="50">
        <v>8136</v>
      </c>
      <c r="I33" s="17"/>
      <c r="J33" s="144"/>
      <c r="K33" s="144"/>
    </row>
    <row r="34" spans="1:11" x14ac:dyDescent="0.2">
      <c r="A34" s="17"/>
      <c r="B34" s="41"/>
      <c r="C34" s="27" t="s">
        <v>31</v>
      </c>
      <c r="D34" s="49">
        <v>29</v>
      </c>
      <c r="E34" s="49">
        <v>17851</v>
      </c>
      <c r="F34" s="49"/>
      <c r="G34" s="49">
        <v>14</v>
      </c>
      <c r="H34" s="50">
        <v>8028</v>
      </c>
      <c r="I34" s="17"/>
      <c r="J34" s="144"/>
      <c r="K34" s="144"/>
    </row>
    <row r="35" spans="1:11" x14ac:dyDescent="0.2">
      <c r="A35" s="17"/>
      <c r="B35" s="41"/>
      <c r="C35" s="51"/>
      <c r="D35" s="43"/>
      <c r="E35" s="43"/>
      <c r="F35" s="43"/>
      <c r="G35" s="43"/>
      <c r="H35" s="44"/>
      <c r="I35" s="17"/>
      <c r="J35" s="144"/>
      <c r="K35" s="144"/>
    </row>
    <row r="36" spans="1:11" x14ac:dyDescent="0.2">
      <c r="A36" s="17"/>
      <c r="B36" s="26" t="s">
        <v>32</v>
      </c>
      <c r="C36" s="45" t="s">
        <v>13</v>
      </c>
      <c r="D36" s="46">
        <v>261</v>
      </c>
      <c r="E36" s="46">
        <v>339764</v>
      </c>
      <c r="F36" s="46"/>
      <c r="G36" s="46">
        <v>208</v>
      </c>
      <c r="H36" s="47">
        <v>176043</v>
      </c>
      <c r="I36" s="17"/>
      <c r="J36" s="144"/>
      <c r="K36" s="144"/>
    </row>
    <row r="37" spans="1:11" x14ac:dyDescent="0.2">
      <c r="A37" s="17"/>
      <c r="B37" s="41"/>
      <c r="C37" s="27" t="s">
        <v>9</v>
      </c>
      <c r="D37" s="49">
        <v>142</v>
      </c>
      <c r="E37" s="49">
        <v>227362</v>
      </c>
      <c r="F37" s="49"/>
      <c r="G37" s="49">
        <v>114</v>
      </c>
      <c r="H37" s="50">
        <v>110225</v>
      </c>
      <c r="I37" s="17"/>
      <c r="J37" s="144"/>
      <c r="K37" s="144"/>
    </row>
    <row r="38" spans="1:11" x14ac:dyDescent="0.2">
      <c r="A38" s="17"/>
      <c r="B38" s="41"/>
      <c r="C38" s="27" t="s">
        <v>24</v>
      </c>
      <c r="D38" s="49">
        <v>119</v>
      </c>
      <c r="E38" s="49">
        <v>112402</v>
      </c>
      <c r="F38" s="49"/>
      <c r="G38" s="49">
        <v>94</v>
      </c>
      <c r="H38" s="50">
        <v>65818</v>
      </c>
      <c r="I38" s="17"/>
      <c r="J38" s="144"/>
      <c r="K38" s="144"/>
    </row>
    <row r="39" spans="1:11" x14ac:dyDescent="0.2">
      <c r="A39" s="17"/>
      <c r="B39" s="41"/>
      <c r="C39" s="51"/>
      <c r="D39" s="49"/>
      <c r="E39" s="49"/>
      <c r="F39" s="49"/>
      <c r="G39" s="49"/>
      <c r="H39" s="50"/>
      <c r="I39" s="17"/>
      <c r="J39" s="144"/>
      <c r="K39" s="144"/>
    </row>
    <row r="40" spans="1:11" x14ac:dyDescent="0.2">
      <c r="A40" s="17"/>
      <c r="B40" s="26" t="s">
        <v>33</v>
      </c>
      <c r="C40" s="45" t="s">
        <v>13</v>
      </c>
      <c r="D40" s="46">
        <v>892</v>
      </c>
      <c r="E40" s="46">
        <v>452765</v>
      </c>
      <c r="G40" s="46">
        <v>780</v>
      </c>
      <c r="H40" s="47">
        <v>244173</v>
      </c>
      <c r="I40" s="17"/>
      <c r="J40" s="144"/>
      <c r="K40" s="144"/>
    </row>
    <row r="41" spans="1:11" x14ac:dyDescent="0.2">
      <c r="A41" s="17"/>
      <c r="B41" s="41"/>
      <c r="C41" s="27" t="s">
        <v>22</v>
      </c>
      <c r="D41" s="49">
        <v>559</v>
      </c>
      <c r="E41" s="49">
        <v>278831</v>
      </c>
      <c r="F41" s="49"/>
      <c r="G41" s="49">
        <v>519</v>
      </c>
      <c r="H41" s="50">
        <v>153192</v>
      </c>
      <c r="I41" s="17"/>
      <c r="J41" s="144"/>
      <c r="K41" s="144"/>
    </row>
    <row r="42" spans="1:11" x14ac:dyDescent="0.2">
      <c r="A42" s="17"/>
      <c r="B42" s="41"/>
      <c r="C42" s="27" t="s">
        <v>23</v>
      </c>
      <c r="D42" s="49">
        <v>333</v>
      </c>
      <c r="E42" s="49">
        <v>173934</v>
      </c>
      <c r="F42" s="49"/>
      <c r="G42" s="49">
        <v>261</v>
      </c>
      <c r="H42" s="50">
        <v>90981</v>
      </c>
      <c r="I42" s="17"/>
      <c r="J42" s="144"/>
      <c r="K42" s="144"/>
    </row>
    <row r="43" spans="1:11" x14ac:dyDescent="0.2">
      <c r="A43" s="17"/>
      <c r="B43" s="41"/>
      <c r="C43" s="27"/>
      <c r="D43" s="49"/>
      <c r="E43" s="49"/>
      <c r="F43" s="49"/>
      <c r="G43" s="49"/>
      <c r="H43" s="50"/>
      <c r="I43" s="17"/>
      <c r="J43" s="144"/>
      <c r="K43" s="144"/>
    </row>
    <row r="44" spans="1:11" x14ac:dyDescent="0.2">
      <c r="A44" s="17"/>
      <c r="B44" s="26" t="s">
        <v>34</v>
      </c>
      <c r="C44" s="27" t="s">
        <v>35</v>
      </c>
      <c r="D44" s="28">
        <v>0</v>
      </c>
      <c r="E44" s="28">
        <v>0</v>
      </c>
      <c r="F44" s="28"/>
      <c r="G44" s="28">
        <v>0</v>
      </c>
      <c r="H44" s="29">
        <v>0</v>
      </c>
      <c r="I44" s="17"/>
      <c r="J44" s="144"/>
      <c r="K44" s="144"/>
    </row>
    <row r="45" spans="1:11" x14ac:dyDescent="0.2">
      <c r="A45" s="17"/>
      <c r="B45" s="8"/>
      <c r="C45" s="9"/>
      <c r="D45" s="56"/>
      <c r="E45" s="56"/>
      <c r="F45" s="56"/>
      <c r="G45" s="56"/>
      <c r="H45" s="57"/>
      <c r="I45" s="25"/>
      <c r="K45" s="147"/>
    </row>
    <row r="46" spans="1:11" x14ac:dyDescent="0.2">
      <c r="A46" s="17"/>
      <c r="B46" s="26" t="s">
        <v>36</v>
      </c>
      <c r="D46" s="46">
        <v>10201</v>
      </c>
      <c r="E46" s="46">
        <v>9590201</v>
      </c>
      <c r="F46" s="46"/>
      <c r="G46" s="46">
        <v>7341</v>
      </c>
      <c r="H46" s="47">
        <v>4030836</v>
      </c>
      <c r="I46" s="17"/>
    </row>
    <row r="47" spans="1:11" x14ac:dyDescent="0.2">
      <c r="A47" s="17"/>
      <c r="B47" s="58" t="s">
        <v>37</v>
      </c>
      <c r="D47" s="46"/>
      <c r="E47" s="46">
        <v>199806563.22444999</v>
      </c>
      <c r="F47" s="46"/>
      <c r="G47" s="46"/>
      <c r="H47" s="47">
        <v>83980251.100199997</v>
      </c>
      <c r="I47" s="17"/>
      <c r="J47" s="154"/>
      <c r="K47" s="149"/>
    </row>
    <row r="48" spans="1:11" x14ac:dyDescent="0.2">
      <c r="B48" s="22"/>
      <c r="C48" s="23"/>
      <c r="D48" s="59"/>
      <c r="E48" s="59"/>
      <c r="F48" s="59"/>
      <c r="G48" s="59"/>
      <c r="H48" s="60"/>
      <c r="I48" s="17"/>
    </row>
    <row r="49" spans="1:11" x14ac:dyDescent="0.2">
      <c r="B49" s="61"/>
      <c r="C49" s="62"/>
      <c r="D49" s="62"/>
      <c r="E49" s="62"/>
      <c r="F49" s="62"/>
      <c r="G49" s="62"/>
      <c r="H49" s="62"/>
      <c r="K49" s="149"/>
    </row>
    <row r="50" spans="1:11" x14ac:dyDescent="0.2">
      <c r="B50" s="62"/>
      <c r="K50" s="149"/>
    </row>
    <row r="51" spans="1:11" x14ac:dyDescent="0.2">
      <c r="B51" s="2" t="s">
        <v>38</v>
      </c>
    </row>
    <row r="52" spans="1:11" x14ac:dyDescent="0.2">
      <c r="B52" s="63" t="s">
        <v>61</v>
      </c>
    </row>
    <row r="53" spans="1:11" x14ac:dyDescent="0.2">
      <c r="A53" s="17"/>
      <c r="B53" s="8"/>
      <c r="C53" s="9"/>
      <c r="D53" s="9"/>
      <c r="E53" s="10"/>
      <c r="F53" s="25"/>
    </row>
    <row r="54" spans="1:11" x14ac:dyDescent="0.2">
      <c r="A54" s="25"/>
      <c r="B54" s="18"/>
      <c r="D54" s="64" t="s">
        <v>39</v>
      </c>
      <c r="E54" s="65"/>
      <c r="F54" s="17"/>
    </row>
    <row r="55" spans="1:11" x14ac:dyDescent="0.2">
      <c r="A55" s="17"/>
      <c r="B55" s="11" t="s">
        <v>2</v>
      </c>
      <c r="C55" s="12" t="s">
        <v>3</v>
      </c>
      <c r="D55" s="173" t="s">
        <v>40</v>
      </c>
      <c r="E55" s="174"/>
      <c r="F55" s="17"/>
    </row>
    <row r="56" spans="1:11" x14ac:dyDescent="0.2">
      <c r="A56" s="17"/>
      <c r="B56" s="67"/>
      <c r="C56" s="68"/>
      <c r="D56" s="19" t="s">
        <v>41</v>
      </c>
      <c r="E56" s="21" t="s">
        <v>42</v>
      </c>
      <c r="F56" s="17"/>
    </row>
    <row r="57" spans="1:11" x14ac:dyDescent="0.2">
      <c r="A57" s="17"/>
      <c r="B57" s="22"/>
      <c r="C57" s="23"/>
      <c r="D57" s="23"/>
      <c r="E57" s="24"/>
      <c r="F57" s="25"/>
    </row>
    <row r="58" spans="1:11" x14ac:dyDescent="0.2">
      <c r="A58" s="17"/>
      <c r="B58" s="26" t="s">
        <v>10</v>
      </c>
      <c r="C58" s="27" t="s">
        <v>11</v>
      </c>
      <c r="D58" s="43">
        <v>1</v>
      </c>
      <c r="E58" s="44">
        <v>386</v>
      </c>
      <c r="F58" s="17"/>
    </row>
    <row r="59" spans="1:11" x14ac:dyDescent="0.2">
      <c r="A59" s="17"/>
      <c r="B59" s="41"/>
      <c r="D59" s="49"/>
      <c r="E59" s="50"/>
      <c r="F59" s="17"/>
    </row>
    <row r="60" spans="1:11" x14ac:dyDescent="0.2">
      <c r="A60" s="17"/>
      <c r="B60" s="52" t="s">
        <v>26</v>
      </c>
      <c r="C60" s="27" t="s">
        <v>27</v>
      </c>
      <c r="D60" s="49">
        <v>17</v>
      </c>
      <c r="E60" s="50">
        <v>1844</v>
      </c>
      <c r="F60" s="17"/>
    </row>
    <row r="61" spans="1:11" x14ac:dyDescent="0.2">
      <c r="A61" s="17"/>
      <c r="B61" s="26"/>
      <c r="C61" s="27"/>
      <c r="D61" s="69"/>
      <c r="E61" s="70"/>
      <c r="F61" s="17"/>
    </row>
    <row r="62" spans="1:11" x14ac:dyDescent="0.2">
      <c r="A62" s="17"/>
      <c r="B62" s="71" t="s">
        <v>34</v>
      </c>
      <c r="C62" s="72" t="s">
        <v>20</v>
      </c>
      <c r="D62" s="73">
        <v>3</v>
      </c>
      <c r="E62" s="74">
        <v>803</v>
      </c>
      <c r="F62" s="17"/>
    </row>
    <row r="63" spans="1:11" x14ac:dyDescent="0.2">
      <c r="A63" s="17"/>
      <c r="B63" s="30"/>
      <c r="C63" s="31"/>
      <c r="D63" s="75"/>
      <c r="E63" s="76"/>
      <c r="F63" s="25"/>
    </row>
    <row r="64" spans="1:11" x14ac:dyDescent="0.2">
      <c r="A64" s="17"/>
      <c r="B64" s="26" t="s">
        <v>36</v>
      </c>
      <c r="D64" s="46">
        <v>21</v>
      </c>
      <c r="E64" s="47">
        <v>3033</v>
      </c>
      <c r="F64" s="17"/>
    </row>
    <row r="65" spans="1:13" x14ac:dyDescent="0.2">
      <c r="A65" s="17"/>
      <c r="B65" s="58" t="s">
        <v>37</v>
      </c>
      <c r="D65" s="46"/>
      <c r="E65" s="47">
        <v>63190.886850000003</v>
      </c>
      <c r="F65" s="17"/>
    </row>
    <row r="66" spans="1:13" x14ac:dyDescent="0.2">
      <c r="A66" s="17"/>
      <c r="B66" s="22"/>
      <c r="C66" s="23"/>
      <c r="D66" s="77"/>
      <c r="E66" s="78"/>
      <c r="F66" s="25"/>
    </row>
    <row r="69" spans="1:13" x14ac:dyDescent="0.2">
      <c r="B69" s="80" t="s">
        <v>43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x14ac:dyDescent="0.2">
      <c r="B70" s="82" t="s">
        <v>61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x14ac:dyDescent="0.2">
      <c r="B71" s="8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5"/>
    </row>
    <row r="72" spans="1:13" x14ac:dyDescent="0.2">
      <c r="B72" s="86"/>
      <c r="C72" s="81"/>
      <c r="D72" s="87"/>
      <c r="E72" s="88"/>
      <c r="F72" s="88" t="s">
        <v>44</v>
      </c>
      <c r="G72" s="88"/>
      <c r="H72" s="87"/>
      <c r="I72" s="87"/>
      <c r="J72" s="81"/>
      <c r="K72" s="89" t="s">
        <v>45</v>
      </c>
      <c r="L72" s="89"/>
      <c r="M72" s="90"/>
    </row>
    <row r="73" spans="1:13" x14ac:dyDescent="0.2">
      <c r="B73" s="91" t="s">
        <v>2</v>
      </c>
      <c r="C73" s="92" t="s">
        <v>3</v>
      </c>
      <c r="D73" s="93"/>
      <c r="E73" s="94" t="s">
        <v>46</v>
      </c>
      <c r="F73" s="93"/>
      <c r="G73" s="95"/>
      <c r="H73" s="96" t="s">
        <v>47</v>
      </c>
      <c r="I73" s="93"/>
      <c r="J73" s="81"/>
      <c r="K73" s="81"/>
      <c r="L73" s="81"/>
      <c r="M73" s="97"/>
    </row>
    <row r="74" spans="1:13" x14ac:dyDescent="0.2">
      <c r="B74" s="86"/>
      <c r="C74" s="81"/>
      <c r="D74" s="80" t="s">
        <v>48</v>
      </c>
      <c r="E74" s="98"/>
      <c r="F74" s="99" t="s">
        <v>49</v>
      </c>
      <c r="G74" s="100"/>
      <c r="H74" s="80" t="s">
        <v>50</v>
      </c>
      <c r="I74" s="101"/>
      <c r="J74" s="101"/>
      <c r="K74" s="80" t="s">
        <v>48</v>
      </c>
      <c r="L74" s="98"/>
      <c r="M74" s="102" t="s">
        <v>49</v>
      </c>
    </row>
    <row r="75" spans="1:13" x14ac:dyDescent="0.2">
      <c r="B75" s="86"/>
      <c r="C75" s="81"/>
      <c r="D75" s="103" t="s">
        <v>6</v>
      </c>
      <c r="E75" s="99" t="s">
        <v>7</v>
      </c>
      <c r="F75" s="103" t="s">
        <v>7</v>
      </c>
      <c r="G75" s="103"/>
      <c r="H75" s="99" t="s">
        <v>6</v>
      </c>
      <c r="I75" s="99" t="s">
        <v>51</v>
      </c>
      <c r="J75" s="99"/>
      <c r="K75" s="103" t="s">
        <v>6</v>
      </c>
      <c r="L75" s="103" t="s">
        <v>52</v>
      </c>
      <c r="M75" s="104" t="s">
        <v>7</v>
      </c>
    </row>
    <row r="76" spans="1:13" x14ac:dyDescent="0.2">
      <c r="B76" s="105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7"/>
    </row>
    <row r="77" spans="1:13" x14ac:dyDescent="0.2">
      <c r="B77" s="108" t="s">
        <v>53</v>
      </c>
      <c r="C77" s="109" t="s">
        <v>15</v>
      </c>
      <c r="D77" s="110">
        <v>9453</v>
      </c>
      <c r="E77" s="110">
        <v>8800372</v>
      </c>
      <c r="F77" s="110">
        <v>203224</v>
      </c>
      <c r="G77" s="111"/>
      <c r="H77" s="111">
        <v>165</v>
      </c>
      <c r="I77" s="111">
        <v>26939</v>
      </c>
      <c r="J77" s="111"/>
      <c r="K77" s="111">
        <v>950</v>
      </c>
      <c r="L77" s="111">
        <v>607392</v>
      </c>
      <c r="M77" s="112">
        <v>85674</v>
      </c>
    </row>
    <row r="78" spans="1:13" x14ac:dyDescent="0.2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5"/>
    </row>
    <row r="79" spans="1:13" x14ac:dyDescent="0.2">
      <c r="B79" s="108" t="s">
        <v>8</v>
      </c>
      <c r="C79" s="116" t="s">
        <v>13</v>
      </c>
      <c r="D79" s="111">
        <v>0</v>
      </c>
      <c r="E79" s="111">
        <v>0</v>
      </c>
      <c r="F79" s="111">
        <v>0</v>
      </c>
      <c r="G79" s="111"/>
      <c r="H79" s="111">
        <v>1</v>
      </c>
      <c r="I79" s="111">
        <v>282</v>
      </c>
      <c r="J79" s="111"/>
      <c r="K79" s="111">
        <v>0</v>
      </c>
      <c r="L79" s="111">
        <v>0</v>
      </c>
      <c r="M79" s="112">
        <v>0</v>
      </c>
    </row>
    <row r="80" spans="1:13" x14ac:dyDescent="0.2">
      <c r="B80" s="117"/>
      <c r="C80" s="109" t="s">
        <v>9</v>
      </c>
      <c r="D80" s="81">
        <v>2595</v>
      </c>
      <c r="E80" s="81">
        <v>2691023</v>
      </c>
      <c r="F80" s="81">
        <v>29749</v>
      </c>
      <c r="G80" s="81"/>
      <c r="H80" s="81">
        <v>16</v>
      </c>
      <c r="I80" s="81">
        <v>2536</v>
      </c>
      <c r="J80" s="81"/>
      <c r="K80" s="81">
        <v>69</v>
      </c>
      <c r="L80" s="81">
        <v>27597</v>
      </c>
      <c r="M80" s="81">
        <v>67767</v>
      </c>
    </row>
    <row r="81" spans="2:13" x14ac:dyDescent="0.2">
      <c r="B81" s="117"/>
      <c r="C81" s="120" t="s">
        <v>29</v>
      </c>
      <c r="D81" s="118">
        <v>1</v>
      </c>
      <c r="E81" s="118">
        <v>0</v>
      </c>
      <c r="F81" s="118">
        <v>282</v>
      </c>
      <c r="G81" s="118"/>
      <c r="H81" s="118">
        <v>0</v>
      </c>
      <c r="I81" s="118">
        <v>0</v>
      </c>
      <c r="J81" s="118"/>
      <c r="K81" s="118">
        <v>0</v>
      </c>
      <c r="L81" s="118">
        <v>0</v>
      </c>
      <c r="M81" s="119">
        <v>0</v>
      </c>
    </row>
    <row r="82" spans="2:13" x14ac:dyDescent="0.2">
      <c r="B82" s="117"/>
      <c r="C82" s="123"/>
      <c r="D82" s="118"/>
      <c r="E82" s="118"/>
      <c r="F82" s="118"/>
      <c r="G82" s="118"/>
      <c r="H82" s="118"/>
      <c r="I82" s="118"/>
      <c r="J82" s="118"/>
      <c r="K82" s="118"/>
      <c r="L82" s="118"/>
      <c r="M82" s="119"/>
    </row>
    <row r="83" spans="2:13" x14ac:dyDescent="0.2">
      <c r="B83" s="108" t="s">
        <v>12</v>
      </c>
      <c r="C83" s="116" t="s">
        <v>54</v>
      </c>
      <c r="D83" s="111">
        <v>68</v>
      </c>
      <c r="E83" s="111">
        <v>7399</v>
      </c>
      <c r="F83" s="111">
        <v>0</v>
      </c>
      <c r="G83" s="111"/>
      <c r="H83" s="111">
        <v>3</v>
      </c>
      <c r="I83" s="111">
        <v>113</v>
      </c>
      <c r="J83" s="111"/>
      <c r="K83" s="111">
        <v>1</v>
      </c>
      <c r="L83" s="111">
        <v>201</v>
      </c>
      <c r="M83" s="112">
        <v>0</v>
      </c>
    </row>
    <row r="84" spans="2:13" x14ac:dyDescent="0.2">
      <c r="B84" s="124"/>
      <c r="C84" s="125" t="s">
        <v>55</v>
      </c>
      <c r="D84" s="126">
        <v>0</v>
      </c>
      <c r="E84" s="126">
        <v>0</v>
      </c>
      <c r="F84" s="126">
        <v>0</v>
      </c>
      <c r="G84" s="126"/>
      <c r="H84" s="126">
        <v>0</v>
      </c>
      <c r="I84" s="126">
        <v>0</v>
      </c>
      <c r="J84" s="126"/>
      <c r="K84" s="126">
        <v>0</v>
      </c>
      <c r="L84" s="126">
        <v>0</v>
      </c>
      <c r="M84" s="127">
        <v>0</v>
      </c>
    </row>
    <row r="85" spans="2:13" x14ac:dyDescent="0.2">
      <c r="B85" s="117"/>
      <c r="C85" s="109" t="s">
        <v>21</v>
      </c>
      <c r="D85" s="118">
        <v>0</v>
      </c>
      <c r="E85" s="118">
        <v>0</v>
      </c>
      <c r="F85" s="118">
        <v>0</v>
      </c>
      <c r="G85" s="118"/>
      <c r="H85" s="118">
        <v>0</v>
      </c>
      <c r="I85" s="118">
        <v>0</v>
      </c>
      <c r="J85" s="118"/>
      <c r="K85" s="118">
        <v>0</v>
      </c>
      <c r="L85" s="118">
        <v>0</v>
      </c>
      <c r="M85" s="119">
        <v>0</v>
      </c>
    </row>
    <row r="86" spans="2:13" x14ac:dyDescent="0.2">
      <c r="B86" s="117"/>
      <c r="C86" s="109" t="s">
        <v>27</v>
      </c>
      <c r="D86" s="118">
        <v>68</v>
      </c>
      <c r="E86" s="118">
        <v>7399</v>
      </c>
      <c r="F86" s="118">
        <v>0</v>
      </c>
      <c r="G86" s="118"/>
      <c r="H86" s="118">
        <v>3</v>
      </c>
      <c r="I86" s="118">
        <v>113</v>
      </c>
      <c r="J86" s="118"/>
      <c r="K86" s="118">
        <v>1</v>
      </c>
      <c r="L86" s="118">
        <v>201</v>
      </c>
      <c r="M86" s="119">
        <v>0</v>
      </c>
    </row>
    <row r="87" spans="2:13" x14ac:dyDescent="0.2">
      <c r="B87" s="117"/>
      <c r="C87" s="109"/>
      <c r="D87" s="118"/>
      <c r="E87" s="118"/>
      <c r="F87" s="118"/>
      <c r="G87" s="118"/>
      <c r="H87" s="118"/>
      <c r="I87" s="118"/>
      <c r="J87" s="118"/>
      <c r="K87" s="118"/>
      <c r="L87" s="118"/>
      <c r="M87" s="119"/>
    </row>
    <row r="88" spans="2:13" x14ac:dyDescent="0.2">
      <c r="B88" s="108" t="s">
        <v>19</v>
      </c>
      <c r="C88" s="109" t="s">
        <v>23</v>
      </c>
      <c r="D88" s="128">
        <v>987</v>
      </c>
      <c r="E88" s="110">
        <v>759942</v>
      </c>
      <c r="F88" s="110">
        <v>2095</v>
      </c>
      <c r="G88" s="110"/>
      <c r="H88" s="110">
        <v>21</v>
      </c>
      <c r="I88" s="110">
        <v>3134</v>
      </c>
      <c r="J88" s="110"/>
      <c r="K88" s="129">
        <v>92</v>
      </c>
      <c r="L88" s="110">
        <v>58706</v>
      </c>
      <c r="M88" s="130">
        <v>3915</v>
      </c>
    </row>
    <row r="89" spans="2:13" x14ac:dyDescent="0.2">
      <c r="B89" s="108"/>
      <c r="C89" s="109"/>
      <c r="D89" s="128"/>
      <c r="E89" s="110"/>
      <c r="F89" s="110"/>
      <c r="G89" s="110"/>
      <c r="H89" s="110"/>
      <c r="I89" s="110"/>
      <c r="J89" s="110"/>
      <c r="K89" s="129"/>
      <c r="L89" s="110"/>
      <c r="M89" s="130"/>
    </row>
    <row r="90" spans="2:13" x14ac:dyDescent="0.2">
      <c r="B90" s="108" t="s">
        <v>26</v>
      </c>
      <c r="C90" s="116" t="s">
        <v>13</v>
      </c>
      <c r="D90" s="111">
        <v>5544</v>
      </c>
      <c r="E90" s="111">
        <v>6460808</v>
      </c>
      <c r="F90" s="111">
        <v>26357</v>
      </c>
      <c r="G90" s="111"/>
      <c r="H90" s="111">
        <v>42</v>
      </c>
      <c r="I90" s="111">
        <v>2625</v>
      </c>
      <c r="J90" s="111"/>
      <c r="K90" s="111">
        <v>286</v>
      </c>
      <c r="L90" s="111">
        <v>76372</v>
      </c>
      <c r="M90" s="112">
        <v>79385</v>
      </c>
    </row>
    <row r="91" spans="2:13" x14ac:dyDescent="0.2">
      <c r="B91" s="117"/>
      <c r="C91" s="123" t="s">
        <v>55</v>
      </c>
      <c r="D91" s="118">
        <v>926</v>
      </c>
      <c r="E91" s="118">
        <v>1267927</v>
      </c>
      <c r="F91" s="118">
        <v>0</v>
      </c>
      <c r="G91" s="118"/>
      <c r="H91" s="118">
        <v>7</v>
      </c>
      <c r="I91" s="118">
        <v>1275</v>
      </c>
      <c r="J91" s="118"/>
      <c r="K91" s="118">
        <v>23</v>
      </c>
      <c r="L91" s="118">
        <v>9248</v>
      </c>
      <c r="M91" s="119">
        <v>0</v>
      </c>
    </row>
    <row r="92" spans="2:13" x14ac:dyDescent="0.2">
      <c r="B92" s="117"/>
      <c r="C92" s="109" t="s">
        <v>18</v>
      </c>
      <c r="D92" s="118">
        <v>3000</v>
      </c>
      <c r="E92" s="121">
        <v>3088609</v>
      </c>
      <c r="F92" s="121">
        <v>26357</v>
      </c>
      <c r="G92" s="121"/>
      <c r="H92" s="121">
        <v>28</v>
      </c>
      <c r="I92" s="121">
        <v>529</v>
      </c>
      <c r="J92" s="121"/>
      <c r="K92" s="121">
        <v>259</v>
      </c>
      <c r="L92" s="121">
        <v>66611</v>
      </c>
      <c r="M92" s="119">
        <v>79385</v>
      </c>
    </row>
    <row r="93" spans="2:13" x14ac:dyDescent="0.2">
      <c r="B93" s="117"/>
      <c r="C93" s="109" t="s">
        <v>9</v>
      </c>
      <c r="D93" s="118">
        <v>1599</v>
      </c>
      <c r="E93" s="118">
        <v>2084722</v>
      </c>
      <c r="F93" s="118">
        <v>0</v>
      </c>
      <c r="G93" s="118"/>
      <c r="H93" s="118">
        <v>6</v>
      </c>
      <c r="I93" s="118">
        <v>821</v>
      </c>
      <c r="J93" s="118"/>
      <c r="K93" s="118">
        <v>4</v>
      </c>
      <c r="L93" s="118">
        <v>513</v>
      </c>
      <c r="M93" s="119">
        <v>0</v>
      </c>
    </row>
    <row r="94" spans="2:13" x14ac:dyDescent="0.2">
      <c r="B94" s="117"/>
      <c r="C94" s="109" t="s">
        <v>29</v>
      </c>
      <c r="D94" s="118">
        <v>1</v>
      </c>
      <c r="E94" s="118">
        <v>1640</v>
      </c>
      <c r="F94" s="118">
        <v>0</v>
      </c>
      <c r="G94" s="118"/>
      <c r="H94" s="118">
        <v>0</v>
      </c>
      <c r="I94" s="118">
        <v>0</v>
      </c>
      <c r="J94" s="118"/>
      <c r="K94" s="118">
        <v>0</v>
      </c>
      <c r="L94" s="118">
        <v>0</v>
      </c>
      <c r="M94" s="119">
        <v>0</v>
      </c>
    </row>
    <row r="95" spans="2:13" x14ac:dyDescent="0.2">
      <c r="B95" s="117"/>
      <c r="C95" s="109" t="s">
        <v>23</v>
      </c>
      <c r="D95" s="118">
        <v>18</v>
      </c>
      <c r="E95" s="118">
        <v>17910</v>
      </c>
      <c r="F95" s="118">
        <v>0</v>
      </c>
      <c r="G95" s="118"/>
      <c r="H95" s="118">
        <v>1</v>
      </c>
      <c r="I95" s="118">
        <v>0</v>
      </c>
      <c r="J95" s="118"/>
      <c r="K95" s="118">
        <v>0</v>
      </c>
      <c r="L95" s="118">
        <v>0</v>
      </c>
      <c r="M95" s="119">
        <v>0</v>
      </c>
    </row>
    <row r="96" spans="2:13" x14ac:dyDescent="0.2">
      <c r="B96" s="117"/>
      <c r="C96" s="123" t="s">
        <v>15</v>
      </c>
      <c r="D96" s="118">
        <v>0</v>
      </c>
      <c r="E96" s="121">
        <v>0</v>
      </c>
      <c r="F96" s="121">
        <v>0</v>
      </c>
      <c r="G96" s="121"/>
      <c r="H96" s="121">
        <v>0</v>
      </c>
      <c r="I96" s="121">
        <v>0</v>
      </c>
      <c r="J96" s="121"/>
      <c r="K96" s="121">
        <v>0</v>
      </c>
      <c r="L96" s="121">
        <v>0</v>
      </c>
      <c r="M96" s="119">
        <v>0</v>
      </c>
    </row>
    <row r="97" spans="2:13" x14ac:dyDescent="0.2">
      <c r="B97" s="117"/>
      <c r="C97" s="109" t="s">
        <v>27</v>
      </c>
      <c r="D97" s="118">
        <v>0</v>
      </c>
      <c r="E97" s="121">
        <v>0</v>
      </c>
      <c r="F97" s="121">
        <v>0</v>
      </c>
      <c r="G97" s="121"/>
      <c r="H97" s="121">
        <v>0</v>
      </c>
      <c r="I97" s="121">
        <v>0</v>
      </c>
      <c r="J97" s="121"/>
      <c r="K97" s="121">
        <v>0</v>
      </c>
      <c r="L97" s="121">
        <v>0</v>
      </c>
      <c r="M97" s="119">
        <v>0</v>
      </c>
    </row>
    <row r="98" spans="2:13" x14ac:dyDescent="0.2">
      <c r="B98" s="131"/>
      <c r="C98" s="109"/>
      <c r="D98" s="110"/>
      <c r="E98" s="110"/>
      <c r="F98" s="110"/>
      <c r="G98" s="110"/>
      <c r="H98" s="110"/>
      <c r="I98" s="110"/>
      <c r="J98" s="110"/>
      <c r="K98" s="110"/>
      <c r="L98" s="110"/>
      <c r="M98" s="130"/>
    </row>
    <row r="99" spans="2:13" x14ac:dyDescent="0.2">
      <c r="B99" s="108" t="s">
        <v>56</v>
      </c>
      <c r="C99" s="109" t="s">
        <v>57</v>
      </c>
      <c r="D99" s="128">
        <v>0</v>
      </c>
      <c r="E99" s="110">
        <v>0</v>
      </c>
      <c r="F99" s="110">
        <v>0</v>
      </c>
      <c r="G99" s="110"/>
      <c r="H99" s="110">
        <v>0</v>
      </c>
      <c r="I99" s="110">
        <v>0</v>
      </c>
      <c r="J99" s="110"/>
      <c r="K99" s="129">
        <v>0</v>
      </c>
      <c r="L99" s="110">
        <v>0</v>
      </c>
      <c r="M99" s="130">
        <v>0</v>
      </c>
    </row>
    <row r="100" spans="2:13" x14ac:dyDescent="0.2">
      <c r="B100" s="117"/>
      <c r="C100" s="120"/>
      <c r="D100" s="110"/>
      <c r="E100" s="110"/>
      <c r="F100" s="110"/>
      <c r="G100" s="110"/>
      <c r="H100" s="110"/>
      <c r="I100" s="110"/>
      <c r="J100" s="110"/>
      <c r="K100" s="110"/>
      <c r="L100" s="110"/>
      <c r="M100" s="130"/>
    </row>
    <row r="101" spans="2:13" x14ac:dyDescent="0.2">
      <c r="B101" s="108" t="s">
        <v>32</v>
      </c>
      <c r="C101" s="109" t="s">
        <v>21</v>
      </c>
      <c r="D101" s="110">
        <v>1325</v>
      </c>
      <c r="E101" s="110">
        <v>2616126</v>
      </c>
      <c r="F101" s="110">
        <v>0</v>
      </c>
      <c r="G101" s="110"/>
      <c r="H101" s="110">
        <v>8</v>
      </c>
      <c r="I101" s="110">
        <v>3980</v>
      </c>
      <c r="J101" s="110"/>
      <c r="K101" s="110">
        <v>14</v>
      </c>
      <c r="L101" s="110">
        <v>14932</v>
      </c>
      <c r="M101" s="130">
        <v>11323</v>
      </c>
    </row>
    <row r="102" spans="2:13" x14ac:dyDescent="0.2">
      <c r="B102" s="86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97"/>
    </row>
    <row r="103" spans="2:13" x14ac:dyDescent="0.2">
      <c r="B103" s="108" t="s">
        <v>58</v>
      </c>
      <c r="C103" s="109" t="s">
        <v>57</v>
      </c>
      <c r="D103" s="110">
        <v>0</v>
      </c>
      <c r="E103" s="110">
        <v>0</v>
      </c>
      <c r="F103" s="110">
        <v>0</v>
      </c>
      <c r="G103" s="110"/>
      <c r="H103" s="110">
        <v>0</v>
      </c>
      <c r="I103" s="110">
        <v>0</v>
      </c>
      <c r="J103" s="110"/>
      <c r="K103" s="129">
        <v>0</v>
      </c>
      <c r="L103" s="110">
        <v>0</v>
      </c>
      <c r="M103" s="130">
        <v>0</v>
      </c>
    </row>
    <row r="104" spans="2:13" x14ac:dyDescent="0.2">
      <c r="B104" s="117"/>
      <c r="C104" s="120"/>
      <c r="D104" s="118"/>
      <c r="E104" s="118"/>
      <c r="F104" s="118"/>
      <c r="G104" s="118"/>
      <c r="H104" s="118"/>
      <c r="I104" s="118"/>
      <c r="J104" s="118"/>
      <c r="K104" s="118"/>
      <c r="L104" s="118"/>
      <c r="M104" s="119"/>
    </row>
    <row r="105" spans="2:13" x14ac:dyDescent="0.2">
      <c r="B105" s="108" t="s">
        <v>33</v>
      </c>
      <c r="C105" s="109" t="s">
        <v>23</v>
      </c>
      <c r="D105" s="110">
        <v>0</v>
      </c>
      <c r="E105" s="110">
        <v>0</v>
      </c>
      <c r="F105" s="110">
        <v>0</v>
      </c>
      <c r="G105" s="110"/>
      <c r="H105" s="110">
        <v>0</v>
      </c>
      <c r="I105" s="110">
        <v>0</v>
      </c>
      <c r="J105" s="110"/>
      <c r="K105" s="110">
        <v>0</v>
      </c>
      <c r="L105" s="110">
        <v>0</v>
      </c>
      <c r="M105" s="132">
        <v>0</v>
      </c>
    </row>
    <row r="106" spans="2:13" x14ac:dyDescent="0.2">
      <c r="B106" s="117"/>
      <c r="C106" s="133"/>
      <c r="D106" s="134"/>
      <c r="E106" s="134"/>
      <c r="F106" s="134"/>
      <c r="G106" s="134"/>
      <c r="H106" s="134"/>
      <c r="I106" s="134"/>
      <c r="J106" s="134"/>
      <c r="K106" s="134"/>
      <c r="L106" s="134"/>
      <c r="M106" s="135"/>
    </row>
    <row r="107" spans="2:13" x14ac:dyDescent="0.2">
      <c r="B107" s="108" t="s">
        <v>59</v>
      </c>
      <c r="C107" s="109" t="s">
        <v>18</v>
      </c>
      <c r="D107" s="110">
        <v>42</v>
      </c>
      <c r="E107" s="110">
        <v>24963</v>
      </c>
      <c r="F107" s="110">
        <v>0</v>
      </c>
      <c r="G107" s="110"/>
      <c r="H107" s="110">
        <v>1</v>
      </c>
      <c r="I107" s="110">
        <v>0</v>
      </c>
      <c r="J107" s="110"/>
      <c r="K107" s="129">
        <v>2</v>
      </c>
      <c r="L107" s="110">
        <v>434</v>
      </c>
      <c r="M107" s="130">
        <v>0</v>
      </c>
    </row>
    <row r="108" spans="2:13" x14ac:dyDescent="0.2">
      <c r="B108" s="108"/>
      <c r="C108" s="109"/>
      <c r="D108" s="110"/>
      <c r="E108" s="110"/>
      <c r="F108" s="110"/>
      <c r="G108" s="110"/>
      <c r="H108" s="110"/>
      <c r="I108" s="110"/>
      <c r="J108" s="110"/>
      <c r="K108" s="129"/>
      <c r="L108" s="110"/>
      <c r="M108" s="130"/>
    </row>
    <row r="109" spans="2:13" x14ac:dyDescent="0.2">
      <c r="B109" s="108" t="s">
        <v>34</v>
      </c>
      <c r="C109" s="109" t="s">
        <v>29</v>
      </c>
      <c r="D109" s="110">
        <v>0</v>
      </c>
      <c r="E109" s="110">
        <v>0</v>
      </c>
      <c r="F109" s="110">
        <v>0</v>
      </c>
      <c r="G109" s="110"/>
      <c r="H109" s="110">
        <v>0</v>
      </c>
      <c r="I109" s="110">
        <v>0</v>
      </c>
      <c r="J109" s="110"/>
      <c r="K109" s="129">
        <v>0</v>
      </c>
      <c r="L109" s="110">
        <v>0</v>
      </c>
      <c r="M109" s="130">
        <v>0</v>
      </c>
    </row>
    <row r="110" spans="2:13" x14ac:dyDescent="0.2">
      <c r="B110" s="83"/>
      <c r="C110" s="84"/>
      <c r="D110" s="136"/>
      <c r="E110" s="136"/>
      <c r="F110" s="136"/>
      <c r="G110" s="136"/>
      <c r="H110" s="136"/>
      <c r="I110" s="136"/>
      <c r="J110" s="136"/>
      <c r="K110" s="136"/>
      <c r="L110" s="136"/>
      <c r="M110" s="137"/>
    </row>
    <row r="111" spans="2:13" x14ac:dyDescent="0.2">
      <c r="B111" s="108" t="s">
        <v>36</v>
      </c>
      <c r="C111" s="81"/>
      <c r="D111" s="138">
        <v>17419</v>
      </c>
      <c r="E111" s="138">
        <v>18669610</v>
      </c>
      <c r="F111" s="138">
        <v>231676</v>
      </c>
      <c r="G111" s="138"/>
      <c r="H111" s="138">
        <v>241</v>
      </c>
      <c r="I111" s="138">
        <v>37073</v>
      </c>
      <c r="J111" s="138"/>
      <c r="K111" s="138">
        <v>1345</v>
      </c>
      <c r="L111" s="138">
        <v>758037</v>
      </c>
      <c r="M111" s="139">
        <v>180297</v>
      </c>
    </row>
    <row r="112" spans="2:13" x14ac:dyDescent="0.2">
      <c r="B112" s="140" t="s">
        <v>37</v>
      </c>
      <c r="C112" s="81"/>
      <c r="D112" s="138"/>
      <c r="E112" s="138">
        <v>388971056.06450003</v>
      </c>
      <c r="F112" s="138">
        <v>4826842.0382000003</v>
      </c>
      <c r="G112" s="138"/>
      <c r="H112" s="138"/>
      <c r="I112" s="138">
        <v>772395.56484999997</v>
      </c>
      <c r="J112" s="138"/>
      <c r="K112" s="138"/>
      <c r="L112" s="138">
        <v>15793283.974650001</v>
      </c>
      <c r="M112" s="141">
        <v>3756388.8316500001</v>
      </c>
    </row>
    <row r="113" spans="2:13" x14ac:dyDescent="0.2">
      <c r="B113" s="105"/>
      <c r="C113" s="106"/>
      <c r="D113" s="142"/>
      <c r="E113" s="142"/>
      <c r="F113" s="142"/>
      <c r="G113" s="142"/>
      <c r="H113" s="142"/>
      <c r="I113" s="142"/>
      <c r="J113" s="142"/>
      <c r="K113" s="142"/>
      <c r="L113" s="142"/>
      <c r="M113" s="143"/>
    </row>
    <row r="114" spans="2:13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</row>
  </sheetData>
  <mergeCells count="3">
    <mergeCell ref="D4:E4"/>
    <mergeCell ref="G4:H4"/>
    <mergeCell ref="D55:E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>
      <selection activeCell="N115" sqref="N115"/>
    </sheetView>
  </sheetViews>
  <sheetFormatPr baseColWidth="10" defaultRowHeight="15" x14ac:dyDescent="0.25"/>
  <cols>
    <col min="1" max="1" width="4.140625" customWidth="1"/>
    <col min="2" max="2" width="19.5703125" customWidth="1"/>
    <col min="7" max="7" width="15.28515625" customWidth="1"/>
    <col min="9" max="9" width="15.28515625" bestFit="1" customWidth="1"/>
    <col min="13" max="13" width="20" customWidth="1"/>
  </cols>
  <sheetData>
    <row r="1" spans="2:1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11" x14ac:dyDescent="0.25">
      <c r="B2" s="5" t="s">
        <v>62</v>
      </c>
      <c r="C2" s="3"/>
      <c r="D2" s="3"/>
      <c r="E2" s="3"/>
      <c r="F2" s="3"/>
      <c r="G2" s="3"/>
      <c r="H2" s="3"/>
      <c r="I2" s="3"/>
      <c r="J2" s="3"/>
      <c r="K2" s="7"/>
    </row>
    <row r="3" spans="2:11" x14ac:dyDescent="0.25">
      <c r="B3" s="8"/>
      <c r="C3" s="9"/>
      <c r="D3" s="9"/>
      <c r="E3" s="9"/>
      <c r="F3" s="9"/>
      <c r="G3" s="9"/>
      <c r="H3" s="10"/>
      <c r="I3" s="3"/>
      <c r="J3" s="3"/>
      <c r="K3" s="7"/>
    </row>
    <row r="4" spans="2:11" x14ac:dyDescent="0.25">
      <c r="B4" s="11" t="s">
        <v>2</v>
      </c>
      <c r="C4" s="12" t="s">
        <v>3</v>
      </c>
      <c r="D4" s="161" t="s">
        <v>4</v>
      </c>
      <c r="E4" s="161"/>
      <c r="F4" s="14"/>
      <c r="G4" s="162" t="s">
        <v>5</v>
      </c>
      <c r="H4" s="163"/>
      <c r="I4" s="3"/>
      <c r="J4" s="3"/>
      <c r="K4" s="7"/>
    </row>
    <row r="5" spans="2:11" x14ac:dyDescent="0.25">
      <c r="B5" s="18"/>
      <c r="C5" s="3"/>
      <c r="D5" s="19" t="s">
        <v>6</v>
      </c>
      <c r="E5" s="20" t="s">
        <v>7</v>
      </c>
      <c r="F5" s="20"/>
      <c r="G5" s="19" t="s">
        <v>6</v>
      </c>
      <c r="H5" s="21" t="s">
        <v>7</v>
      </c>
      <c r="I5" s="3"/>
      <c r="J5" s="3"/>
      <c r="K5" s="7"/>
    </row>
    <row r="6" spans="2:11" x14ac:dyDescent="0.25">
      <c r="B6" s="22"/>
      <c r="C6" s="23"/>
      <c r="D6" s="23"/>
      <c r="E6" s="23"/>
      <c r="F6" s="23"/>
      <c r="G6" s="23"/>
      <c r="H6" s="24"/>
      <c r="I6" s="3"/>
      <c r="J6" s="3"/>
      <c r="K6" s="7"/>
    </row>
    <row r="7" spans="2:11" x14ac:dyDescent="0.25">
      <c r="B7" s="26" t="s">
        <v>8</v>
      </c>
      <c r="C7" s="27" t="s">
        <v>9</v>
      </c>
      <c r="D7" s="28">
        <v>528</v>
      </c>
      <c r="E7" s="28">
        <v>651091</v>
      </c>
      <c r="F7" s="28"/>
      <c r="G7" s="28">
        <v>267</v>
      </c>
      <c r="H7" s="29">
        <v>197725</v>
      </c>
      <c r="I7" s="144"/>
      <c r="J7" s="144"/>
      <c r="K7" s="6"/>
    </row>
    <row r="8" spans="2:11" x14ac:dyDescent="0.25">
      <c r="B8" s="30"/>
      <c r="C8" s="31"/>
      <c r="D8" s="31"/>
      <c r="E8" s="31"/>
      <c r="F8" s="31"/>
      <c r="G8" s="31"/>
      <c r="H8" s="32"/>
      <c r="I8" s="3"/>
      <c r="J8" s="3"/>
      <c r="K8" s="7"/>
    </row>
    <row r="9" spans="2:11" x14ac:dyDescent="0.25">
      <c r="B9" s="34" t="s">
        <v>10</v>
      </c>
      <c r="C9" s="35" t="s">
        <v>11</v>
      </c>
      <c r="D9" s="36">
        <v>159</v>
      </c>
      <c r="E9" s="36">
        <v>116073</v>
      </c>
      <c r="F9" s="37"/>
      <c r="G9" s="36">
        <v>133</v>
      </c>
      <c r="H9" s="38">
        <v>55732</v>
      </c>
      <c r="I9" s="145"/>
      <c r="J9" s="145"/>
      <c r="K9" s="146"/>
    </row>
    <row r="10" spans="2:11" x14ac:dyDescent="0.25">
      <c r="B10" s="41"/>
      <c r="C10" s="42"/>
      <c r="D10" s="43"/>
      <c r="E10" s="43"/>
      <c r="F10" s="43"/>
      <c r="G10" s="43"/>
      <c r="H10" s="44"/>
      <c r="I10" s="144"/>
      <c r="J10" s="144"/>
      <c r="K10" s="7"/>
    </row>
    <row r="11" spans="2:11" x14ac:dyDescent="0.25">
      <c r="B11" s="26" t="s">
        <v>12</v>
      </c>
      <c r="C11" s="45" t="s">
        <v>13</v>
      </c>
      <c r="D11" s="46">
        <f>SUM(D12:D14)</f>
        <v>3600</v>
      </c>
      <c r="E11" s="46">
        <f>SUM(E12:E14)</f>
        <v>3190571</v>
      </c>
      <c r="F11" s="46"/>
      <c r="G11" s="46">
        <f>SUM(G12:G14)</f>
        <v>2718</v>
      </c>
      <c r="H11" s="47">
        <f>SUM(H12:H14)</f>
        <v>1432610</v>
      </c>
      <c r="I11" s="144"/>
      <c r="J11" s="144"/>
      <c r="K11" s="7"/>
    </row>
    <row r="12" spans="2:11" x14ac:dyDescent="0.25">
      <c r="B12" s="26"/>
      <c r="C12" s="27" t="s">
        <v>14</v>
      </c>
      <c r="D12" s="43">
        <v>360</v>
      </c>
      <c r="E12" s="43">
        <v>283698</v>
      </c>
      <c r="F12" s="43"/>
      <c r="G12" s="43">
        <v>334</v>
      </c>
      <c r="H12" s="44">
        <v>141539</v>
      </c>
      <c r="I12" s="144"/>
      <c r="J12" s="144"/>
      <c r="K12" s="7"/>
    </row>
    <row r="13" spans="2:11" x14ac:dyDescent="0.25">
      <c r="B13" s="41"/>
      <c r="C13" s="27" t="s">
        <v>15</v>
      </c>
      <c r="D13" s="49">
        <v>3103</v>
      </c>
      <c r="E13" s="49">
        <v>2818340</v>
      </c>
      <c r="F13" s="49"/>
      <c r="G13" s="49">
        <v>2276</v>
      </c>
      <c r="H13" s="50">
        <v>1248063</v>
      </c>
      <c r="I13" s="144"/>
      <c r="J13" s="144"/>
      <c r="K13" s="6"/>
    </row>
    <row r="14" spans="2:11" x14ac:dyDescent="0.25">
      <c r="B14" s="41"/>
      <c r="C14" s="27" t="s">
        <v>16</v>
      </c>
      <c r="D14" s="43">
        <v>137</v>
      </c>
      <c r="E14" s="43">
        <v>88533</v>
      </c>
      <c r="F14" s="43"/>
      <c r="G14" s="43">
        <v>108</v>
      </c>
      <c r="H14" s="44">
        <v>43008</v>
      </c>
      <c r="I14" s="144"/>
      <c r="J14" s="144"/>
      <c r="K14" s="3"/>
    </row>
    <row r="15" spans="2:11" x14ac:dyDescent="0.25">
      <c r="B15" s="41"/>
      <c r="C15" s="27"/>
      <c r="D15" s="43"/>
      <c r="E15" s="43"/>
      <c r="F15" s="43"/>
      <c r="G15" s="43"/>
      <c r="H15" s="44"/>
      <c r="I15" s="144"/>
      <c r="J15" s="144"/>
      <c r="K15" s="3"/>
    </row>
    <row r="16" spans="2:11" x14ac:dyDescent="0.25">
      <c r="B16" s="41" t="s">
        <v>63</v>
      </c>
      <c r="C16" s="45" t="s">
        <v>13</v>
      </c>
      <c r="D16" s="46">
        <f>SUM(D17:D18)</f>
        <v>2752</v>
      </c>
      <c r="E16" s="46">
        <f>SUM(E17:E18)</f>
        <v>2630357</v>
      </c>
      <c r="F16" s="46"/>
      <c r="G16" s="46">
        <f>SUM(G17:G18)</f>
        <v>1896</v>
      </c>
      <c r="H16" s="46">
        <f>SUM(H17:H18)</f>
        <v>1020768</v>
      </c>
      <c r="I16" s="144"/>
      <c r="J16" s="144"/>
      <c r="K16" s="3"/>
    </row>
    <row r="17" spans="2:11" x14ac:dyDescent="0.25">
      <c r="B17" s="41"/>
      <c r="C17" s="27" t="s">
        <v>16</v>
      </c>
      <c r="D17" s="43">
        <v>653</v>
      </c>
      <c r="E17" s="43">
        <v>546448</v>
      </c>
      <c r="F17" s="43"/>
      <c r="G17" s="43">
        <v>379</v>
      </c>
      <c r="H17" s="44">
        <v>136102</v>
      </c>
      <c r="I17" s="144"/>
      <c r="J17" s="144"/>
      <c r="K17" s="3"/>
    </row>
    <row r="18" spans="2:11" x14ac:dyDescent="0.25">
      <c r="B18" s="41"/>
      <c r="C18" s="27" t="s">
        <v>27</v>
      </c>
      <c r="D18" s="43">
        <v>2099</v>
      </c>
      <c r="E18" s="43">
        <v>2083909</v>
      </c>
      <c r="F18" s="43"/>
      <c r="G18" s="43">
        <v>1517</v>
      </c>
      <c r="H18" s="44">
        <v>884666</v>
      </c>
      <c r="I18" s="144"/>
      <c r="J18" s="144"/>
      <c r="K18" s="3"/>
    </row>
    <row r="19" spans="2:11" x14ac:dyDescent="0.25">
      <c r="B19" s="41"/>
      <c r="C19" s="51"/>
      <c r="D19" s="49"/>
      <c r="E19" s="49"/>
      <c r="F19" s="49"/>
      <c r="G19" s="49"/>
      <c r="H19" s="50"/>
      <c r="I19" s="144"/>
      <c r="J19" s="144"/>
      <c r="K19" s="6"/>
    </row>
    <row r="20" spans="2:11" x14ac:dyDescent="0.25">
      <c r="B20" s="52" t="s">
        <v>17</v>
      </c>
      <c r="C20" s="27" t="s">
        <v>18</v>
      </c>
      <c r="D20" s="28">
        <v>968</v>
      </c>
      <c r="E20" s="28">
        <v>974235.78</v>
      </c>
      <c r="F20" s="28"/>
      <c r="G20" s="28">
        <v>606</v>
      </c>
      <c r="H20" s="29">
        <v>329823.44</v>
      </c>
      <c r="I20" s="144"/>
      <c r="J20" s="144"/>
      <c r="K20" s="6"/>
    </row>
    <row r="21" spans="2:11" x14ac:dyDescent="0.25">
      <c r="B21" s="26"/>
      <c r="C21" s="27"/>
      <c r="D21" s="49"/>
      <c r="E21" s="49"/>
      <c r="F21" s="49"/>
      <c r="G21" s="49"/>
      <c r="H21" s="50"/>
      <c r="I21" s="144"/>
      <c r="J21" s="144"/>
      <c r="K21" s="6"/>
    </row>
    <row r="22" spans="2:11" x14ac:dyDescent="0.25">
      <c r="B22" s="26" t="s">
        <v>19</v>
      </c>
      <c r="C22" s="45" t="s">
        <v>13</v>
      </c>
      <c r="D22" s="46">
        <f>SUM(D23:D28)</f>
        <v>594</v>
      </c>
      <c r="E22" s="46">
        <f>SUM(E23:E28)</f>
        <v>637425</v>
      </c>
      <c r="F22" s="46"/>
      <c r="G22" s="46">
        <f>SUM(G23:G28)</f>
        <v>419</v>
      </c>
      <c r="H22" s="47">
        <f>SUM(H23:H28)</f>
        <v>307900</v>
      </c>
      <c r="I22" s="144"/>
      <c r="J22" s="144"/>
      <c r="K22" s="3"/>
    </row>
    <row r="23" spans="2:11" x14ac:dyDescent="0.25">
      <c r="B23" s="41"/>
      <c r="C23" s="27" t="s">
        <v>20</v>
      </c>
      <c r="D23" s="49">
        <v>61</v>
      </c>
      <c r="E23" s="49">
        <v>38451</v>
      </c>
      <c r="F23" s="49"/>
      <c r="G23" s="49">
        <v>45</v>
      </c>
      <c r="H23" s="50">
        <v>18877</v>
      </c>
      <c r="I23" s="144"/>
      <c r="J23" s="144"/>
      <c r="K23" s="3"/>
    </row>
    <row r="24" spans="2:11" x14ac:dyDescent="0.25">
      <c r="B24" s="41"/>
      <c r="C24" s="27" t="s">
        <v>21</v>
      </c>
      <c r="D24" s="49">
        <v>105</v>
      </c>
      <c r="E24" s="49">
        <v>215250</v>
      </c>
      <c r="F24" s="49"/>
      <c r="G24" s="49">
        <v>63</v>
      </c>
      <c r="H24" s="50">
        <v>108426</v>
      </c>
      <c r="I24" s="144"/>
      <c r="J24" s="144"/>
      <c r="K24" s="3"/>
    </row>
    <row r="25" spans="2:11" x14ac:dyDescent="0.25">
      <c r="B25" s="41"/>
      <c r="C25" s="27" t="s">
        <v>22</v>
      </c>
      <c r="D25" s="49">
        <v>198</v>
      </c>
      <c r="E25" s="49">
        <v>150594</v>
      </c>
      <c r="F25" s="49"/>
      <c r="G25" s="49">
        <v>125</v>
      </c>
      <c r="H25" s="50">
        <v>58067</v>
      </c>
      <c r="I25" s="144"/>
      <c r="J25" s="144"/>
      <c r="K25" s="3"/>
    </row>
    <row r="26" spans="2:11" x14ac:dyDescent="0.25">
      <c r="B26" s="41"/>
      <c r="C26" s="27" t="s">
        <v>23</v>
      </c>
      <c r="D26" s="49">
        <v>16</v>
      </c>
      <c r="E26" s="49">
        <v>17899</v>
      </c>
      <c r="F26" s="49"/>
      <c r="G26" s="49">
        <v>26</v>
      </c>
      <c r="H26" s="50">
        <v>12407</v>
      </c>
      <c r="I26" s="144"/>
      <c r="J26" s="144"/>
      <c r="K26" s="3"/>
    </row>
    <row r="27" spans="2:11" x14ac:dyDescent="0.25">
      <c r="B27" s="41"/>
      <c r="C27" s="27" t="s">
        <v>24</v>
      </c>
      <c r="D27" s="49">
        <v>164</v>
      </c>
      <c r="E27" s="49">
        <v>143015</v>
      </c>
      <c r="F27" s="49"/>
      <c r="G27" s="49">
        <v>122</v>
      </c>
      <c r="H27" s="50">
        <v>71412</v>
      </c>
      <c r="I27" s="144"/>
      <c r="J27" s="144"/>
      <c r="K27" s="3"/>
    </row>
    <row r="28" spans="2:11" x14ac:dyDescent="0.25">
      <c r="B28" s="41"/>
      <c r="C28" s="27" t="s">
        <v>25</v>
      </c>
      <c r="D28" s="49">
        <v>50</v>
      </c>
      <c r="E28" s="49">
        <v>72216</v>
      </c>
      <c r="F28" s="49"/>
      <c r="G28" s="49">
        <v>38</v>
      </c>
      <c r="H28" s="50">
        <v>38711</v>
      </c>
      <c r="I28" s="144"/>
      <c r="J28" s="144"/>
      <c r="K28" s="3"/>
    </row>
    <row r="29" spans="2:11" x14ac:dyDescent="0.25">
      <c r="B29" s="41"/>
      <c r="C29" s="51"/>
      <c r="D29" s="43"/>
      <c r="E29" s="43"/>
      <c r="F29" s="43"/>
      <c r="G29" s="43"/>
      <c r="H29" s="44"/>
      <c r="I29" s="144"/>
      <c r="J29" s="144"/>
      <c r="K29" s="3"/>
    </row>
    <row r="30" spans="2:11" x14ac:dyDescent="0.25">
      <c r="B30" s="52" t="s">
        <v>26</v>
      </c>
      <c r="C30" s="45" t="s">
        <v>13</v>
      </c>
      <c r="D30" s="53">
        <f>SUM(D31:D32)</f>
        <v>0</v>
      </c>
      <c r="E30" s="46">
        <f>SUM(E31:E32)</f>
        <v>0</v>
      </c>
      <c r="F30" s="46"/>
      <c r="G30" s="46">
        <f>SUM(G31:G32)</f>
        <v>17</v>
      </c>
      <c r="H30" s="47">
        <f>SUM(H31:H32)</f>
        <v>1844</v>
      </c>
      <c r="I30" s="144"/>
      <c r="J30" s="144"/>
      <c r="K30" s="3"/>
    </row>
    <row r="31" spans="2:11" x14ac:dyDescent="0.25">
      <c r="B31" s="41"/>
      <c r="C31" s="27" t="s">
        <v>27</v>
      </c>
      <c r="D31" s="49">
        <v>0</v>
      </c>
      <c r="E31" s="49">
        <v>0</v>
      </c>
      <c r="F31" s="49"/>
      <c r="G31" s="54">
        <v>17</v>
      </c>
      <c r="H31" s="50">
        <v>1844</v>
      </c>
      <c r="I31" s="144"/>
      <c r="J31" s="144"/>
      <c r="K31" s="3"/>
    </row>
    <row r="32" spans="2:11" x14ac:dyDescent="0.25">
      <c r="B32" s="41"/>
      <c r="C32" s="27" t="s">
        <v>16</v>
      </c>
      <c r="D32" s="49">
        <v>0</v>
      </c>
      <c r="E32" s="49">
        <v>0</v>
      </c>
      <c r="F32" s="49"/>
      <c r="G32" s="54">
        <v>0</v>
      </c>
      <c r="H32" s="50">
        <v>0</v>
      </c>
      <c r="I32" s="144"/>
      <c r="J32" s="144"/>
      <c r="K32" s="3"/>
    </row>
    <row r="33" spans="2:11" x14ac:dyDescent="0.25">
      <c r="B33" s="41"/>
      <c r="C33" s="51"/>
      <c r="D33" s="49"/>
      <c r="E33" s="49"/>
      <c r="F33" s="49"/>
      <c r="G33" s="49"/>
      <c r="H33" s="50"/>
      <c r="I33" s="144"/>
      <c r="J33" s="144"/>
      <c r="K33" s="3"/>
    </row>
    <row r="34" spans="2:11" x14ac:dyDescent="0.25">
      <c r="B34" s="26" t="s">
        <v>28</v>
      </c>
      <c r="C34" s="45" t="s">
        <v>13</v>
      </c>
      <c r="D34" s="46">
        <f>SUM(D35:D38)</f>
        <v>406</v>
      </c>
      <c r="E34" s="46">
        <f>SUM(E35:E38)</f>
        <v>448089</v>
      </c>
      <c r="F34" s="46"/>
      <c r="G34" s="46">
        <f>SUM(G35:G38)</f>
        <v>279</v>
      </c>
      <c r="H34" s="46">
        <f>SUM(H35:H38)</f>
        <v>199747</v>
      </c>
      <c r="I34" s="144"/>
      <c r="J34" s="144"/>
      <c r="K34" s="3"/>
    </row>
    <row r="35" spans="2:11" x14ac:dyDescent="0.25">
      <c r="B35" s="41"/>
      <c r="C35" s="55" t="s">
        <v>9</v>
      </c>
      <c r="D35" s="49">
        <v>323</v>
      </c>
      <c r="E35" s="49">
        <v>370636</v>
      </c>
      <c r="F35" s="49"/>
      <c r="G35" s="49">
        <v>252</v>
      </c>
      <c r="H35" s="50">
        <v>185829</v>
      </c>
      <c r="I35" s="144"/>
      <c r="J35" s="144"/>
      <c r="K35" s="3"/>
    </row>
    <row r="36" spans="2:11" x14ac:dyDescent="0.25">
      <c r="B36" s="41"/>
      <c r="C36" s="27" t="s">
        <v>29</v>
      </c>
      <c r="D36" s="49">
        <v>83</v>
      </c>
      <c r="E36" s="49">
        <v>77453</v>
      </c>
      <c r="F36" s="49"/>
      <c r="G36" s="49">
        <v>27</v>
      </c>
      <c r="H36" s="50">
        <v>13918</v>
      </c>
      <c r="I36" s="144"/>
      <c r="J36" s="144"/>
      <c r="K36" s="3"/>
    </row>
    <row r="37" spans="2:11" x14ac:dyDescent="0.25">
      <c r="B37" s="41"/>
      <c r="C37" s="27" t="s">
        <v>30</v>
      </c>
      <c r="D37" s="49">
        <v>0</v>
      </c>
      <c r="E37" s="49">
        <v>0</v>
      </c>
      <c r="F37" s="49"/>
      <c r="G37" s="49">
        <v>0</v>
      </c>
      <c r="H37" s="50">
        <v>0</v>
      </c>
      <c r="I37" s="144"/>
      <c r="J37" s="144"/>
      <c r="K37" s="3"/>
    </row>
    <row r="38" spans="2:11" x14ac:dyDescent="0.25">
      <c r="B38" s="41"/>
      <c r="C38" s="27" t="s">
        <v>31</v>
      </c>
      <c r="D38" s="49">
        <v>0</v>
      </c>
      <c r="E38" s="49">
        <v>0</v>
      </c>
      <c r="F38" s="49"/>
      <c r="G38" s="49">
        <v>0</v>
      </c>
      <c r="H38" s="50">
        <v>0</v>
      </c>
      <c r="I38" s="144"/>
      <c r="J38" s="144"/>
      <c r="K38" s="3"/>
    </row>
    <row r="39" spans="2:11" x14ac:dyDescent="0.25">
      <c r="B39" s="41"/>
      <c r="C39" s="51"/>
      <c r="D39" s="43"/>
      <c r="E39" s="43"/>
      <c r="F39" s="43"/>
      <c r="G39" s="43"/>
      <c r="H39" s="44"/>
      <c r="I39" s="144"/>
      <c r="J39" s="144"/>
      <c r="K39" s="3"/>
    </row>
    <row r="40" spans="2:11" x14ac:dyDescent="0.25">
      <c r="B40" s="26" t="s">
        <v>32</v>
      </c>
      <c r="C40" s="45" t="s">
        <v>13</v>
      </c>
      <c r="D40" s="46">
        <f>SUM(D41:D42)</f>
        <v>261</v>
      </c>
      <c r="E40" s="46">
        <f>SUM(E41:E42)</f>
        <v>335761.62</v>
      </c>
      <c r="F40" s="46"/>
      <c r="G40" s="46">
        <f>SUM(G41:G42)</f>
        <v>208</v>
      </c>
      <c r="H40" s="47">
        <f>SUM(H41:H42)</f>
        <v>172790.41</v>
      </c>
      <c r="I40" s="144"/>
      <c r="J40" s="144"/>
      <c r="K40" s="3"/>
    </row>
    <row r="41" spans="2:11" x14ac:dyDescent="0.25">
      <c r="B41" s="41"/>
      <c r="C41" s="27" t="s">
        <v>9</v>
      </c>
      <c r="D41" s="49">
        <v>142</v>
      </c>
      <c r="E41" s="49">
        <v>225055.2</v>
      </c>
      <c r="F41" s="49"/>
      <c r="G41" s="49">
        <v>114</v>
      </c>
      <c r="H41" s="50">
        <v>109438.78</v>
      </c>
      <c r="I41" s="144"/>
      <c r="J41" s="144"/>
      <c r="K41" s="3"/>
    </row>
    <row r="42" spans="2:11" x14ac:dyDescent="0.25">
      <c r="B42" s="41"/>
      <c r="C42" s="27" t="s">
        <v>24</v>
      </c>
      <c r="D42" s="49">
        <v>119</v>
      </c>
      <c r="E42" s="49">
        <v>110706.42</v>
      </c>
      <c r="F42" s="49"/>
      <c r="G42" s="49">
        <v>94</v>
      </c>
      <c r="H42" s="50">
        <v>63351.63</v>
      </c>
      <c r="I42" s="144"/>
      <c r="J42" s="144"/>
      <c r="K42" s="3"/>
    </row>
    <row r="43" spans="2:11" x14ac:dyDescent="0.25">
      <c r="B43" s="41"/>
      <c r="C43" s="51"/>
      <c r="D43" s="49"/>
      <c r="E43" s="49"/>
      <c r="F43" s="49"/>
      <c r="G43" s="49"/>
      <c r="H43" s="50"/>
      <c r="I43" s="144"/>
      <c r="J43" s="144"/>
      <c r="K43" s="3"/>
    </row>
    <row r="44" spans="2:11" x14ac:dyDescent="0.25">
      <c r="B44" s="26" t="s">
        <v>33</v>
      </c>
      <c r="C44" s="45" t="s">
        <v>13</v>
      </c>
      <c r="D44" s="46">
        <f>SUM(D45:D46)</f>
        <v>892</v>
      </c>
      <c r="E44" s="46">
        <f>SUM(E45:E46)</f>
        <v>452765</v>
      </c>
      <c r="F44" s="3"/>
      <c r="G44" s="46">
        <f>SUM(G45:G46)</f>
        <v>780</v>
      </c>
      <c r="H44" s="47">
        <f>SUM(H45:H46)</f>
        <v>244173</v>
      </c>
      <c r="I44" s="144"/>
      <c r="J44" s="144"/>
      <c r="K44" s="3"/>
    </row>
    <row r="45" spans="2:11" x14ac:dyDescent="0.25">
      <c r="B45" s="41"/>
      <c r="C45" s="27" t="s">
        <v>22</v>
      </c>
      <c r="D45" s="49">
        <v>559</v>
      </c>
      <c r="E45" s="49">
        <v>278831</v>
      </c>
      <c r="F45" s="49"/>
      <c r="G45" s="49">
        <v>519</v>
      </c>
      <c r="H45" s="50">
        <v>153192</v>
      </c>
      <c r="I45" s="144"/>
      <c r="J45" s="144"/>
      <c r="K45" s="3"/>
    </row>
    <row r="46" spans="2:11" x14ac:dyDescent="0.25">
      <c r="B46" s="41"/>
      <c r="C46" s="27" t="s">
        <v>23</v>
      </c>
      <c r="D46" s="49">
        <v>333</v>
      </c>
      <c r="E46" s="49">
        <v>173934</v>
      </c>
      <c r="F46" s="49"/>
      <c r="G46" s="49">
        <v>261</v>
      </c>
      <c r="H46" s="50">
        <v>90981</v>
      </c>
      <c r="I46" s="144"/>
      <c r="J46" s="144"/>
      <c r="K46" s="3"/>
    </row>
    <row r="47" spans="2:11" x14ac:dyDescent="0.25">
      <c r="B47" s="41"/>
      <c r="C47" s="27"/>
      <c r="D47" s="49"/>
      <c r="E47" s="49"/>
      <c r="F47" s="49"/>
      <c r="G47" s="49"/>
      <c r="H47" s="50"/>
      <c r="I47" s="144"/>
      <c r="J47" s="144"/>
      <c r="K47" s="3"/>
    </row>
    <row r="48" spans="2:11" x14ac:dyDescent="0.25">
      <c r="B48" s="26" t="s">
        <v>34</v>
      </c>
      <c r="C48" s="27" t="s">
        <v>35</v>
      </c>
      <c r="D48" s="28">
        <v>12</v>
      </c>
      <c r="E48" s="28">
        <v>38112</v>
      </c>
      <c r="F48" s="28"/>
      <c r="G48" s="28">
        <v>12</v>
      </c>
      <c r="H48" s="29">
        <v>22515</v>
      </c>
      <c r="I48" s="144"/>
      <c r="J48" s="144"/>
      <c r="K48" s="3"/>
    </row>
    <row r="49" spans="1:11" x14ac:dyDescent="0.25">
      <c r="B49" s="8"/>
      <c r="C49" s="9"/>
      <c r="D49" s="56"/>
      <c r="E49" s="56"/>
      <c r="F49" s="56"/>
      <c r="G49" s="56"/>
      <c r="H49" s="57"/>
      <c r="I49" s="3"/>
      <c r="J49" s="147"/>
      <c r="K49" s="3"/>
    </row>
    <row r="50" spans="1:11" x14ac:dyDescent="0.25">
      <c r="B50" s="26" t="s">
        <v>36</v>
      </c>
      <c r="C50" s="3"/>
      <c r="D50" s="46">
        <f>D44+D48+D40+D34+D22+D20+D7+D11+D9+D30</f>
        <v>7420</v>
      </c>
      <c r="E50" s="46">
        <f>E44+E48+E40+E34+E22+E20+E7+E11+E9+E30</f>
        <v>6844123.4000000004</v>
      </c>
      <c r="F50" s="46"/>
      <c r="G50" s="46">
        <f>G44+G48+G40+G34+G22+G20+G7+G11+G9+G30</f>
        <v>5439</v>
      </c>
      <c r="H50" s="47">
        <f>H44+H48+H40+H34+H22+H20+H7+H11+H9+H30</f>
        <v>2964859.85</v>
      </c>
      <c r="I50" s="3"/>
      <c r="J50" s="3"/>
      <c r="K50" s="3"/>
    </row>
    <row r="51" spans="1:11" x14ac:dyDescent="0.25">
      <c r="B51" s="58" t="s">
        <v>37</v>
      </c>
      <c r="C51" s="3"/>
      <c r="D51" s="46"/>
      <c r="E51" s="46">
        <f>E50*K51</f>
        <v>143335655.071392</v>
      </c>
      <c r="F51" s="46"/>
      <c r="G51" s="46"/>
      <c r="H51" s="47">
        <f>H50*K51</f>
        <v>62092704.055367999</v>
      </c>
      <c r="I51" s="164"/>
      <c r="J51" s="149" t="s">
        <v>64</v>
      </c>
      <c r="K51" s="3">
        <v>20.942879999999999</v>
      </c>
    </row>
    <row r="52" spans="1:11" x14ac:dyDescent="0.25">
      <c r="B52" s="22"/>
      <c r="C52" s="23"/>
      <c r="D52" s="59"/>
      <c r="E52" s="59"/>
      <c r="F52" s="59"/>
      <c r="G52" s="59"/>
      <c r="H52" s="60"/>
      <c r="I52" s="3"/>
      <c r="J52" s="3"/>
      <c r="K52" s="3"/>
    </row>
    <row r="53" spans="1:11" x14ac:dyDescent="0.25">
      <c r="A53" s="61"/>
      <c r="B53" s="62"/>
      <c r="C53" s="62"/>
      <c r="D53" s="62"/>
      <c r="E53" s="62"/>
      <c r="F53" s="62"/>
      <c r="G53" s="62"/>
      <c r="H53" s="3"/>
      <c r="I53" s="3"/>
      <c r="J53" s="149"/>
      <c r="K53" s="3"/>
    </row>
    <row r="55" spans="1:11" x14ac:dyDescent="0.25">
      <c r="A55" s="3"/>
      <c r="B55" s="2" t="s">
        <v>38</v>
      </c>
      <c r="C55" s="3"/>
      <c r="D55" s="3"/>
      <c r="E55" s="3"/>
      <c r="F55" s="3"/>
      <c r="G55" s="3"/>
      <c r="H55" s="3"/>
      <c r="I55" s="3"/>
    </row>
    <row r="56" spans="1:11" x14ac:dyDescent="0.25">
      <c r="A56" s="3"/>
      <c r="B56" s="63" t="str">
        <f>'[1]A RESERVAS 528'!$B$2</f>
        <v xml:space="preserve">     (al 31 de diciembre de 2009, montos expresados en U.F.)</v>
      </c>
      <c r="C56" s="3"/>
      <c r="D56" s="3"/>
      <c r="E56" s="3"/>
      <c r="F56" s="3"/>
      <c r="G56" s="3"/>
      <c r="H56" s="3"/>
      <c r="I56" s="3"/>
    </row>
    <row r="57" spans="1:11" x14ac:dyDescent="0.25">
      <c r="A57" s="17"/>
      <c r="B57" s="8"/>
      <c r="C57" s="9"/>
      <c r="D57" s="9"/>
      <c r="E57" s="10"/>
      <c r="F57" s="25"/>
      <c r="G57" s="3"/>
      <c r="H57" s="3"/>
      <c r="I57" s="3"/>
    </row>
    <row r="58" spans="1:11" x14ac:dyDescent="0.25">
      <c r="A58" s="25"/>
      <c r="B58" s="18"/>
      <c r="C58" s="3"/>
      <c r="D58" s="64" t="s">
        <v>39</v>
      </c>
      <c r="E58" s="65"/>
      <c r="F58" s="17"/>
      <c r="G58" s="3"/>
      <c r="H58" s="3"/>
      <c r="I58" s="3"/>
    </row>
    <row r="59" spans="1:11" x14ac:dyDescent="0.25">
      <c r="A59" s="17"/>
      <c r="B59" s="11" t="s">
        <v>2</v>
      </c>
      <c r="C59" s="12" t="s">
        <v>3</v>
      </c>
      <c r="D59" s="173" t="s">
        <v>40</v>
      </c>
      <c r="E59" s="174"/>
      <c r="F59" s="17"/>
      <c r="G59" s="3"/>
      <c r="H59" s="3"/>
      <c r="I59" s="3"/>
    </row>
    <row r="60" spans="1:11" x14ac:dyDescent="0.25">
      <c r="A60" s="17"/>
      <c r="B60" s="67"/>
      <c r="C60" s="68"/>
      <c r="D60" s="19" t="s">
        <v>41</v>
      </c>
      <c r="E60" s="21" t="s">
        <v>42</v>
      </c>
      <c r="F60" s="17"/>
      <c r="G60" s="3"/>
      <c r="H60" s="3"/>
      <c r="I60" s="3"/>
    </row>
    <row r="61" spans="1:11" x14ac:dyDescent="0.25">
      <c r="A61" s="17"/>
      <c r="B61" s="22"/>
      <c r="C61" s="23"/>
      <c r="D61" s="23"/>
      <c r="E61" s="24"/>
      <c r="F61" s="25"/>
      <c r="G61" s="3"/>
      <c r="H61" s="3"/>
      <c r="I61" s="3"/>
    </row>
    <row r="62" spans="1:11" x14ac:dyDescent="0.25">
      <c r="A62" s="17"/>
      <c r="B62" s="26" t="s">
        <v>10</v>
      </c>
      <c r="C62" s="27" t="s">
        <v>11</v>
      </c>
      <c r="D62" s="43">
        <v>1</v>
      </c>
      <c r="E62" s="44">
        <v>386</v>
      </c>
      <c r="F62" s="17"/>
      <c r="G62" s="3"/>
      <c r="H62" s="3"/>
      <c r="I62" s="3"/>
    </row>
    <row r="63" spans="1:11" x14ac:dyDescent="0.25">
      <c r="A63" s="17"/>
      <c r="B63" s="41"/>
      <c r="C63" s="3"/>
      <c r="D63" s="49"/>
      <c r="E63" s="50"/>
      <c r="F63" s="17"/>
      <c r="G63" s="3"/>
      <c r="H63" s="3"/>
      <c r="I63" s="3"/>
    </row>
    <row r="64" spans="1:11" x14ac:dyDescent="0.25">
      <c r="A64" s="17"/>
      <c r="B64" s="52" t="s">
        <v>26</v>
      </c>
      <c r="C64" s="27" t="s">
        <v>27</v>
      </c>
      <c r="D64" s="49">
        <v>17</v>
      </c>
      <c r="E64" s="50">
        <v>1844</v>
      </c>
      <c r="F64" s="17"/>
      <c r="G64" s="3"/>
      <c r="H64" s="3"/>
      <c r="I64" s="3"/>
    </row>
    <row r="65" spans="1:16" x14ac:dyDescent="0.25">
      <c r="A65" s="17"/>
      <c r="B65" s="26"/>
      <c r="C65" s="27"/>
      <c r="D65" s="69"/>
      <c r="E65" s="70"/>
      <c r="F65" s="17"/>
      <c r="G65" s="3"/>
      <c r="H65" s="3"/>
      <c r="I65" s="3"/>
    </row>
    <row r="66" spans="1:16" x14ac:dyDescent="0.25">
      <c r="A66" s="17"/>
      <c r="B66" s="71" t="s">
        <v>34</v>
      </c>
      <c r="C66" s="72" t="s">
        <v>20</v>
      </c>
      <c r="D66" s="73">
        <v>3</v>
      </c>
      <c r="E66" s="74">
        <v>803</v>
      </c>
      <c r="F66" s="17"/>
      <c r="G66" s="3"/>
      <c r="H66" s="3"/>
      <c r="I66" s="3"/>
    </row>
    <row r="67" spans="1:16" x14ac:dyDescent="0.25">
      <c r="A67" s="17"/>
      <c r="B67" s="30"/>
      <c r="C67" s="31"/>
      <c r="D67" s="75"/>
      <c r="E67" s="76"/>
      <c r="F67" s="25"/>
      <c r="G67" s="3"/>
      <c r="H67" s="3"/>
      <c r="I67" s="3"/>
    </row>
    <row r="68" spans="1:16" x14ac:dyDescent="0.25">
      <c r="A68" s="17"/>
      <c r="B68" s="26" t="s">
        <v>36</v>
      </c>
      <c r="C68" s="3"/>
      <c r="D68" s="46">
        <f>SUM(D62:D66)</f>
        <v>21</v>
      </c>
      <c r="E68" s="47">
        <f>SUM(E62:E66)</f>
        <v>3033</v>
      </c>
      <c r="F68" s="17"/>
      <c r="G68" s="3"/>
      <c r="H68" s="3"/>
      <c r="I68" s="3"/>
    </row>
    <row r="69" spans="1:16" x14ac:dyDescent="0.25">
      <c r="A69" s="17"/>
      <c r="B69" s="58" t="s">
        <v>37</v>
      </c>
      <c r="C69" s="3"/>
      <c r="D69" s="46"/>
      <c r="E69" s="47">
        <f>E68*H69</f>
        <v>63519.755039999996</v>
      </c>
      <c r="F69" s="17"/>
      <c r="G69" s="154" t="s">
        <v>64</v>
      </c>
      <c r="H69" s="155">
        <v>20.942879999999999</v>
      </c>
      <c r="I69" s="3"/>
    </row>
    <row r="70" spans="1:16" x14ac:dyDescent="0.25">
      <c r="A70" s="17"/>
      <c r="B70" s="22"/>
      <c r="C70" s="23"/>
      <c r="D70" s="77"/>
      <c r="E70" s="78"/>
      <c r="F70" s="25"/>
      <c r="G70" s="3"/>
      <c r="H70" s="3"/>
      <c r="I70" s="3"/>
    </row>
    <row r="73" spans="1:16" x14ac:dyDescent="0.25">
      <c r="A73" s="80" t="s">
        <v>43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x14ac:dyDescent="0.25">
      <c r="A74" s="82" t="str">
        <f>'[1]A RESERVAS 528'!$B$2</f>
        <v xml:space="preserve">     (al 31 de diciembre de 2009, montos expresados en U.F.)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x14ac:dyDescent="0.25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5"/>
      <c r="M75" s="150"/>
      <c r="N75" s="81"/>
      <c r="O75" s="81"/>
      <c r="P75" s="81"/>
    </row>
    <row r="76" spans="1:16" x14ac:dyDescent="0.25">
      <c r="A76" s="86"/>
      <c r="B76" s="81"/>
      <c r="C76" s="87"/>
      <c r="D76" s="88"/>
      <c r="E76" s="88" t="s">
        <v>44</v>
      </c>
      <c r="F76" s="88"/>
      <c r="G76" s="87"/>
      <c r="H76" s="87"/>
      <c r="I76" s="81"/>
      <c r="J76" s="89" t="s">
        <v>45</v>
      </c>
      <c r="K76" s="89"/>
      <c r="L76" s="90"/>
      <c r="M76" s="151"/>
      <c r="N76" s="81"/>
      <c r="O76" s="81"/>
      <c r="P76" s="81"/>
    </row>
    <row r="77" spans="1:16" x14ac:dyDescent="0.25">
      <c r="A77" s="91" t="s">
        <v>2</v>
      </c>
      <c r="B77" s="92" t="s">
        <v>3</v>
      </c>
      <c r="C77" s="93"/>
      <c r="D77" s="94" t="s">
        <v>46</v>
      </c>
      <c r="E77" s="93"/>
      <c r="F77" s="95"/>
      <c r="G77" s="96" t="s">
        <v>47</v>
      </c>
      <c r="H77" s="93"/>
      <c r="I77" s="81"/>
      <c r="J77" s="81"/>
      <c r="K77" s="81"/>
      <c r="L77" s="97"/>
      <c r="M77" s="151"/>
      <c r="N77" s="81"/>
      <c r="O77" s="81"/>
      <c r="P77" s="81"/>
    </row>
    <row r="78" spans="1:16" x14ac:dyDescent="0.25">
      <c r="A78" s="86"/>
      <c r="B78" s="81"/>
      <c r="C78" s="80" t="s">
        <v>48</v>
      </c>
      <c r="D78" s="98"/>
      <c r="E78" s="99" t="s">
        <v>49</v>
      </c>
      <c r="F78" s="100"/>
      <c r="G78" s="80" t="s">
        <v>50</v>
      </c>
      <c r="H78" s="101"/>
      <c r="I78" s="101"/>
      <c r="J78" s="80" t="s">
        <v>48</v>
      </c>
      <c r="K78" s="98"/>
      <c r="L78" s="102" t="s">
        <v>49</v>
      </c>
      <c r="M78" s="151"/>
      <c r="N78" s="81"/>
      <c r="O78" s="81"/>
      <c r="P78" s="81"/>
    </row>
    <row r="79" spans="1:16" x14ac:dyDescent="0.25">
      <c r="A79" s="86"/>
      <c r="B79" s="81"/>
      <c r="C79" s="103" t="s">
        <v>6</v>
      </c>
      <c r="D79" s="99" t="s">
        <v>7</v>
      </c>
      <c r="E79" s="103" t="s">
        <v>7</v>
      </c>
      <c r="F79" s="103"/>
      <c r="G79" s="99" t="s">
        <v>6</v>
      </c>
      <c r="H79" s="99" t="s">
        <v>51</v>
      </c>
      <c r="I79" s="99"/>
      <c r="J79" s="103" t="s">
        <v>6</v>
      </c>
      <c r="K79" s="103" t="s">
        <v>52</v>
      </c>
      <c r="L79" s="104" t="s">
        <v>7</v>
      </c>
      <c r="M79" s="151"/>
      <c r="N79" s="81"/>
      <c r="O79" s="81"/>
      <c r="P79" s="81"/>
    </row>
    <row r="80" spans="1:16" x14ac:dyDescent="0.25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7"/>
      <c r="M80" s="150"/>
      <c r="N80" s="81"/>
      <c r="O80" s="81"/>
      <c r="P80" s="81"/>
    </row>
    <row r="81" spans="1:16" x14ac:dyDescent="0.25">
      <c r="A81" s="108" t="s">
        <v>53</v>
      </c>
      <c r="B81" s="109" t="s">
        <v>15</v>
      </c>
      <c r="C81" s="110"/>
      <c r="D81" s="110"/>
      <c r="E81" s="110"/>
      <c r="F81" s="111"/>
      <c r="G81" s="111"/>
      <c r="H81" s="111"/>
      <c r="I81" s="111"/>
      <c r="J81" s="111"/>
      <c r="K81" s="111"/>
      <c r="L81" s="112"/>
      <c r="M81" s="81"/>
      <c r="N81" s="81"/>
      <c r="O81" s="81"/>
      <c r="P81" s="81"/>
    </row>
    <row r="82" spans="1:16" x14ac:dyDescent="0.25">
      <c r="A82" s="113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5"/>
      <c r="M82" s="81"/>
      <c r="N82" s="81"/>
      <c r="O82" s="81"/>
      <c r="P82" s="81"/>
    </row>
    <row r="83" spans="1:16" x14ac:dyDescent="0.25">
      <c r="A83" s="108" t="s">
        <v>8</v>
      </c>
      <c r="B83" s="116" t="s">
        <v>13</v>
      </c>
      <c r="C83" s="156">
        <f>SUM(C84:C85)</f>
        <v>1940</v>
      </c>
      <c r="D83" s="156">
        <f t="shared" ref="D83:L83" si="0">SUM(D84:D85)</f>
        <v>2136722</v>
      </c>
      <c r="E83" s="156">
        <f t="shared" si="0"/>
        <v>0</v>
      </c>
      <c r="F83" s="156"/>
      <c r="G83" s="156">
        <f t="shared" si="0"/>
        <v>16</v>
      </c>
      <c r="H83" s="156">
        <f t="shared" si="0"/>
        <v>3093</v>
      </c>
      <c r="I83" s="156"/>
      <c r="J83" s="156">
        <f>SUM(J84:J85)</f>
        <v>43</v>
      </c>
      <c r="K83" s="156">
        <f t="shared" si="0"/>
        <v>18406</v>
      </c>
      <c r="L83" s="157">
        <f t="shared" si="0"/>
        <v>71904</v>
      </c>
      <c r="M83" s="81"/>
      <c r="N83" s="81"/>
      <c r="O83" s="81"/>
      <c r="P83" s="81"/>
    </row>
    <row r="84" spans="1:16" x14ac:dyDescent="0.25">
      <c r="A84" s="117"/>
      <c r="B84" s="109" t="s">
        <v>9</v>
      </c>
      <c r="C84" s="158">
        <v>1939</v>
      </c>
      <c r="D84" s="159">
        <v>2136440</v>
      </c>
      <c r="E84" s="159">
        <v>0</v>
      </c>
      <c r="F84" s="159"/>
      <c r="G84" s="159">
        <v>15</v>
      </c>
      <c r="H84" s="159">
        <v>2811</v>
      </c>
      <c r="I84" s="159"/>
      <c r="J84" s="159">
        <v>43</v>
      </c>
      <c r="K84" s="159">
        <v>18406</v>
      </c>
      <c r="L84" s="160">
        <v>71904</v>
      </c>
      <c r="M84" s="81"/>
      <c r="N84" s="81"/>
      <c r="O84" s="81"/>
      <c r="P84" s="81"/>
    </row>
    <row r="85" spans="1:16" x14ac:dyDescent="0.25">
      <c r="A85" s="117"/>
      <c r="B85" s="120" t="s">
        <v>29</v>
      </c>
      <c r="C85" s="158">
        <v>1</v>
      </c>
      <c r="D85" s="159">
        <v>282</v>
      </c>
      <c r="E85" s="159">
        <v>0</v>
      </c>
      <c r="F85" s="159"/>
      <c r="G85" s="159">
        <v>1</v>
      </c>
      <c r="H85" s="159">
        <v>282</v>
      </c>
      <c r="I85" s="159"/>
      <c r="J85" s="159">
        <v>0</v>
      </c>
      <c r="K85" s="159">
        <v>0</v>
      </c>
      <c r="L85" s="160">
        <v>0</v>
      </c>
      <c r="M85" s="81"/>
      <c r="N85" s="81"/>
      <c r="O85" s="81"/>
      <c r="P85" s="81"/>
    </row>
    <row r="86" spans="1:16" x14ac:dyDescent="0.25">
      <c r="A86" s="117"/>
      <c r="B86" s="123"/>
      <c r="C86" s="118"/>
      <c r="D86" s="118"/>
      <c r="E86" s="118"/>
      <c r="F86" s="118"/>
      <c r="G86" s="118"/>
      <c r="H86" s="118"/>
      <c r="I86" s="118"/>
      <c r="J86" s="118"/>
      <c r="K86" s="118"/>
      <c r="L86" s="119"/>
      <c r="M86" s="81"/>
      <c r="N86" s="81"/>
      <c r="O86" s="81"/>
      <c r="P86" s="81"/>
    </row>
    <row r="87" spans="1:16" x14ac:dyDescent="0.25">
      <c r="A87" s="108" t="s">
        <v>12</v>
      </c>
      <c r="B87" s="116" t="s">
        <v>54</v>
      </c>
      <c r="C87" s="111">
        <f>SUM(C88:C90)</f>
        <v>68</v>
      </c>
      <c r="D87" s="111">
        <f>SUM(D88:D90)</f>
        <v>7326</v>
      </c>
      <c r="E87" s="111">
        <f>SUM(E88:E90)</f>
        <v>0</v>
      </c>
      <c r="F87" s="111"/>
      <c r="G87" s="111">
        <f>SUM(G88:G90)</f>
        <v>3</v>
      </c>
      <c r="H87" s="111">
        <f>SUM(H88:H90)</f>
        <v>113</v>
      </c>
      <c r="I87" s="111"/>
      <c r="J87" s="111">
        <f>SUM(J88:J90)</f>
        <v>2</v>
      </c>
      <c r="K87" s="111">
        <f>SUM(K88:K90)</f>
        <v>288</v>
      </c>
      <c r="L87" s="112">
        <f>SUM(L88:L90)</f>
        <v>0</v>
      </c>
      <c r="M87" s="81"/>
      <c r="N87" s="81"/>
      <c r="O87" s="81"/>
      <c r="P87" s="81"/>
    </row>
    <row r="88" spans="1:16" x14ac:dyDescent="0.25">
      <c r="A88" s="124"/>
      <c r="B88" s="125" t="s">
        <v>55</v>
      </c>
      <c r="C88" s="126">
        <v>0</v>
      </c>
      <c r="D88" s="126">
        <v>0</v>
      </c>
      <c r="E88" s="126">
        <v>0</v>
      </c>
      <c r="F88" s="126"/>
      <c r="G88" s="126">
        <v>0</v>
      </c>
      <c r="H88" s="126">
        <v>0</v>
      </c>
      <c r="I88" s="126"/>
      <c r="J88" s="126">
        <v>0</v>
      </c>
      <c r="K88" s="126">
        <v>0</v>
      </c>
      <c r="L88" s="127">
        <v>0</v>
      </c>
      <c r="M88" s="152"/>
      <c r="N88" s="152"/>
      <c r="O88" s="152"/>
      <c r="P88" s="152"/>
    </row>
    <row r="89" spans="1:16" x14ac:dyDescent="0.25">
      <c r="A89" s="117"/>
      <c r="B89" s="109" t="s">
        <v>21</v>
      </c>
      <c r="C89" s="118">
        <v>0</v>
      </c>
      <c r="D89" s="118">
        <v>0</v>
      </c>
      <c r="E89" s="118">
        <v>0</v>
      </c>
      <c r="F89" s="118"/>
      <c r="G89" s="118">
        <v>0</v>
      </c>
      <c r="H89" s="118">
        <v>0</v>
      </c>
      <c r="I89" s="118"/>
      <c r="J89" s="118">
        <v>0</v>
      </c>
      <c r="K89" s="118">
        <v>0</v>
      </c>
      <c r="L89" s="119">
        <v>0</v>
      </c>
      <c r="M89" s="81"/>
      <c r="N89" s="81"/>
      <c r="O89" s="81"/>
      <c r="P89" s="81"/>
    </row>
    <row r="90" spans="1:16" x14ac:dyDescent="0.25">
      <c r="A90" s="117"/>
      <c r="B90" s="109" t="s">
        <v>27</v>
      </c>
      <c r="C90" s="118">
        <f>29+39</f>
        <v>68</v>
      </c>
      <c r="D90" s="118">
        <f>2273+5053</f>
        <v>7326</v>
      </c>
      <c r="E90" s="118">
        <v>0</v>
      </c>
      <c r="F90" s="118"/>
      <c r="G90" s="118">
        <f>1+2</f>
        <v>3</v>
      </c>
      <c r="H90" s="118">
        <v>113</v>
      </c>
      <c r="I90" s="118"/>
      <c r="J90" s="118">
        <f>1+1</f>
        <v>2</v>
      </c>
      <c r="K90" s="118">
        <f>144+144</f>
        <v>288</v>
      </c>
      <c r="L90" s="119">
        <v>0</v>
      </c>
      <c r="M90" s="81"/>
      <c r="N90" s="81"/>
      <c r="O90" s="81"/>
      <c r="P90" s="81"/>
    </row>
    <row r="91" spans="1:16" x14ac:dyDescent="0.25">
      <c r="A91" s="117"/>
      <c r="B91" s="109"/>
      <c r="C91" s="118"/>
      <c r="D91" s="118"/>
      <c r="E91" s="118"/>
      <c r="F91" s="118"/>
      <c r="G91" s="118"/>
      <c r="H91" s="118"/>
      <c r="I91" s="118"/>
      <c r="J91" s="118"/>
      <c r="K91" s="118"/>
      <c r="L91" s="119"/>
      <c r="M91" s="81"/>
      <c r="N91" s="81"/>
      <c r="O91" s="81"/>
      <c r="P91" s="81"/>
    </row>
    <row r="92" spans="1:16" x14ac:dyDescent="0.25">
      <c r="A92" s="108" t="s">
        <v>19</v>
      </c>
      <c r="B92" s="109" t="s">
        <v>23</v>
      </c>
      <c r="C92" s="128">
        <v>836</v>
      </c>
      <c r="D92" s="110">
        <v>692481</v>
      </c>
      <c r="E92" s="110">
        <v>0</v>
      </c>
      <c r="F92" s="110"/>
      <c r="G92" s="110">
        <v>21</v>
      </c>
      <c r="H92" s="110">
        <v>2445</v>
      </c>
      <c r="I92" s="110"/>
      <c r="J92" s="129">
        <v>68</v>
      </c>
      <c r="K92" s="110">
        <v>40203</v>
      </c>
      <c r="L92" s="130">
        <v>1957</v>
      </c>
      <c r="M92" s="81"/>
      <c r="N92" s="81"/>
      <c r="O92" s="81"/>
      <c r="P92" s="81"/>
    </row>
    <row r="93" spans="1:16" x14ac:dyDescent="0.25">
      <c r="A93" s="108"/>
      <c r="B93" s="109"/>
      <c r="C93" s="128"/>
      <c r="D93" s="110"/>
      <c r="E93" s="110"/>
      <c r="F93" s="110"/>
      <c r="G93" s="110"/>
      <c r="H93" s="110"/>
      <c r="I93" s="110"/>
      <c r="J93" s="129"/>
      <c r="K93" s="110"/>
      <c r="L93" s="130"/>
      <c r="M93" s="81"/>
      <c r="N93" s="81"/>
      <c r="O93" s="81"/>
      <c r="P93" s="81"/>
    </row>
    <row r="94" spans="1:16" x14ac:dyDescent="0.25">
      <c r="A94" s="108" t="s">
        <v>26</v>
      </c>
      <c r="B94" s="116" t="s">
        <v>13</v>
      </c>
      <c r="C94" s="111">
        <f>SUM(C95:C100)</f>
        <v>4771</v>
      </c>
      <c r="D94" s="111">
        <f>SUM(D95:D100)</f>
        <v>5857495</v>
      </c>
      <c r="E94" s="111">
        <f>SUM(E95:E100)</f>
        <v>0</v>
      </c>
      <c r="F94" s="111"/>
      <c r="G94" s="111">
        <f>SUM(G95:G100)</f>
        <v>43</v>
      </c>
      <c r="H94" s="111">
        <f>SUM(H95:H100)</f>
        <v>2668</v>
      </c>
      <c r="I94" s="111"/>
      <c r="J94" s="111">
        <f>SUM(J95:J100)</f>
        <v>273</v>
      </c>
      <c r="K94" s="111">
        <f>SUM(K95:K100)</f>
        <v>72897</v>
      </c>
      <c r="L94" s="112">
        <f>SUM(L95:L100)</f>
        <v>39692</v>
      </c>
      <c r="M94" s="81"/>
      <c r="N94" s="81"/>
      <c r="O94" s="81"/>
      <c r="P94" s="81"/>
    </row>
    <row r="95" spans="1:16" x14ac:dyDescent="0.25">
      <c r="A95" s="117"/>
      <c r="B95" s="123" t="s">
        <v>55</v>
      </c>
      <c r="C95" s="118">
        <v>837</v>
      </c>
      <c r="D95" s="118">
        <v>1151744</v>
      </c>
      <c r="E95" s="118">
        <v>0</v>
      </c>
      <c r="F95" s="118"/>
      <c r="G95" s="118">
        <v>7</v>
      </c>
      <c r="H95" s="118">
        <v>1275</v>
      </c>
      <c r="I95" s="118"/>
      <c r="J95" s="118">
        <v>23</v>
      </c>
      <c r="K95" s="118">
        <v>9246</v>
      </c>
      <c r="L95" s="119">
        <v>0</v>
      </c>
      <c r="M95" s="81"/>
      <c r="N95" s="81"/>
      <c r="O95" s="81"/>
      <c r="P95" s="81"/>
    </row>
    <row r="96" spans="1:16" x14ac:dyDescent="0.25">
      <c r="A96" s="117"/>
      <c r="B96" s="109" t="s">
        <v>18</v>
      </c>
      <c r="C96" s="118">
        <v>2525</v>
      </c>
      <c r="D96" s="121">
        <v>2875089</v>
      </c>
      <c r="E96" s="121">
        <v>0</v>
      </c>
      <c r="F96" s="121"/>
      <c r="G96" s="121">
        <v>28</v>
      </c>
      <c r="H96" s="121">
        <v>572</v>
      </c>
      <c r="I96" s="121"/>
      <c r="J96" s="121">
        <v>245</v>
      </c>
      <c r="K96" s="121">
        <v>62994</v>
      </c>
      <c r="L96" s="119">
        <v>39692</v>
      </c>
      <c r="M96" s="81"/>
      <c r="N96" s="81"/>
      <c r="O96" s="81"/>
      <c r="P96" s="81"/>
    </row>
    <row r="97" spans="1:16" x14ac:dyDescent="0.25">
      <c r="A97" s="117"/>
      <c r="B97" s="109" t="s">
        <v>9</v>
      </c>
      <c r="C97" s="118">
        <v>1394</v>
      </c>
      <c r="D97" s="118">
        <v>1815044</v>
      </c>
      <c r="E97" s="118">
        <v>0</v>
      </c>
      <c r="F97" s="118"/>
      <c r="G97" s="118">
        <v>7</v>
      </c>
      <c r="H97" s="118">
        <v>821</v>
      </c>
      <c r="I97" s="118"/>
      <c r="J97" s="118">
        <v>5</v>
      </c>
      <c r="K97" s="118">
        <v>657</v>
      </c>
      <c r="L97" s="119">
        <v>0</v>
      </c>
      <c r="M97" s="81"/>
      <c r="N97" s="81"/>
      <c r="O97" s="81"/>
      <c r="P97" s="81"/>
    </row>
    <row r="98" spans="1:16" x14ac:dyDescent="0.25">
      <c r="A98" s="117"/>
      <c r="B98" s="109" t="s">
        <v>29</v>
      </c>
      <c r="C98" s="118">
        <v>1</v>
      </c>
      <c r="D98" s="118">
        <v>1640</v>
      </c>
      <c r="E98" s="118">
        <v>0</v>
      </c>
      <c r="F98" s="118"/>
      <c r="G98" s="118">
        <v>0</v>
      </c>
      <c r="H98" s="118">
        <v>0</v>
      </c>
      <c r="I98" s="118"/>
      <c r="J98" s="118">
        <v>0</v>
      </c>
      <c r="K98" s="118">
        <v>0</v>
      </c>
      <c r="L98" s="119">
        <v>0</v>
      </c>
      <c r="M98" s="81"/>
      <c r="N98" s="81"/>
      <c r="O98" s="81"/>
      <c r="P98" s="81"/>
    </row>
    <row r="99" spans="1:16" x14ac:dyDescent="0.25">
      <c r="A99" s="117"/>
      <c r="B99" s="109" t="s">
        <v>23</v>
      </c>
      <c r="C99" s="118">
        <v>14</v>
      </c>
      <c r="D99" s="118">
        <v>13978</v>
      </c>
      <c r="E99" s="118">
        <v>0</v>
      </c>
      <c r="F99" s="118"/>
      <c r="G99" s="118">
        <v>1</v>
      </c>
      <c r="H99" s="118">
        <v>0</v>
      </c>
      <c r="I99" s="118"/>
      <c r="J99" s="118">
        <v>0</v>
      </c>
      <c r="K99" s="118">
        <v>0</v>
      </c>
      <c r="L99" s="119">
        <v>0</v>
      </c>
      <c r="M99" s="81"/>
      <c r="N99" s="81"/>
      <c r="O99" s="81"/>
      <c r="P99" s="81"/>
    </row>
    <row r="100" spans="1:16" x14ac:dyDescent="0.25">
      <c r="A100" s="117"/>
      <c r="B100" s="123" t="s">
        <v>15</v>
      </c>
      <c r="C100" s="118">
        <v>0</v>
      </c>
      <c r="D100" s="121">
        <v>0</v>
      </c>
      <c r="E100" s="121">
        <v>0</v>
      </c>
      <c r="F100" s="121"/>
      <c r="G100" s="121">
        <v>0</v>
      </c>
      <c r="H100" s="121">
        <v>0</v>
      </c>
      <c r="I100" s="121"/>
      <c r="J100" s="121">
        <v>0</v>
      </c>
      <c r="K100" s="121">
        <v>0</v>
      </c>
      <c r="L100" s="119">
        <v>0</v>
      </c>
      <c r="M100" s="81"/>
      <c r="N100" s="81"/>
      <c r="O100" s="81"/>
      <c r="P100" s="81"/>
    </row>
    <row r="101" spans="1:16" x14ac:dyDescent="0.25">
      <c r="A101" s="131"/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30"/>
      <c r="M101" s="81"/>
      <c r="N101" s="81"/>
      <c r="O101" s="81"/>
      <c r="P101" s="81"/>
    </row>
    <row r="102" spans="1:16" x14ac:dyDescent="0.25">
      <c r="A102" s="108" t="s">
        <v>56</v>
      </c>
      <c r="B102" s="109" t="s">
        <v>57</v>
      </c>
      <c r="C102" s="128">
        <v>0</v>
      </c>
      <c r="D102" s="110">
        <v>0</v>
      </c>
      <c r="E102" s="110">
        <v>0</v>
      </c>
      <c r="F102" s="110"/>
      <c r="G102" s="110">
        <v>0</v>
      </c>
      <c r="H102" s="110">
        <v>0</v>
      </c>
      <c r="I102" s="110"/>
      <c r="J102" s="129">
        <v>0</v>
      </c>
      <c r="K102" s="110">
        <v>0</v>
      </c>
      <c r="L102" s="130">
        <v>0</v>
      </c>
      <c r="M102" s="81"/>
      <c r="N102" s="81"/>
      <c r="O102" s="81"/>
      <c r="P102" s="81"/>
    </row>
    <row r="103" spans="1:16" x14ac:dyDescent="0.25">
      <c r="A103" s="117"/>
      <c r="B103" s="120"/>
      <c r="C103" s="110"/>
      <c r="D103" s="110"/>
      <c r="E103" s="110"/>
      <c r="F103" s="110"/>
      <c r="G103" s="110"/>
      <c r="H103" s="110"/>
      <c r="I103" s="110"/>
      <c r="J103" s="110"/>
      <c r="K103" s="110"/>
      <c r="L103" s="130"/>
      <c r="M103" s="81"/>
      <c r="N103" s="81"/>
      <c r="O103" s="81"/>
      <c r="P103" s="81"/>
    </row>
    <row r="104" spans="1:16" x14ac:dyDescent="0.25">
      <c r="A104" s="108" t="s">
        <v>32</v>
      </c>
      <c r="B104" s="109" t="s">
        <v>21</v>
      </c>
      <c r="C104" s="110">
        <v>1056</v>
      </c>
      <c r="D104" s="110">
        <v>2234998</v>
      </c>
      <c r="E104" s="110">
        <v>0</v>
      </c>
      <c r="F104" s="110"/>
      <c r="G104" s="110">
        <v>11</v>
      </c>
      <c r="H104" s="110">
        <v>3980</v>
      </c>
      <c r="I104" s="110"/>
      <c r="J104" s="110">
        <v>7</v>
      </c>
      <c r="K104" s="110">
        <v>6019</v>
      </c>
      <c r="L104" s="130">
        <v>8255</v>
      </c>
      <c r="M104" s="81"/>
      <c r="N104" s="81"/>
      <c r="O104" s="81"/>
      <c r="P104" s="81"/>
    </row>
    <row r="105" spans="1:16" x14ac:dyDescent="0.2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97"/>
      <c r="M105" s="81"/>
      <c r="N105" s="81"/>
      <c r="O105" s="81"/>
      <c r="P105" s="81"/>
    </row>
    <row r="106" spans="1:16" x14ac:dyDescent="0.25">
      <c r="A106" s="108" t="s">
        <v>58</v>
      </c>
      <c r="B106" s="109" t="s">
        <v>57</v>
      </c>
      <c r="C106" s="110">
        <v>0</v>
      </c>
      <c r="D106" s="110">
        <v>0</v>
      </c>
      <c r="E106" s="110">
        <v>0</v>
      </c>
      <c r="F106" s="110"/>
      <c r="G106" s="110">
        <v>0</v>
      </c>
      <c r="H106" s="110">
        <v>0</v>
      </c>
      <c r="I106" s="110"/>
      <c r="J106" s="129">
        <v>0</v>
      </c>
      <c r="K106" s="110">
        <v>0</v>
      </c>
      <c r="L106" s="130">
        <v>0</v>
      </c>
      <c r="M106" s="81"/>
      <c r="N106" s="81"/>
      <c r="O106" s="81"/>
      <c r="P106" s="81"/>
    </row>
    <row r="107" spans="1:16" x14ac:dyDescent="0.25">
      <c r="A107" s="117"/>
      <c r="B107" s="120"/>
      <c r="C107" s="118"/>
      <c r="D107" s="118"/>
      <c r="E107" s="118"/>
      <c r="F107" s="118"/>
      <c r="G107" s="118"/>
      <c r="H107" s="118"/>
      <c r="I107" s="118"/>
      <c r="J107" s="118"/>
      <c r="K107" s="118"/>
      <c r="L107" s="119"/>
      <c r="M107" s="81"/>
      <c r="N107" s="81"/>
      <c r="O107" s="81"/>
      <c r="P107" s="81"/>
    </row>
    <row r="108" spans="1:16" x14ac:dyDescent="0.25">
      <c r="A108" s="108" t="s">
        <v>33</v>
      </c>
      <c r="B108" s="109" t="s">
        <v>23</v>
      </c>
      <c r="C108" s="110">
        <v>0</v>
      </c>
      <c r="D108" s="110">
        <v>0</v>
      </c>
      <c r="E108" s="110">
        <v>0</v>
      </c>
      <c r="F108" s="110"/>
      <c r="G108" s="110">
        <v>0</v>
      </c>
      <c r="H108" s="110">
        <v>0</v>
      </c>
      <c r="I108" s="110"/>
      <c r="J108" s="110">
        <v>0</v>
      </c>
      <c r="K108" s="110">
        <v>0</v>
      </c>
      <c r="L108" s="132">
        <v>0</v>
      </c>
      <c r="M108" s="81"/>
      <c r="N108" s="81"/>
      <c r="O108" s="81"/>
      <c r="P108" s="81"/>
    </row>
    <row r="109" spans="1:16" x14ac:dyDescent="0.25">
      <c r="A109" s="117"/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5"/>
      <c r="M109" s="81"/>
      <c r="N109" s="81"/>
      <c r="O109" s="81"/>
      <c r="P109" s="81"/>
    </row>
    <row r="110" spans="1:16" x14ac:dyDescent="0.25">
      <c r="A110" s="108" t="s">
        <v>59</v>
      </c>
      <c r="B110" s="109" t="s">
        <v>18</v>
      </c>
      <c r="C110" s="110">
        <v>31</v>
      </c>
      <c r="D110" s="110">
        <v>15322</v>
      </c>
      <c r="E110" s="110">
        <v>0</v>
      </c>
      <c r="F110" s="110"/>
      <c r="G110" s="110">
        <v>1</v>
      </c>
      <c r="H110" s="110">
        <v>0</v>
      </c>
      <c r="I110" s="110"/>
      <c r="J110" s="129">
        <v>2</v>
      </c>
      <c r="K110" s="110">
        <v>437</v>
      </c>
      <c r="L110" s="130">
        <v>0</v>
      </c>
      <c r="M110" s="81"/>
      <c r="N110" s="81"/>
      <c r="O110" s="81"/>
      <c r="P110" s="81"/>
    </row>
    <row r="111" spans="1:16" x14ac:dyDescent="0.25">
      <c r="A111" s="108"/>
      <c r="B111" s="109"/>
      <c r="C111" s="110"/>
      <c r="D111" s="110"/>
      <c r="E111" s="110"/>
      <c r="F111" s="110"/>
      <c r="G111" s="110"/>
      <c r="H111" s="110"/>
      <c r="I111" s="110"/>
      <c r="J111" s="129"/>
      <c r="K111" s="110"/>
      <c r="L111" s="130"/>
      <c r="M111" s="81"/>
      <c r="N111" s="134"/>
      <c r="O111" s="81"/>
      <c r="P111" s="81"/>
    </row>
    <row r="112" spans="1:16" x14ac:dyDescent="0.25">
      <c r="A112" s="108" t="s">
        <v>34</v>
      </c>
      <c r="B112" s="109" t="s">
        <v>29</v>
      </c>
      <c r="C112" s="110">
        <v>0</v>
      </c>
      <c r="D112" s="110">
        <v>0</v>
      </c>
      <c r="E112" s="110">
        <v>0</v>
      </c>
      <c r="F112" s="110"/>
      <c r="G112" s="110">
        <v>0</v>
      </c>
      <c r="H112" s="110">
        <v>0</v>
      </c>
      <c r="I112" s="110"/>
      <c r="J112" s="129">
        <v>0</v>
      </c>
      <c r="K112" s="110">
        <v>0</v>
      </c>
      <c r="L112" s="130">
        <v>0</v>
      </c>
      <c r="M112" s="81"/>
      <c r="N112" s="81"/>
      <c r="O112" s="81"/>
      <c r="P112" s="81"/>
    </row>
    <row r="113" spans="1:16" x14ac:dyDescent="0.25">
      <c r="A113" s="83"/>
      <c r="B113" s="84"/>
      <c r="C113" s="136"/>
      <c r="D113" s="136"/>
      <c r="E113" s="136"/>
      <c r="F113" s="136"/>
      <c r="G113" s="136"/>
      <c r="H113" s="136"/>
      <c r="I113" s="136"/>
      <c r="J113" s="136"/>
      <c r="K113" s="136"/>
      <c r="L113" s="137"/>
      <c r="M113" s="150"/>
      <c r="N113" s="81"/>
      <c r="O113" s="81"/>
      <c r="P113" s="81"/>
    </row>
    <row r="114" spans="1:16" x14ac:dyDescent="0.25">
      <c r="A114" s="108" t="s">
        <v>36</v>
      </c>
      <c r="B114" s="81"/>
      <c r="C114" s="138">
        <f>C110+C108+C106+C104+C102+C94+C92+C87+C83+C81</f>
        <v>8702</v>
      </c>
      <c r="D114" s="138">
        <f>D110+D108+D106+D104+D102+D94+D92+D87+D83+D81</f>
        <v>10944344</v>
      </c>
      <c r="E114" s="138">
        <f>E110+E108+E106+E104+E102+E94+E92+E87+E83+E81</f>
        <v>0</v>
      </c>
      <c r="F114" s="138"/>
      <c r="G114" s="138">
        <f>G110+G108+G106+G104+G102+G94+G92+G87+G83+G81</f>
        <v>95</v>
      </c>
      <c r="H114" s="138">
        <f>H110+H108+H106+H104+H102+H94+H92+H87+H83+H81</f>
        <v>12299</v>
      </c>
      <c r="I114" s="138"/>
      <c r="J114" s="138">
        <f>J110+J108+J106+J104+J102+J94+J92+J87+J83+J81</f>
        <v>395</v>
      </c>
      <c r="K114" s="138">
        <f>K110+K108+K106+K104+K102+K94+K92+K87+K83+K81</f>
        <v>138250</v>
      </c>
      <c r="L114" s="139">
        <f>L110+L108+L106+L104+L102+L94+L92+L87+L83+L81</f>
        <v>121808</v>
      </c>
      <c r="M114" s="151"/>
      <c r="P114" s="81"/>
    </row>
    <row r="115" spans="1:16" x14ac:dyDescent="0.25">
      <c r="A115" s="169" t="s">
        <v>37</v>
      </c>
      <c r="B115" s="166"/>
      <c r="C115" s="167"/>
      <c r="D115" s="167">
        <v>229206083.07071999</v>
      </c>
      <c r="E115" s="167">
        <v>0</v>
      </c>
      <c r="F115" s="167"/>
      <c r="G115" s="167"/>
      <c r="H115" s="167">
        <v>257576.48111999998</v>
      </c>
      <c r="I115" s="167"/>
      <c r="J115" s="167"/>
      <c r="K115" s="167">
        <v>2895353.1599999997</v>
      </c>
      <c r="L115" s="168">
        <v>2551010.3270399999</v>
      </c>
      <c r="M115" s="151" t="s">
        <v>64</v>
      </c>
      <c r="N115" s="165">
        <v>20.942879999999999</v>
      </c>
      <c r="O115" s="81"/>
      <c r="P115" s="81"/>
    </row>
    <row r="116" spans="1:16" x14ac:dyDescent="0.25">
      <c r="A116" s="105"/>
      <c r="B116" s="106"/>
      <c r="C116" s="142"/>
      <c r="D116" s="142"/>
      <c r="E116" s="142"/>
      <c r="F116" s="142"/>
      <c r="G116" s="142"/>
      <c r="H116" s="142"/>
      <c r="I116" s="142"/>
      <c r="J116" s="142"/>
      <c r="K116" s="142"/>
      <c r="L116" s="143"/>
      <c r="M116" s="150"/>
      <c r="N116" s="81"/>
      <c r="O116" s="81"/>
      <c r="P116" s="81"/>
    </row>
  </sheetData>
  <mergeCells count="1">
    <mergeCell ref="D59:E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2013-12-11T19:26:52Z</dcterms:modified>
</cp:coreProperties>
</file>