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<sst xmlns="http://schemas.openxmlformats.org/spreadsheetml/2006/main" count="153" uniqueCount="100">
  <si>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</si>
  <si>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</si>
  <si>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</si>
  <si>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</si>
  <si>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</si>
  <si>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</si>
  <si>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</si>
  <si>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</si>
  <si>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</si>
  <si>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</si>
  <si>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</si>
  <si>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</si>
  <si>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</si>
  <si>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</si>
  <si>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</si>
  <si>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</si>
  <si>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</si>
  <si>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</si>
  <si>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</si>
  <si>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</si>
  <si>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</si>
  <si>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</si>
  <si>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</si>
  <si>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</si>
  <si>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</si>
  <si>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</si>
  <si>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</si>
  <si>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</si>
  <si>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</si>
  <si>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</si>
  <si>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</si>
  <si>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</si>
  <si>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</si>
  <si>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</si>
  <si>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</si>
  <si>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</si>
  <si>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</si>
  <si>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</si>
  <si>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</si>
  <si>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</si>
  <si>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</si>
  <si>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</si>
  <si>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</si>
  <si>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</si>
  <si>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</si>
  <si>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</si>
  <si>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</si>
  <si>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</si>
  <si>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</si>
  <si>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</si>
  <si>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</si>
  <si>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</si>
  <si>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</si>
  <si>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</si>
  <si>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</si>
  <si>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</si>
  <si>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</si>
  <si>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</si>
  <si>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</si>
  <si>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</si>
  <si>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</si>
  <si>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</si>
  <si>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</si>
  <si>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</si>
  <si>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</si>
  <si>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</si>
  <si>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</si>
  <si>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</si>
  <si>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</si>
  <si>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</si>
  <si>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</si>
  <si>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</si>
  <si>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</si>
  <si>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</si>
  <si>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</si>
  <si>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</si>
  <si>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</si>
  <si>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</si>
  <si>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</si>
  <si>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</si>
  <si>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</si>
  <si>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</si>
  <si>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</si>
  <si>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</si>
  <si>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</si>
  <si>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</si>
  <si>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</si>
  <si>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</si>
  <si>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</si>
  <si>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</si>
  <si>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</si>
  <si>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</si>
  <si>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</si>
  <si>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</si>
  <si>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</si>
  <si>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</si>
  <si>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30 de septiembre de 2021, montos expresados en  pesos de septiembre de 2021)</t>
  </si>
  <si>
    <t>FID</t>
  </si>
  <si>
    <t xml:space="preserve">      (entre el 1 de enero y  31 de marzo de 2022)</t>
  </si>
  <si>
    <t xml:space="preserve">      (entre el 1 de enero y 31 de marzo de 2022, montos expresados en miles de pesos de marzo de 2022)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</si>
</sst>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7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MS Sans Serif"/>
      <family val="2"/>
    </font>
    <font>
      <sz val="10"/>
      <color indexed="18"/>
      <name val="MS Sans Serif"/>
      <family val="2"/>
    </font>
    <font>
      <sz val="10"/>
      <color indexed="17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6" fillId="33" borderId="0" xfId="58" applyFont="1" applyFill="1" applyBorder="1" applyAlignment="1" quotePrefix="1">
      <alignment horizontal="left"/>
      <protection/>
    </xf>
    <xf numFmtId="0" fontId="27" fillId="33" borderId="0" xfId="58" applyFont="1" applyFill="1">
      <alignment/>
      <protection/>
    </xf>
    <xf numFmtId="0" fontId="27" fillId="33" borderId="0" xfId="58" applyFont="1" applyFill="1" applyBorder="1" applyAlignment="1">
      <alignment horizontal="right"/>
      <protection/>
    </xf>
    <xf numFmtId="0" fontId="27" fillId="33" borderId="0" xfId="58" applyFont="1" applyFill="1" applyBorder="1" applyAlignment="1" quotePrefix="1">
      <alignment horizontal="right"/>
      <protection/>
    </xf>
    <xf numFmtId="3" fontId="27" fillId="33" borderId="0" xfId="51" applyNumberFormat="1" applyFont="1" applyFill="1" applyBorder="1" applyAlignment="1">
      <alignment/>
    </xf>
    <xf numFmtId="3" fontId="27" fillId="33" borderId="0" xfId="58" applyNumberFormat="1" applyFont="1" applyFill="1" applyBorder="1">
      <alignment/>
      <protection/>
    </xf>
    <xf numFmtId="0" fontId="27" fillId="33" borderId="0" xfId="59" applyFont="1" applyFill="1" applyBorder="1" applyAlignment="1">
      <alignment horizontal="right"/>
      <protection/>
    </xf>
    <xf numFmtId="0" fontId="27" fillId="33" borderId="0" xfId="59" applyFont="1" applyFill="1" applyBorder="1" applyAlignment="1" quotePrefix="1">
      <alignment horizontal="right"/>
      <protection/>
    </xf>
    <xf numFmtId="3" fontId="27" fillId="33" borderId="0" xfId="52" applyNumberFormat="1" applyFont="1" applyFill="1" applyBorder="1" applyAlignment="1">
      <alignment/>
    </xf>
    <xf numFmtId="38" fontId="27" fillId="33" borderId="0" xfId="60" applyNumberFormat="1" applyFont="1" applyFill="1" applyBorder="1" applyAlignment="1">
      <alignment horizontal="right"/>
      <protection/>
    </xf>
    <xf numFmtId="0" fontId="27" fillId="33" borderId="0" xfId="60" applyFont="1" applyFill="1" applyBorder="1" applyAlignment="1">
      <alignment horizontal="right"/>
      <protection/>
    </xf>
    <xf numFmtId="0" fontId="27" fillId="33" borderId="0" xfId="60" applyFont="1" applyFill="1" applyBorder="1" applyAlignment="1" quotePrefix="1">
      <alignment horizontal="right"/>
      <protection/>
    </xf>
    <xf numFmtId="3" fontId="27" fillId="33" borderId="0" xfId="60" applyNumberFormat="1" applyFont="1" applyFill="1" applyBorder="1">
      <alignment/>
      <protection/>
    </xf>
    <xf numFmtId="0" fontId="26" fillId="33" borderId="0" xfId="60" applyFont="1" applyFill="1" applyBorder="1">
      <alignment/>
      <protection/>
    </xf>
    <xf numFmtId="169" fontId="27" fillId="33" borderId="0" xfId="53" applyNumberFormat="1" applyFont="1" applyFill="1" applyBorder="1" applyAlignment="1">
      <alignment/>
    </xf>
    <xf numFmtId="38" fontId="27" fillId="33" borderId="0" xfId="60" applyNumberFormat="1" applyFont="1" applyFill="1" applyBorder="1">
      <alignment/>
      <protection/>
    </xf>
    <xf numFmtId="0" fontId="27" fillId="33" borderId="0" xfId="60" applyFont="1" applyFill="1" applyBorder="1">
      <alignment/>
      <protection/>
    </xf>
    <xf numFmtId="0" fontId="27" fillId="33" borderId="0" xfId="61" applyFont="1" applyFill="1" applyBorder="1" applyAlignment="1" quotePrefix="1">
      <alignment horizontal="left"/>
      <protection/>
    </xf>
    <xf numFmtId="0" fontId="26" fillId="33" borderId="0" xfId="61" applyFont="1" applyFill="1" applyBorder="1" applyAlignment="1" quotePrefix="1">
      <alignment horizontal="left"/>
      <protection/>
    </xf>
    <xf numFmtId="0" fontId="27" fillId="33" borderId="0" xfId="61" applyFont="1" applyFill="1" applyBorder="1">
      <alignment/>
      <protection/>
    </xf>
    <xf numFmtId="0" fontId="27" fillId="33" borderId="0" xfId="6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/>
    </xf>
    <xf numFmtId="3" fontId="27" fillId="33" borderId="0" xfId="61" applyNumberFormat="1" applyFont="1" applyFill="1" applyBorder="1">
      <alignment/>
      <protection/>
    </xf>
    <xf numFmtId="3" fontId="27" fillId="33" borderId="0" xfId="61" applyNumberFormat="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 horizontal="right"/>
    </xf>
    <xf numFmtId="0" fontId="27" fillId="33" borderId="0" xfId="58" applyFont="1" applyFill="1" applyBorder="1">
      <alignment/>
      <protection/>
    </xf>
    <xf numFmtId="0" fontId="27" fillId="33" borderId="10" xfId="58" applyFont="1" applyFill="1" applyBorder="1">
      <alignment/>
      <protection/>
    </xf>
    <xf numFmtId="38" fontId="27" fillId="33" borderId="0" xfId="58" applyNumberFormat="1" applyFont="1" applyFill="1" applyBorder="1">
      <alignment/>
      <protection/>
    </xf>
    <xf numFmtId="49" fontId="27" fillId="33" borderId="0" xfId="58" applyNumberFormat="1" applyFont="1" applyFill="1" applyBorder="1" applyAlignment="1">
      <alignment horizontal="left"/>
      <protection/>
    </xf>
    <xf numFmtId="169" fontId="27" fillId="33" borderId="0" xfId="51" applyNumberFormat="1" applyFont="1" applyFill="1" applyBorder="1" applyAlignment="1">
      <alignment/>
    </xf>
    <xf numFmtId="0" fontId="27" fillId="33" borderId="0" xfId="58" applyFont="1" applyFill="1" applyBorder="1" applyAlignment="1" quotePrefix="1">
      <alignment horizontal="left"/>
      <protection/>
    </xf>
    <xf numFmtId="0" fontId="27" fillId="33" borderId="0" xfId="58" applyFont="1" applyFill="1" applyBorder="1" applyAlignment="1">
      <alignment horizontal="left"/>
      <protection/>
    </xf>
    <xf numFmtId="3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0" xfId="58" applyFont="1" applyFill="1" applyBorder="1" applyAlignment="1" quotePrefix="1">
      <alignment horizontal="left"/>
      <protection/>
    </xf>
    <xf numFmtId="0" fontId="26" fillId="33" borderId="10" xfId="58" applyFont="1" applyFill="1" applyBorder="1" applyAlignment="1" quotePrefix="1">
      <alignment horizontal="left"/>
      <protection/>
    </xf>
    <xf numFmtId="0" fontId="27" fillId="33" borderId="11" xfId="58" applyFont="1" applyFill="1" applyBorder="1">
      <alignment/>
      <protection/>
    </xf>
    <xf numFmtId="0" fontId="27" fillId="33" borderId="11" xfId="58" applyFont="1" applyFill="1" applyBorder="1" applyAlignment="1" quotePrefix="1">
      <alignment horizontal="right"/>
      <protection/>
    </xf>
    <xf numFmtId="0" fontId="27" fillId="33" borderId="10" xfId="58" applyFont="1" applyFill="1" applyBorder="1" applyAlignment="1">
      <alignment horizontal="left"/>
      <protection/>
    </xf>
    <xf numFmtId="3" fontId="27" fillId="33" borderId="10" xfId="0" applyNumberFormat="1" applyFont="1" applyFill="1" applyBorder="1" applyAlignment="1">
      <alignment/>
    </xf>
    <xf numFmtId="3" fontId="27" fillId="33" borderId="10" xfId="58" applyNumberFormat="1" applyFont="1" applyFill="1" applyBorder="1">
      <alignment/>
      <protection/>
    </xf>
    <xf numFmtId="49" fontId="27" fillId="33" borderId="10" xfId="58" applyNumberFormat="1" applyFont="1" applyFill="1" applyBorder="1" applyAlignment="1">
      <alignment horizontal="left"/>
      <protection/>
    </xf>
    <xf numFmtId="38" fontId="28" fillId="33" borderId="0" xfId="51" applyNumberFormat="1" applyFont="1" applyFill="1" applyBorder="1" applyAlignment="1">
      <alignment/>
    </xf>
    <xf numFmtId="38" fontId="28" fillId="33" borderId="0" xfId="58" applyNumberFormat="1" applyFont="1" applyFill="1" applyBorder="1">
      <alignment/>
      <protection/>
    </xf>
    <xf numFmtId="0" fontId="28" fillId="33" borderId="0" xfId="0" applyFont="1" applyFill="1" applyBorder="1" applyAlignment="1">
      <alignment/>
    </xf>
    <xf numFmtId="0" fontId="29" fillId="33" borderId="10" xfId="58" applyFont="1" applyFill="1" applyBorder="1">
      <alignment/>
      <protection/>
    </xf>
    <xf numFmtId="169" fontId="28" fillId="33" borderId="10" xfId="51" applyNumberFormat="1" applyFont="1" applyFill="1" applyBorder="1" applyAlignment="1">
      <alignment/>
    </xf>
    <xf numFmtId="38" fontId="28" fillId="33" borderId="10" xfId="58" applyNumberFormat="1" applyFont="1" applyFill="1" applyBorder="1">
      <alignment/>
      <protection/>
    </xf>
    <xf numFmtId="0" fontId="28" fillId="33" borderId="0" xfId="58" applyFont="1" applyFill="1">
      <alignment/>
      <protection/>
    </xf>
    <xf numFmtId="0" fontId="27" fillId="33" borderId="0" xfId="59" applyFont="1" applyFill="1" applyBorder="1" applyAlignment="1" quotePrefix="1">
      <alignment horizontal="left"/>
      <protection/>
    </xf>
    <xf numFmtId="0" fontId="27" fillId="33" borderId="0" xfId="59" applyFont="1" applyFill="1" applyBorder="1">
      <alignment/>
      <protection/>
    </xf>
    <xf numFmtId="0" fontId="27" fillId="33" borderId="0" xfId="58" applyNumberFormat="1" applyFont="1" applyFill="1" applyBorder="1" applyAlignment="1">
      <alignment horizontal="left"/>
      <protection/>
    </xf>
    <xf numFmtId="3" fontId="27" fillId="33" borderId="0" xfId="59" applyNumberFormat="1" applyFont="1" applyFill="1" applyBorder="1">
      <alignment/>
      <protection/>
    </xf>
    <xf numFmtId="168" fontId="27" fillId="33" borderId="0" xfId="59" applyNumberFormat="1" applyFont="1" applyFill="1" applyBorder="1">
      <alignment/>
      <protection/>
    </xf>
    <xf numFmtId="0" fontId="27" fillId="33" borderId="11" xfId="59" applyFont="1" applyFill="1" applyBorder="1">
      <alignment/>
      <protection/>
    </xf>
    <xf numFmtId="0" fontId="27" fillId="33" borderId="11" xfId="59" applyFont="1" applyFill="1" applyBorder="1" applyAlignment="1" quotePrefix="1">
      <alignment horizontal="right"/>
      <protection/>
    </xf>
    <xf numFmtId="0" fontId="27" fillId="33" borderId="10" xfId="59" applyFont="1" applyFill="1" applyBorder="1" applyAlignment="1" quotePrefix="1">
      <alignment horizontal="left"/>
      <protection/>
    </xf>
    <xf numFmtId="0" fontId="26" fillId="33" borderId="10" xfId="59" applyFont="1" applyFill="1" applyBorder="1" applyAlignment="1" quotePrefix="1">
      <alignment horizontal="left"/>
      <protection/>
    </xf>
    <xf numFmtId="0" fontId="27" fillId="33" borderId="10" xfId="59" applyFont="1" applyFill="1" applyBorder="1">
      <alignment/>
      <protection/>
    </xf>
    <xf numFmtId="0" fontId="27" fillId="33" borderId="10" xfId="58" applyNumberFormat="1" applyFont="1" applyFill="1" applyBorder="1" applyAlignment="1">
      <alignment horizontal="left"/>
      <protection/>
    </xf>
    <xf numFmtId="0" fontId="27" fillId="33" borderId="10" xfId="0" applyFont="1" applyFill="1" applyBorder="1" applyAlignment="1">
      <alignment/>
    </xf>
    <xf numFmtId="3" fontId="27" fillId="33" borderId="10" xfId="59" applyNumberFormat="1" applyFont="1" applyFill="1" applyBorder="1">
      <alignment/>
      <protection/>
    </xf>
    <xf numFmtId="0" fontId="28" fillId="33" borderId="0" xfId="59" applyFont="1" applyFill="1" applyBorder="1">
      <alignment/>
      <protection/>
    </xf>
    <xf numFmtId="38" fontId="28" fillId="33" borderId="0" xfId="52" applyNumberFormat="1" applyFont="1" applyFill="1" applyBorder="1" applyAlignment="1">
      <alignment/>
    </xf>
    <xf numFmtId="38" fontId="28" fillId="33" borderId="0" xfId="59" applyNumberFormat="1" applyFont="1" applyFill="1" applyBorder="1">
      <alignment/>
      <protection/>
    </xf>
    <xf numFmtId="3" fontId="28" fillId="33" borderId="0" xfId="59" applyNumberFormat="1" applyFont="1" applyFill="1" applyBorder="1">
      <alignment/>
      <protection/>
    </xf>
    <xf numFmtId="0" fontId="29" fillId="33" borderId="10" xfId="59" applyFont="1" applyFill="1" applyBorder="1">
      <alignment/>
      <protection/>
    </xf>
    <xf numFmtId="169" fontId="28" fillId="33" borderId="10" xfId="52" applyNumberFormat="1" applyFont="1" applyFill="1" applyBorder="1" applyAlignment="1">
      <alignment/>
    </xf>
    <xf numFmtId="38" fontId="28" fillId="33" borderId="10" xfId="59" applyNumberFormat="1" applyFont="1" applyFill="1" applyBorder="1">
      <alignment/>
      <protection/>
    </xf>
    <xf numFmtId="0" fontId="28" fillId="33" borderId="10" xfId="59" applyFont="1" applyFill="1" applyBorder="1">
      <alignment/>
      <protection/>
    </xf>
    <xf numFmtId="0" fontId="27" fillId="33" borderId="0" xfId="60" applyFont="1" applyFill="1" applyBorder="1" applyAlignment="1" quotePrefix="1">
      <alignment horizontal="left"/>
      <protection/>
    </xf>
    <xf numFmtId="0" fontId="26" fillId="33" borderId="0" xfId="60" applyFont="1" applyFill="1" applyBorder="1" applyAlignment="1" quotePrefix="1">
      <alignment horizontal="left"/>
      <protection/>
    </xf>
    <xf numFmtId="0" fontId="27" fillId="33" borderId="0" xfId="58" applyNumberFormat="1" applyFont="1" applyFill="1" applyBorder="1" applyAlignment="1" quotePrefix="1">
      <alignment horizontal="left"/>
      <protection/>
    </xf>
    <xf numFmtId="0" fontId="27" fillId="33" borderId="10" xfId="60" applyFont="1" applyFill="1" applyBorder="1" applyAlignment="1" quotePrefix="1">
      <alignment horizontal="left"/>
      <protection/>
    </xf>
    <xf numFmtId="0" fontId="26" fillId="33" borderId="10" xfId="60" applyFont="1" applyFill="1" applyBorder="1" applyAlignment="1" quotePrefix="1">
      <alignment horizontal="left"/>
      <protection/>
    </xf>
    <xf numFmtId="0" fontId="27" fillId="33" borderId="10" xfId="60" applyFont="1" applyFill="1" applyBorder="1">
      <alignment/>
      <protection/>
    </xf>
    <xf numFmtId="0" fontId="27" fillId="33" borderId="10" xfId="58" applyNumberFormat="1" applyFont="1" applyFill="1" applyBorder="1" applyAlignment="1" quotePrefix="1">
      <alignment horizontal="left"/>
      <protection/>
    </xf>
    <xf numFmtId="3" fontId="27" fillId="33" borderId="10" xfId="60" applyNumberFormat="1" applyFont="1" applyFill="1" applyBorder="1">
      <alignment/>
      <protection/>
    </xf>
    <xf numFmtId="38" fontId="28" fillId="33" borderId="0" xfId="53" applyNumberFormat="1" applyFont="1" applyFill="1" applyBorder="1" applyAlignment="1">
      <alignment/>
    </xf>
    <xf numFmtId="38" fontId="28" fillId="33" borderId="0" xfId="60" applyNumberFormat="1" applyFont="1" applyFill="1" applyBorder="1">
      <alignment/>
      <protection/>
    </xf>
    <xf numFmtId="0" fontId="28" fillId="33" borderId="0" xfId="60" applyFont="1" applyFill="1" applyBorder="1">
      <alignment/>
      <protection/>
    </xf>
    <xf numFmtId="0" fontId="29" fillId="33" borderId="10" xfId="60" applyFont="1" applyFill="1" applyBorder="1">
      <alignment/>
      <protection/>
    </xf>
    <xf numFmtId="169" fontId="28" fillId="33" borderId="10" xfId="53" applyNumberFormat="1" applyFont="1" applyFill="1" applyBorder="1" applyAlignment="1">
      <alignment/>
    </xf>
    <xf numFmtId="38" fontId="28" fillId="33" borderId="10" xfId="60" applyNumberFormat="1" applyFont="1" applyFill="1" applyBorder="1">
      <alignment/>
      <protection/>
    </xf>
    <xf numFmtId="0" fontId="28" fillId="33" borderId="10" xfId="60" applyFont="1" applyFill="1" applyBorder="1">
      <alignment/>
      <protection/>
    </xf>
    <xf numFmtId="0" fontId="27" fillId="33" borderId="0" xfId="60" applyFont="1" applyFill="1" applyBorder="1" applyAlignment="1">
      <alignment horizontal="center"/>
      <protection/>
    </xf>
    <xf numFmtId="0" fontId="27" fillId="33" borderId="0" xfId="60" applyFont="1" applyFill="1" applyBorder="1" applyAlignment="1">
      <alignment horizontal="left"/>
      <protection/>
    </xf>
    <xf numFmtId="3" fontId="27" fillId="33" borderId="0" xfId="53" applyNumberFormat="1" applyFont="1" applyFill="1" applyBorder="1" applyAlignment="1">
      <alignment/>
    </xf>
    <xf numFmtId="3" fontId="27" fillId="33" borderId="0" xfId="60" applyNumberFormat="1" applyFont="1" applyFill="1" applyBorder="1" applyAlignment="1" quotePrefix="1">
      <alignment horizontal="right"/>
      <protection/>
    </xf>
    <xf numFmtId="0" fontId="27" fillId="33" borderId="12" xfId="60" applyFont="1" applyFill="1" applyBorder="1" applyAlignment="1" quotePrefix="1">
      <alignment horizontal="left"/>
      <protection/>
    </xf>
    <xf numFmtId="0" fontId="27" fillId="33" borderId="11" xfId="60" applyFont="1" applyFill="1" applyBorder="1">
      <alignment/>
      <protection/>
    </xf>
    <xf numFmtId="0" fontId="27" fillId="33" borderId="11" xfId="60" applyFont="1" applyFill="1" applyBorder="1" applyAlignment="1" quotePrefix="1">
      <alignment horizontal="right"/>
      <protection/>
    </xf>
    <xf numFmtId="3" fontId="27" fillId="33" borderId="10" xfId="53" applyNumberFormat="1" applyFont="1" applyFill="1" applyBorder="1" applyAlignment="1">
      <alignment/>
    </xf>
    <xf numFmtId="3" fontId="27" fillId="33" borderId="10" xfId="60" applyNumberFormat="1" applyFont="1" applyFill="1" applyBorder="1" applyAlignment="1" quotePrefix="1">
      <alignment horizontal="right"/>
      <protection/>
    </xf>
    <xf numFmtId="0" fontId="27" fillId="33" borderId="0" xfId="61" applyFont="1" applyFill="1" applyBorder="1" applyAlignment="1" quotePrefix="1">
      <alignment horizontal="right"/>
      <protection/>
    </xf>
    <xf numFmtId="170" fontId="27" fillId="33" borderId="0" xfId="0" applyNumberFormat="1" applyFont="1" applyFill="1" applyBorder="1" applyAlignment="1">
      <alignment/>
    </xf>
    <xf numFmtId="0" fontId="27" fillId="33" borderId="10" xfId="61" applyFont="1" applyFill="1" applyBorder="1" applyAlignment="1" quotePrefix="1">
      <alignment horizontal="left"/>
      <protection/>
    </xf>
    <xf numFmtId="0" fontId="26" fillId="33" borderId="10" xfId="61" applyFont="1" applyFill="1" applyBorder="1" applyAlignment="1" quotePrefix="1">
      <alignment horizontal="left"/>
      <protection/>
    </xf>
    <xf numFmtId="0" fontId="27" fillId="33" borderId="10" xfId="61" applyFont="1" applyFill="1" applyBorder="1">
      <alignment/>
      <protection/>
    </xf>
    <xf numFmtId="0" fontId="28" fillId="33" borderId="0" xfId="61" applyFont="1" applyFill="1" applyBorder="1">
      <alignment/>
      <protection/>
    </xf>
    <xf numFmtId="0" fontId="29" fillId="33" borderId="10" xfId="61" applyFont="1" applyFill="1" applyBorder="1">
      <alignment/>
      <protection/>
    </xf>
    <xf numFmtId="169" fontId="28" fillId="33" borderId="10" xfId="54" applyNumberFormat="1" applyFont="1" applyFill="1" applyBorder="1" applyAlignment="1">
      <alignment/>
    </xf>
    <xf numFmtId="38" fontId="28" fillId="33" borderId="10" xfId="61" applyNumberFormat="1" applyFont="1" applyFill="1" applyBorder="1">
      <alignment/>
      <protection/>
    </xf>
    <xf numFmtId="38" fontId="28" fillId="33" borderId="10" xfId="61" applyNumberFormat="1" applyFont="1" applyFill="1" applyBorder="1" applyAlignment="1">
      <alignment horizontal="right"/>
      <protection/>
    </xf>
    <xf numFmtId="0" fontId="28" fillId="33" borderId="10" xfId="61" applyFont="1" applyFill="1" applyBorder="1">
      <alignment/>
      <protection/>
    </xf>
    <xf numFmtId="38" fontId="28" fillId="33" borderId="10" xfId="54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3" fontId="27" fillId="33" borderId="10" xfId="54" applyNumberFormat="1" applyFont="1" applyFill="1" applyBorder="1" applyAlignment="1">
      <alignment horizontal="right"/>
    </xf>
    <xf numFmtId="0" fontId="27" fillId="33" borderId="11" xfId="60" applyFont="1" applyFill="1" applyBorder="1" applyAlignment="1">
      <alignment horizontal="right"/>
      <protection/>
    </xf>
    <xf numFmtId="0" fontId="28" fillId="33" borderId="0" xfId="61" applyFont="1" applyFill="1" applyBorder="1" applyAlignment="1" quotePrefix="1">
      <alignment horizontal="left"/>
      <protection/>
    </xf>
    <xf numFmtId="0" fontId="29" fillId="33" borderId="0" xfId="61" applyFont="1" applyFill="1" applyBorder="1" applyAlignment="1" quotePrefix="1">
      <alignment horizontal="left"/>
      <protection/>
    </xf>
    <xf numFmtId="0" fontId="28" fillId="33" borderId="11" xfId="61" applyFont="1" applyFill="1" applyBorder="1">
      <alignment/>
      <protection/>
    </xf>
    <xf numFmtId="0" fontId="28" fillId="33" borderId="10" xfId="0" applyFont="1" applyFill="1" applyBorder="1" applyAlignment="1">
      <alignment/>
    </xf>
    <xf numFmtId="0" fontId="1" fillId="0" borderId="0" xfId="58" applyFont="1" applyBorder="1">
      <alignment/>
      <protection/>
    </xf>
    <xf numFmtId="38" fontId="1" fillId="33" borderId="0" xfId="58" applyNumberFormat="1" applyFont="1" applyFill="1" applyBorder="1">
      <alignment/>
      <protection/>
    </xf>
    <xf numFmtId="49" fontId="5" fillId="33" borderId="0" xfId="58" applyNumberFormat="1" applyFont="1" applyFill="1" applyBorder="1" applyAlignment="1">
      <alignment horizontal="left"/>
      <protection/>
    </xf>
    <xf numFmtId="49" fontId="5" fillId="0" borderId="0" xfId="58" applyNumberFormat="1" applyFont="1" applyFill="1" applyBorder="1" applyAlignment="1">
      <alignment horizontal="left"/>
      <protection/>
    </xf>
    <xf numFmtId="49" fontId="5" fillId="0" borderId="0" xfId="58" applyNumberFormat="1" applyFont="1" applyBorder="1" applyAlignment="1">
      <alignment horizontal="left"/>
      <protection/>
    </xf>
    <xf numFmtId="3" fontId="28" fillId="33" borderId="12" xfId="54" applyNumberFormat="1" applyFont="1" applyFill="1" applyBorder="1" applyAlignment="1">
      <alignment/>
    </xf>
    <xf numFmtId="3" fontId="28" fillId="33" borderId="12" xfId="61" applyNumberFormat="1" applyFont="1" applyFill="1" applyBorder="1">
      <alignment/>
      <protection/>
    </xf>
    <xf numFmtId="3" fontId="28" fillId="33" borderId="12" xfId="61" applyNumberFormat="1" applyFont="1" applyFill="1" applyBorder="1" applyAlignment="1">
      <alignment horizontal="right"/>
      <protection/>
    </xf>
    <xf numFmtId="0" fontId="28" fillId="33" borderId="12" xfId="61" applyFont="1" applyFill="1" applyBorder="1">
      <alignment/>
      <protection/>
    </xf>
    <xf numFmtId="38" fontId="28" fillId="33" borderId="12" xfId="54" applyNumberFormat="1" applyFont="1" applyFill="1" applyBorder="1" applyAlignment="1">
      <alignment/>
    </xf>
    <xf numFmtId="38" fontId="28" fillId="33" borderId="12" xfId="61" applyNumberFormat="1" applyFont="1" applyFill="1" applyBorder="1">
      <alignment/>
      <protection/>
    </xf>
    <xf numFmtId="38" fontId="28" fillId="33" borderId="12" xfId="61" applyNumberFormat="1" applyFont="1" applyFill="1" applyBorder="1" applyAlignment="1">
      <alignment horizontal="right"/>
      <protection/>
    </xf>
    <xf numFmtId="0" fontId="5" fillId="0" borderId="0" xfId="58" applyFont="1" applyBorder="1" applyAlignment="1" quotePrefix="1">
      <alignment horizontal="left"/>
      <protection/>
    </xf>
    <xf numFmtId="0" fontId="6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38" fontId="7" fillId="33" borderId="0" xfId="58" applyNumberFormat="1" applyFont="1" applyFill="1" applyBorder="1">
      <alignment/>
      <protection/>
    </xf>
    <xf numFmtId="38" fontId="1" fillId="0" borderId="0" xfId="58" applyNumberFormat="1" applyFont="1" applyFill="1" applyBorder="1">
      <alignment/>
      <protection/>
    </xf>
    <xf numFmtId="38" fontId="7" fillId="0" borderId="0" xfId="58" applyNumberFormat="1" applyFont="1" applyFill="1" applyBorder="1">
      <alignment/>
      <protection/>
    </xf>
    <xf numFmtId="38" fontId="1" fillId="0" borderId="0" xfId="58" applyNumberFormat="1" applyFont="1" applyBorder="1">
      <alignment/>
      <protection/>
    </xf>
    <xf numFmtId="38" fontId="7" fillId="0" borderId="0" xfId="58" applyNumberFormat="1" applyFont="1" applyBorder="1">
      <alignment/>
      <protection/>
    </xf>
    <xf numFmtId="0" fontId="28" fillId="33" borderId="0" xfId="58" applyFont="1" applyFill="1" applyBorder="1">
      <alignment/>
      <protection/>
    </xf>
    <xf numFmtId="0" fontId="26" fillId="33" borderId="0" xfId="61" applyFont="1" applyFill="1" applyBorder="1">
      <alignment/>
      <protection/>
    </xf>
    <xf numFmtId="9" fontId="27" fillId="33" borderId="0" xfId="63" applyFont="1" applyFill="1" applyAlignment="1">
      <alignment/>
    </xf>
    <xf numFmtId="0" fontId="27" fillId="33" borderId="13" xfId="59" applyFont="1" applyFill="1" applyBorder="1" applyAlignment="1" quotePrefix="1">
      <alignment horizontal="center" vertical="center"/>
      <protection/>
    </xf>
    <xf numFmtId="0" fontId="27" fillId="33" borderId="14" xfId="60" applyFont="1" applyFill="1" applyBorder="1" applyAlignment="1" quotePrefix="1">
      <alignment horizontal="center" vertical="center"/>
      <protection/>
    </xf>
    <xf numFmtId="0" fontId="26" fillId="33" borderId="0" xfId="59" applyFont="1" applyFill="1" applyBorder="1" applyAlignment="1" quotePrefix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34"/>
  <sheetViews>
    <sheetView tabSelected="1" zoomScalePageLayoutView="0" workbookViewId="0" topLeftCell="A3">
      <selection activeCell="A4" sqref="A4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62</v>
      </c>
    </row>
    <row r="4" spans="7:11" ht="14.25">
      <c r="G4" s="26"/>
      <c r="H4" s="26"/>
      <c r="I4" s="26"/>
      <c r="J4" s="26"/>
      <c r="K4" s="26"/>
    </row>
    <row r="5" spans="1:11" ht="14.25">
      <c r="A5" s="1" t="s">
        <v>63</v>
      </c>
      <c r="G5" s="26"/>
      <c r="H5" s="26"/>
      <c r="I5" s="26"/>
      <c r="J5" s="26"/>
      <c r="K5" s="26"/>
    </row>
    <row r="6" spans="1:11" ht="12.75" customHeight="1">
      <c r="A6" s="35" t="s">
        <v>98</v>
      </c>
      <c r="B6" s="36"/>
      <c r="C6" s="27"/>
      <c r="D6" s="27"/>
      <c r="E6" s="27"/>
      <c r="G6" s="26"/>
      <c r="H6" s="26"/>
      <c r="I6" s="26"/>
      <c r="J6" s="26"/>
      <c r="K6" s="26"/>
    </row>
    <row r="7" spans="1:11" ht="12.75" customHeight="1">
      <c r="A7" s="31"/>
      <c r="B7" s="4" t="s">
        <v>47</v>
      </c>
      <c r="C7" s="4" t="s">
        <v>47</v>
      </c>
      <c r="D7" s="4" t="s">
        <v>47</v>
      </c>
      <c r="E7" s="4" t="s">
        <v>64</v>
      </c>
      <c r="G7" s="126"/>
      <c r="H7" s="114"/>
      <c r="I7" s="114"/>
      <c r="J7" s="114"/>
      <c r="K7" s="26"/>
    </row>
    <row r="8" spans="1:11" ht="12.75" customHeight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  <c r="G8" s="114"/>
      <c r="H8" s="114"/>
      <c r="I8" s="114"/>
      <c r="J8" s="114"/>
      <c r="K8" s="26"/>
    </row>
    <row r="9" spans="1:11" ht="1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  <c r="G9" s="127"/>
      <c r="H9" s="128"/>
      <c r="I9" s="129"/>
      <c r="J9" s="114"/>
      <c r="K9" s="26"/>
    </row>
    <row r="10" spans="1:11" ht="15" thickTop="1">
      <c r="A10" s="32" t="s">
        <v>86</v>
      </c>
      <c r="B10" s="33">
        <v>58</v>
      </c>
      <c r="C10" s="33">
        <v>0</v>
      </c>
      <c r="D10" s="33">
        <v>1637</v>
      </c>
      <c r="E10" s="6">
        <f aca="true" t="shared" si="0" ref="E10:E16">SUM(B10:D10)</f>
        <v>1695</v>
      </c>
      <c r="F10" s="137"/>
      <c r="G10" s="115"/>
      <c r="H10" s="115"/>
      <c r="I10" s="130"/>
      <c r="J10" s="116"/>
      <c r="K10" s="26"/>
    </row>
    <row r="11" spans="1:11" ht="14.25">
      <c r="A11" s="32" t="s">
        <v>91</v>
      </c>
      <c r="B11" s="33">
        <v>37</v>
      </c>
      <c r="C11" s="33">
        <v>43</v>
      </c>
      <c r="D11" s="33">
        <v>539</v>
      </c>
      <c r="E11" s="6">
        <f t="shared" si="0"/>
        <v>619</v>
      </c>
      <c r="F11" s="137"/>
      <c r="G11" s="115"/>
      <c r="H11" s="115"/>
      <c r="I11" s="130"/>
      <c r="J11" s="116"/>
      <c r="K11" s="26"/>
    </row>
    <row r="12" spans="1:11" ht="14.25">
      <c r="A12" s="32" t="s">
        <v>94</v>
      </c>
      <c r="B12" s="33"/>
      <c r="C12" s="33"/>
      <c r="D12" s="33"/>
      <c r="E12" s="6">
        <f t="shared" si="0"/>
        <v>0</v>
      </c>
      <c r="F12" s="137"/>
      <c r="G12" s="115"/>
      <c r="H12" s="115"/>
      <c r="I12" s="130"/>
      <c r="J12" s="116"/>
      <c r="K12" s="26"/>
    </row>
    <row r="13" spans="1:11" ht="14.25">
      <c r="A13" s="32" t="s">
        <v>9</v>
      </c>
      <c r="B13" s="33"/>
      <c r="C13" s="33"/>
      <c r="D13" s="33">
        <v>2</v>
      </c>
      <c r="E13" s="6">
        <f t="shared" si="0"/>
        <v>2</v>
      </c>
      <c r="F13" s="137"/>
      <c r="G13" s="115"/>
      <c r="H13" s="115"/>
      <c r="I13" s="130"/>
      <c r="J13" s="116"/>
      <c r="K13" s="26"/>
    </row>
    <row r="14" spans="1:11" ht="14.25">
      <c r="A14" s="32" t="s">
        <v>92</v>
      </c>
      <c r="B14" s="33"/>
      <c r="C14" s="33"/>
      <c r="D14" s="33">
        <v>441</v>
      </c>
      <c r="E14" s="6">
        <f t="shared" si="0"/>
        <v>441</v>
      </c>
      <c r="F14" s="137"/>
      <c r="G14" s="115"/>
      <c r="H14" s="115"/>
      <c r="I14" s="130"/>
      <c r="J14" s="116"/>
      <c r="K14" s="26"/>
    </row>
    <row r="15" spans="1:11" ht="14.25">
      <c r="A15" s="31" t="s">
        <v>82</v>
      </c>
      <c r="B15" s="33">
        <v>0</v>
      </c>
      <c r="C15" s="33">
        <v>0</v>
      </c>
      <c r="D15" s="33">
        <v>49</v>
      </c>
      <c r="E15" s="6">
        <f t="shared" si="0"/>
        <v>49</v>
      </c>
      <c r="F15" s="137"/>
      <c r="G15" s="115"/>
      <c r="H15" s="115"/>
      <c r="I15" s="130"/>
      <c r="J15" s="116"/>
      <c r="K15" s="26"/>
    </row>
    <row r="16" spans="1:11" ht="14.25">
      <c r="A16" s="31" t="s">
        <v>97</v>
      </c>
      <c r="B16" s="33">
        <v>1</v>
      </c>
      <c r="C16" s="33"/>
      <c r="D16" s="33">
        <v>6</v>
      </c>
      <c r="E16" s="6">
        <f t="shared" si="0"/>
        <v>7</v>
      </c>
      <c r="F16" s="137"/>
      <c r="G16" s="115"/>
      <c r="H16" s="115"/>
      <c r="I16" s="130"/>
      <c r="J16" s="116"/>
      <c r="K16" s="26"/>
    </row>
    <row r="17" spans="1:11" ht="14.25">
      <c r="A17" s="32" t="s">
        <v>88</v>
      </c>
      <c r="B17" s="33">
        <v>0</v>
      </c>
      <c r="C17" s="33">
        <v>89</v>
      </c>
      <c r="D17" s="33">
        <v>1258</v>
      </c>
      <c r="E17" s="6">
        <f aca="true" t="shared" si="1" ref="E17:E24">SUM(B17:D17)</f>
        <v>1347</v>
      </c>
      <c r="F17" s="137"/>
      <c r="G17" s="115"/>
      <c r="H17" s="115"/>
      <c r="I17" s="130"/>
      <c r="J17" s="116"/>
      <c r="K17" s="26"/>
    </row>
    <row r="18" spans="1:11" ht="14.25">
      <c r="A18" s="32" t="s">
        <v>87</v>
      </c>
      <c r="B18" s="33">
        <v>0</v>
      </c>
      <c r="C18" s="33">
        <v>0</v>
      </c>
      <c r="D18" s="33">
        <v>363</v>
      </c>
      <c r="E18" s="6">
        <f t="shared" si="1"/>
        <v>363</v>
      </c>
      <c r="F18" s="137"/>
      <c r="G18" s="115"/>
      <c r="H18" s="115"/>
      <c r="I18" s="130"/>
      <c r="J18" s="116"/>
      <c r="K18" s="26"/>
    </row>
    <row r="19" spans="1:11" ht="14.25">
      <c r="A19" s="26" t="s">
        <v>83</v>
      </c>
      <c r="B19" s="33">
        <v>4</v>
      </c>
      <c r="C19" s="33">
        <v>0</v>
      </c>
      <c r="D19" s="33">
        <v>49</v>
      </c>
      <c r="E19" s="6">
        <f t="shared" si="1"/>
        <v>53</v>
      </c>
      <c r="F19" s="137"/>
      <c r="G19" s="115"/>
      <c r="H19" s="115"/>
      <c r="I19" s="130"/>
      <c r="J19" s="116"/>
      <c r="K19" s="26"/>
    </row>
    <row r="20" spans="1:11" ht="14.25">
      <c r="A20" s="26" t="s">
        <v>90</v>
      </c>
      <c r="B20" s="33">
        <v>30</v>
      </c>
      <c r="C20" s="33">
        <v>0</v>
      </c>
      <c r="D20" s="33">
        <v>703</v>
      </c>
      <c r="E20" s="6">
        <f t="shared" si="1"/>
        <v>733</v>
      </c>
      <c r="F20" s="137"/>
      <c r="G20" s="115"/>
      <c r="H20" s="115"/>
      <c r="I20" s="130"/>
      <c r="J20" s="116"/>
      <c r="K20" s="26"/>
    </row>
    <row r="21" spans="1:11" ht="14.25">
      <c r="A21" s="26" t="s">
        <v>95</v>
      </c>
      <c r="B21" s="33">
        <v>0</v>
      </c>
      <c r="C21" s="33">
        <v>0</v>
      </c>
      <c r="D21" s="33">
        <v>19</v>
      </c>
      <c r="E21" s="6">
        <f t="shared" si="1"/>
        <v>19</v>
      </c>
      <c r="F21" s="137"/>
      <c r="G21" s="115"/>
      <c r="H21" s="115"/>
      <c r="I21" s="130"/>
      <c r="J21" s="116"/>
      <c r="K21" s="26"/>
    </row>
    <row r="22" spans="1:11" ht="14.25">
      <c r="A22" s="32" t="s">
        <v>10</v>
      </c>
      <c r="B22" s="33">
        <v>0</v>
      </c>
      <c r="C22" s="33">
        <v>20</v>
      </c>
      <c r="D22" s="33">
        <v>28</v>
      </c>
      <c r="E22" s="6">
        <f t="shared" si="1"/>
        <v>48</v>
      </c>
      <c r="F22" s="137"/>
      <c r="G22" s="115"/>
      <c r="H22" s="115"/>
      <c r="I22" s="130"/>
      <c r="J22" s="116"/>
      <c r="K22" s="26"/>
    </row>
    <row r="23" spans="1:11" ht="14.25">
      <c r="A23" s="32" t="s">
        <v>93</v>
      </c>
      <c r="B23" s="33">
        <v>0</v>
      </c>
      <c r="C23" s="33">
        <v>0</v>
      </c>
      <c r="D23" s="33">
        <v>1455</v>
      </c>
      <c r="E23" s="6">
        <f t="shared" si="1"/>
        <v>1455</v>
      </c>
      <c r="F23" s="137"/>
      <c r="G23" s="131"/>
      <c r="H23" s="115"/>
      <c r="I23" s="132"/>
      <c r="J23" s="117"/>
      <c r="K23" s="26"/>
    </row>
    <row r="24" spans="1:11" ht="12.75" customHeight="1">
      <c r="A24" s="39" t="s">
        <v>89</v>
      </c>
      <c r="B24" s="40">
        <v>4</v>
      </c>
      <c r="C24" s="40">
        <v>0</v>
      </c>
      <c r="D24" s="40">
        <v>347</v>
      </c>
      <c r="E24" s="41">
        <f t="shared" si="1"/>
        <v>351</v>
      </c>
      <c r="F24" s="137"/>
      <c r="G24" s="133"/>
      <c r="H24" s="115"/>
      <c r="I24" s="134"/>
      <c r="J24" s="118"/>
      <c r="K24" s="26"/>
    </row>
    <row r="25" spans="1:11" s="49" customFormat="1" ht="8.25" customHeight="1">
      <c r="A25" s="43"/>
      <c r="B25" s="43"/>
      <c r="C25" s="44"/>
      <c r="D25" s="44"/>
      <c r="E25" s="44"/>
      <c r="G25" s="135"/>
      <c r="H25" s="135"/>
      <c r="I25" s="135"/>
      <c r="J25" s="135"/>
      <c r="K25" s="135"/>
    </row>
    <row r="26" spans="1:11" ht="12.75" customHeight="1">
      <c r="A26" s="26" t="s">
        <v>11</v>
      </c>
      <c r="B26" s="5">
        <f>SUM(B10:B24)</f>
        <v>134</v>
      </c>
      <c r="C26" s="5">
        <f>SUM(C10:C24)</f>
        <v>152</v>
      </c>
      <c r="D26" s="5">
        <f>SUM(D10:D24)</f>
        <v>6896</v>
      </c>
      <c r="E26" s="5">
        <f>SUM(E10:E24)</f>
        <v>7182</v>
      </c>
      <c r="F26" s="137"/>
      <c r="G26" s="26"/>
      <c r="H26" s="26"/>
      <c r="I26" s="26"/>
      <c r="J26" s="26"/>
      <c r="K26" s="26"/>
    </row>
    <row r="27" spans="1:11" s="49" customFormat="1" ht="9" customHeight="1">
      <c r="A27" s="46"/>
      <c r="B27" s="47"/>
      <c r="C27" s="48"/>
      <c r="D27" s="48"/>
      <c r="E27" s="48"/>
      <c r="G27" s="135"/>
      <c r="H27" s="135"/>
      <c r="I27" s="135"/>
      <c r="J27" s="135"/>
      <c r="K27" s="135"/>
    </row>
    <row r="28" spans="2:5" ht="12.75" customHeight="1">
      <c r="B28" s="30"/>
      <c r="C28" s="28"/>
      <c r="D28" s="28"/>
      <c r="E28" s="28"/>
    </row>
    <row r="29" spans="2:4" ht="14.25">
      <c r="B29" s="34"/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3">
      <selection activeCell="A8" sqref="A8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4.25">
      <c r="A3" s="1" t="s">
        <v>62</v>
      </c>
    </row>
    <row r="4" spans="1:5" ht="14.25">
      <c r="A4" s="31"/>
      <c r="B4" s="26"/>
      <c r="C4" s="26"/>
      <c r="D4" s="26"/>
      <c r="E4" s="26"/>
    </row>
    <row r="5" spans="1:5" ht="14.25">
      <c r="A5" s="1" t="s">
        <v>72</v>
      </c>
      <c r="B5" s="26"/>
      <c r="C5" s="26"/>
      <c r="D5" s="26"/>
      <c r="E5" s="26"/>
    </row>
    <row r="6" spans="1:5" ht="14.25">
      <c r="A6" s="35" t="str">
        <f>'A-N° Sinies Denun'!A6</f>
        <v>      (entre el 1 de enero y  31 de marzo de 2022)</v>
      </c>
      <c r="B6" s="36"/>
      <c r="C6" s="27"/>
      <c r="D6" s="27"/>
      <c r="E6" s="27"/>
    </row>
    <row r="7" spans="1:5" ht="14.2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4.2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" thickTop="1">
      <c r="A10" s="29" t="str">
        <f>'A-N° Sinies Denun'!A10</f>
        <v>Bci</v>
      </c>
      <c r="B10" s="33"/>
      <c r="C10" s="33">
        <v>1270</v>
      </c>
      <c r="D10" s="33">
        <v>367</v>
      </c>
      <c r="E10" s="6">
        <f aca="true" t="shared" si="0" ref="E10:E24">SUM(B10:D10)</f>
        <v>1637</v>
      </c>
    </row>
    <row r="11" spans="1:5" ht="14.25">
      <c r="A11" s="29" t="str">
        <f>'A-N° Sinies Denun'!A11</f>
        <v>BNP PARIBAS CARDIF</v>
      </c>
      <c r="B11" s="33">
        <v>201</v>
      </c>
      <c r="C11" s="33">
        <v>0</v>
      </c>
      <c r="D11" s="33">
        <v>338</v>
      </c>
      <c r="E11" s="6">
        <f t="shared" si="0"/>
        <v>539</v>
      </c>
    </row>
    <row r="12" spans="1:5" ht="14.25">
      <c r="A12" s="29" t="str">
        <f>'A-N° Sinies Denun'!A12</f>
        <v>Bupa</v>
      </c>
      <c r="B12" s="33"/>
      <c r="C12" s="33"/>
      <c r="D12" s="33"/>
      <c r="E12" s="6">
        <f t="shared" si="0"/>
        <v>0</v>
      </c>
    </row>
    <row r="13" spans="1:5" ht="14.25">
      <c r="A13" s="29" t="str">
        <f>'A-N° Sinies Denun'!A13</f>
        <v>Chilena Consolidada</v>
      </c>
      <c r="B13" s="33">
        <v>1</v>
      </c>
      <c r="C13" s="33">
        <v>0</v>
      </c>
      <c r="D13" s="33">
        <v>1</v>
      </c>
      <c r="E13" s="6">
        <f t="shared" si="0"/>
        <v>2</v>
      </c>
    </row>
    <row r="14" spans="1:5" ht="14.25">
      <c r="A14" s="29" t="str">
        <f>'A-N° Sinies Denun'!A14</f>
        <v>Chubb</v>
      </c>
      <c r="B14" s="33">
        <v>429</v>
      </c>
      <c r="C14" s="33">
        <v>0</v>
      </c>
      <c r="D14" s="33">
        <v>12</v>
      </c>
      <c r="E14" s="6">
        <f>SUM(B14:D14)</f>
        <v>441</v>
      </c>
    </row>
    <row r="15" spans="1:5" ht="14.25">
      <c r="A15" s="29" t="str">
        <f>'A-N° Sinies Denun'!A15</f>
        <v>Consorcio Nacional</v>
      </c>
      <c r="B15" s="33">
        <v>1</v>
      </c>
      <c r="C15" s="33">
        <v>36</v>
      </c>
      <c r="D15" s="33">
        <v>12</v>
      </c>
      <c r="E15" s="6">
        <f>SUM(B15:D15)</f>
        <v>49</v>
      </c>
    </row>
    <row r="16" spans="1:5" ht="14.25">
      <c r="A16" s="29" t="s">
        <v>97</v>
      </c>
      <c r="B16" s="33">
        <v>0</v>
      </c>
      <c r="C16" s="33">
        <v>5</v>
      </c>
      <c r="D16" s="33">
        <v>1</v>
      </c>
      <c r="E16" s="6">
        <f>SUM(B16:D16)</f>
        <v>6</v>
      </c>
    </row>
    <row r="17" spans="1:5" ht="14.25">
      <c r="A17" s="29" t="str">
        <f>'A-N° Sinies Denun'!A17</f>
        <v>HDI</v>
      </c>
      <c r="B17" s="33">
        <v>774</v>
      </c>
      <c r="C17" s="33">
        <v>156</v>
      </c>
      <c r="D17" s="33">
        <v>328</v>
      </c>
      <c r="E17" s="6">
        <f t="shared" si="0"/>
        <v>1258</v>
      </c>
    </row>
    <row r="18" spans="1:5" ht="14.25">
      <c r="A18" s="29" t="str">
        <f>'A-N° Sinies Denun'!A18</f>
        <v>Liberty</v>
      </c>
      <c r="B18" s="33">
        <v>18</v>
      </c>
      <c r="C18" s="33">
        <v>304</v>
      </c>
      <c r="D18" s="33">
        <v>41</v>
      </c>
      <c r="E18" s="6">
        <f>SUM(B18:D18)</f>
        <v>363</v>
      </c>
    </row>
    <row r="19" spans="1:5" ht="14.25">
      <c r="A19" s="29" t="str">
        <f>'A-N° Sinies Denun'!A19</f>
        <v>Mapfre</v>
      </c>
      <c r="B19" s="33">
        <v>3</v>
      </c>
      <c r="C19" s="33">
        <v>31</v>
      </c>
      <c r="D19" s="33">
        <v>15</v>
      </c>
      <c r="E19" s="6">
        <f>SUM(B19:D19)</f>
        <v>49</v>
      </c>
    </row>
    <row r="20" spans="1:5" ht="14.25">
      <c r="A20" s="29" t="str">
        <f>'A-N° Sinies Denun'!A20</f>
        <v>Mutual de Seguros</v>
      </c>
      <c r="B20" s="33">
        <v>638</v>
      </c>
      <c r="C20" s="33">
        <v>0</v>
      </c>
      <c r="D20" s="33">
        <v>65</v>
      </c>
      <c r="E20" s="6">
        <f t="shared" si="0"/>
        <v>703</v>
      </c>
    </row>
    <row r="21" spans="1:5" ht="14.25">
      <c r="A21" s="29" t="str">
        <f>'A-N° Sinies Denun'!A21</f>
        <v>Porvenir</v>
      </c>
      <c r="B21" s="33">
        <v>13</v>
      </c>
      <c r="C21" s="33">
        <v>0</v>
      </c>
      <c r="D21" s="33">
        <v>6</v>
      </c>
      <c r="E21" s="6">
        <f t="shared" si="0"/>
        <v>19</v>
      </c>
    </row>
    <row r="22" spans="1:5" ht="14.25">
      <c r="A22" s="29" t="str">
        <f>'A-N° Sinies Denun'!A22</f>
        <v>Renta Nacional</v>
      </c>
      <c r="B22" s="33">
        <v>19</v>
      </c>
      <c r="C22" s="33">
        <v>9</v>
      </c>
      <c r="D22" s="33">
        <v>0</v>
      </c>
      <c r="E22" s="6">
        <f t="shared" si="0"/>
        <v>28</v>
      </c>
    </row>
    <row r="23" spans="1:5" ht="14.25">
      <c r="A23" s="29" t="str">
        <f>'A-N° Sinies Denun'!A23</f>
        <v>Suramericana</v>
      </c>
      <c r="B23" s="33">
        <v>111</v>
      </c>
      <c r="C23" s="33">
        <v>1087</v>
      </c>
      <c r="D23" s="33">
        <v>257</v>
      </c>
      <c r="E23" s="6">
        <f>SUM(B23:D23)</f>
        <v>1455</v>
      </c>
    </row>
    <row r="24" spans="1:5" ht="14.25">
      <c r="A24" s="42" t="str">
        <f>'A-N° Sinies Denun'!A24</f>
        <v>Zenit</v>
      </c>
      <c r="B24" s="40">
        <v>0</v>
      </c>
      <c r="C24" s="40">
        <v>304</v>
      </c>
      <c r="D24" s="40">
        <v>43</v>
      </c>
      <c r="E24" s="41">
        <f t="shared" si="0"/>
        <v>347</v>
      </c>
    </row>
    <row r="25" spans="1:5" s="45" customFormat="1" ht="6">
      <c r="A25" s="43"/>
      <c r="B25" s="43"/>
      <c r="C25" s="44"/>
      <c r="D25" s="44"/>
      <c r="E25" s="44"/>
    </row>
    <row r="26" spans="1:5" ht="14.25">
      <c r="A26" s="26" t="s">
        <v>11</v>
      </c>
      <c r="B26" s="5">
        <f>SUM(B10:B24)</f>
        <v>2208</v>
      </c>
      <c r="C26" s="6">
        <f>SUM(C10:C24)</f>
        <v>3202</v>
      </c>
      <c r="D26" s="6">
        <f>SUM(D10:D24)</f>
        <v>1486</v>
      </c>
      <c r="E26" s="6">
        <f>SUM(E10:E24)</f>
        <v>6896</v>
      </c>
    </row>
    <row r="27" spans="1:5" s="45" customFormat="1" ht="6">
      <c r="A27" s="46"/>
      <c r="B27" s="47"/>
      <c r="C27" s="48"/>
      <c r="D27" s="48"/>
      <c r="E27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4.25">
      <c r="A1" s="50"/>
    </row>
    <row r="3" ht="14.25">
      <c r="A3" s="1" t="s">
        <v>62</v>
      </c>
    </row>
    <row r="4" ht="14.25">
      <c r="A4" s="50"/>
    </row>
    <row r="5" ht="14.25">
      <c r="A5" s="140" t="s">
        <v>15</v>
      </c>
    </row>
    <row r="6" spans="1:7" ht="14.25">
      <c r="A6" s="57" t="str">
        <f>'A-N° Sinies Denun'!$A$6</f>
        <v>      (entre el 1 de enero y  31 de marzo de 2022)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38" t="s">
        <v>81</v>
      </c>
      <c r="D7" s="138"/>
      <c r="E7" s="8" t="s">
        <v>17</v>
      </c>
      <c r="F7" s="7" t="s">
        <v>18</v>
      </c>
      <c r="G7" s="8" t="s">
        <v>19</v>
      </c>
    </row>
    <row r="8" spans="1:7" ht="14.2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" thickTop="1">
      <c r="A10" s="52" t="str">
        <f>'A-N° Sinies Denun'!A10</f>
        <v>Bci</v>
      </c>
      <c r="B10" s="34">
        <v>98</v>
      </c>
      <c r="C10" s="34">
        <v>0</v>
      </c>
      <c r="D10" s="34">
        <v>2</v>
      </c>
      <c r="E10" s="33">
        <v>2234</v>
      </c>
      <c r="F10" s="34">
        <v>0</v>
      </c>
      <c r="G10" s="53">
        <f aca="true" t="shared" si="0" ref="G10:G24">SUM(B10:F10)</f>
        <v>2334</v>
      </c>
    </row>
    <row r="11" spans="1:7" ht="14.25">
      <c r="A11" s="52" t="str">
        <f>'A-N° Sinies Denun'!A11</f>
        <v>BNP PARIBAS CARDIF</v>
      </c>
      <c r="B11" s="34">
        <v>2</v>
      </c>
      <c r="C11" s="34">
        <v>0</v>
      </c>
      <c r="D11" s="34">
        <v>2</v>
      </c>
      <c r="E11" s="33">
        <v>199</v>
      </c>
      <c r="F11" s="34">
        <v>389</v>
      </c>
      <c r="G11" s="53">
        <f t="shared" si="0"/>
        <v>592</v>
      </c>
    </row>
    <row r="12" spans="1:7" ht="14.25">
      <c r="A12" s="52" t="str">
        <f>'A-N° Sinies Denun'!A12</f>
        <v>Bupa</v>
      </c>
      <c r="B12" s="34"/>
      <c r="C12" s="34"/>
      <c r="D12" s="34"/>
      <c r="E12" s="33">
        <v>0</v>
      </c>
      <c r="F12" s="34"/>
      <c r="G12" s="53">
        <f t="shared" si="0"/>
        <v>0</v>
      </c>
    </row>
    <row r="13" spans="1:7" ht="14.25">
      <c r="A13" s="52" t="str">
        <f>'A-N° Sinies Denun'!A13</f>
        <v>Chilena Consolidada</v>
      </c>
      <c r="B13" s="34">
        <v>0</v>
      </c>
      <c r="C13" s="34">
        <v>0</v>
      </c>
      <c r="D13" s="34">
        <v>0</v>
      </c>
      <c r="E13" s="33">
        <v>2</v>
      </c>
      <c r="F13" s="34"/>
      <c r="G13" s="53">
        <f t="shared" si="0"/>
        <v>2</v>
      </c>
    </row>
    <row r="14" spans="1:7" ht="14.25">
      <c r="A14" s="52" t="s">
        <v>92</v>
      </c>
      <c r="B14" s="34">
        <v>97</v>
      </c>
      <c r="C14" s="34">
        <v>0</v>
      </c>
      <c r="D14" s="34">
        <v>0</v>
      </c>
      <c r="E14" s="33">
        <v>344</v>
      </c>
      <c r="F14" s="34"/>
      <c r="G14" s="53">
        <f t="shared" si="0"/>
        <v>441</v>
      </c>
    </row>
    <row r="15" spans="1:7" ht="14.25">
      <c r="A15" s="52" t="str">
        <f>'A-N° Sinies Denun'!A15</f>
        <v>Consorcio Nacional</v>
      </c>
      <c r="B15" s="34">
        <v>12</v>
      </c>
      <c r="C15" s="34">
        <v>0</v>
      </c>
      <c r="D15" s="34">
        <v>0</v>
      </c>
      <c r="E15" s="33">
        <v>401</v>
      </c>
      <c r="F15" s="34"/>
      <c r="G15" s="53">
        <f t="shared" si="0"/>
        <v>413</v>
      </c>
    </row>
    <row r="16" spans="1:7" ht="14.25">
      <c r="A16" s="52" t="s">
        <v>97</v>
      </c>
      <c r="B16" s="34">
        <v>0</v>
      </c>
      <c r="C16" s="34">
        <v>0</v>
      </c>
      <c r="D16" s="34">
        <v>0</v>
      </c>
      <c r="E16" s="33">
        <v>6</v>
      </c>
      <c r="F16" s="34">
        <v>51</v>
      </c>
      <c r="G16" s="53">
        <f t="shared" si="0"/>
        <v>57</v>
      </c>
    </row>
    <row r="17" spans="1:7" ht="14.25">
      <c r="A17" s="52" t="str">
        <f>'A-N° Sinies Denun'!A17</f>
        <v>HDI</v>
      </c>
      <c r="B17" s="34">
        <v>42</v>
      </c>
      <c r="C17" s="34">
        <v>0</v>
      </c>
      <c r="D17" s="34">
        <v>1431</v>
      </c>
      <c r="E17" s="33">
        <v>1359</v>
      </c>
      <c r="F17" s="34">
        <v>114</v>
      </c>
      <c r="G17" s="53">
        <f t="shared" si="0"/>
        <v>2946</v>
      </c>
    </row>
    <row r="18" spans="1:7" ht="14.25">
      <c r="A18" s="52" t="str">
        <f>'A-N° Sinies Denun'!A18</f>
        <v>Liberty</v>
      </c>
      <c r="B18" s="34">
        <v>15</v>
      </c>
      <c r="C18" s="34">
        <v>0</v>
      </c>
      <c r="D18" s="34">
        <v>2</v>
      </c>
      <c r="E18" s="33">
        <v>358</v>
      </c>
      <c r="F18" s="34"/>
      <c r="G18" s="53">
        <f t="shared" si="0"/>
        <v>375</v>
      </c>
    </row>
    <row r="19" spans="1:7" ht="14.25">
      <c r="A19" s="52" t="str">
        <f>'A-N° Sinies Denun'!A19</f>
        <v>Mapfre</v>
      </c>
      <c r="B19" s="34">
        <v>13</v>
      </c>
      <c r="C19" s="34">
        <v>1</v>
      </c>
      <c r="D19" s="34">
        <v>1</v>
      </c>
      <c r="E19" s="33">
        <v>60</v>
      </c>
      <c r="F19" s="34">
        <v>0</v>
      </c>
      <c r="G19" s="53">
        <f t="shared" si="0"/>
        <v>75</v>
      </c>
    </row>
    <row r="20" spans="1:7" ht="14.25">
      <c r="A20" s="52" t="str">
        <f>'A-N° Sinies Denun'!A20</f>
        <v>Mutual de Seguros</v>
      </c>
      <c r="B20" s="34">
        <v>38</v>
      </c>
      <c r="C20" s="34">
        <v>1</v>
      </c>
      <c r="D20" s="34">
        <v>0</v>
      </c>
      <c r="E20" s="33">
        <v>579</v>
      </c>
      <c r="F20" s="34">
        <v>0</v>
      </c>
      <c r="G20" s="53">
        <f t="shared" si="0"/>
        <v>618</v>
      </c>
    </row>
    <row r="21" spans="1:7" ht="14.25">
      <c r="A21" s="52" t="str">
        <f>'A-N° Sinies Denun'!A21</f>
        <v>Porvenir</v>
      </c>
      <c r="B21" s="34">
        <v>1</v>
      </c>
      <c r="C21" s="34">
        <v>0</v>
      </c>
      <c r="D21" s="34">
        <v>0</v>
      </c>
      <c r="E21" s="33">
        <v>27</v>
      </c>
      <c r="F21" s="34">
        <v>0</v>
      </c>
      <c r="G21" s="53">
        <f t="shared" si="0"/>
        <v>28</v>
      </c>
    </row>
    <row r="22" spans="1:7" ht="14.25">
      <c r="A22" s="52" t="str">
        <f>'A-N° Sinies Denun'!A22</f>
        <v>Renta Nacional</v>
      </c>
      <c r="B22" s="34">
        <v>4</v>
      </c>
      <c r="C22" s="34">
        <v>1</v>
      </c>
      <c r="D22" s="34">
        <v>0</v>
      </c>
      <c r="E22" s="34">
        <v>48</v>
      </c>
      <c r="F22" s="34">
        <v>28</v>
      </c>
      <c r="G22" s="53">
        <f t="shared" si="0"/>
        <v>81</v>
      </c>
    </row>
    <row r="23" spans="1:7" ht="14.25">
      <c r="A23" s="52" t="str">
        <f>'A-N° Sinies Denun'!A23</f>
        <v>Suramericana</v>
      </c>
      <c r="B23" s="34">
        <v>74</v>
      </c>
      <c r="C23" s="34">
        <v>0</v>
      </c>
      <c r="D23" s="34">
        <v>0</v>
      </c>
      <c r="E23" s="33">
        <v>2157</v>
      </c>
      <c r="F23" s="34">
        <v>0</v>
      </c>
      <c r="G23" s="53">
        <f t="shared" si="0"/>
        <v>2231</v>
      </c>
    </row>
    <row r="24" spans="1:7" ht="14.25">
      <c r="A24" s="60" t="str">
        <f>'A-N° Sinies Denun'!A24</f>
        <v>Zenit</v>
      </c>
      <c r="B24" s="61">
        <v>21</v>
      </c>
      <c r="C24" s="61">
        <v>0</v>
      </c>
      <c r="D24" s="61">
        <v>0</v>
      </c>
      <c r="E24" s="40">
        <v>490</v>
      </c>
      <c r="F24" s="61">
        <v>0</v>
      </c>
      <c r="G24" s="62">
        <f t="shared" si="0"/>
        <v>511</v>
      </c>
    </row>
    <row r="25" spans="2:10" s="63" customFormat="1" ht="6">
      <c r="B25" s="64"/>
      <c r="C25" s="65"/>
      <c r="D25" s="65"/>
      <c r="H25" s="65"/>
      <c r="I25" s="66"/>
      <c r="J25" s="66"/>
    </row>
    <row r="26" spans="1:7" ht="12.75" customHeight="1">
      <c r="A26" s="51" t="s">
        <v>11</v>
      </c>
      <c r="B26" s="9">
        <f aca="true" t="shared" si="1" ref="B26:G26">SUM(B10:B24)</f>
        <v>417</v>
      </c>
      <c r="C26" s="9">
        <f t="shared" si="1"/>
        <v>3</v>
      </c>
      <c r="D26" s="9">
        <f t="shared" si="1"/>
        <v>1438</v>
      </c>
      <c r="E26" s="9">
        <f t="shared" si="1"/>
        <v>8264</v>
      </c>
      <c r="F26" s="9">
        <f t="shared" si="1"/>
        <v>582</v>
      </c>
      <c r="G26" s="53">
        <f t="shared" si="1"/>
        <v>10704</v>
      </c>
    </row>
    <row r="27" spans="1:7" s="63" customFormat="1" ht="6">
      <c r="A27" s="67"/>
      <c r="B27" s="68"/>
      <c r="C27" s="69"/>
      <c r="D27" s="69"/>
      <c r="E27" s="70"/>
      <c r="F27" s="70"/>
      <c r="G27" s="70"/>
    </row>
    <row r="28" ht="14.25">
      <c r="A28" s="26"/>
    </row>
    <row r="36" ht="14.25">
      <c r="I36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8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71"/>
    </row>
    <row r="3" ht="14.25">
      <c r="A3" s="1" t="s">
        <v>62</v>
      </c>
    </row>
    <row r="4" ht="14.25">
      <c r="A4" s="71"/>
    </row>
    <row r="5" spans="1:8" ht="14.25">
      <c r="A5" s="72" t="s">
        <v>31</v>
      </c>
      <c r="B5" s="14"/>
      <c r="C5" s="14"/>
      <c r="H5" s="10"/>
    </row>
    <row r="6" spans="1:8" ht="14.25">
      <c r="A6" s="74" t="s">
        <v>99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39" t="s">
        <v>32</v>
      </c>
      <c r="C7" s="139"/>
      <c r="D7" s="139"/>
      <c r="E7" s="139"/>
      <c r="F7" s="11" t="s">
        <v>33</v>
      </c>
      <c r="G7" s="11" t="s">
        <v>34</v>
      </c>
      <c r="H7" s="12" t="s">
        <v>35</v>
      </c>
    </row>
    <row r="8" spans="1:8" ht="14.2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" thickBot="1">
      <c r="A9" s="91"/>
      <c r="B9" s="109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" thickTop="1">
      <c r="A10" s="73" t="str">
        <f>'A-N° Sinies Denun'!A10</f>
        <v>Bci</v>
      </c>
      <c r="B10" s="33">
        <v>714507</v>
      </c>
      <c r="C10" s="33">
        <v>13942</v>
      </c>
      <c r="D10" s="33">
        <v>9518</v>
      </c>
      <c r="E10" s="13">
        <f>SUM(B10:D10)</f>
        <v>737967</v>
      </c>
      <c r="F10" s="33">
        <v>1583626</v>
      </c>
      <c r="G10" s="33"/>
      <c r="H10" s="13">
        <f>SUM(E10:G10)</f>
        <v>2321593</v>
      </c>
    </row>
    <row r="11" spans="1:8" ht="14.25">
      <c r="A11" s="73" t="str">
        <f>'A-N° Sinies Denun'!A11</f>
        <v>BNP PARIBAS CARDIF</v>
      </c>
      <c r="B11" s="13">
        <v>15509</v>
      </c>
      <c r="C11" s="33">
        <v>0</v>
      </c>
      <c r="D11" s="33">
        <v>0</v>
      </c>
      <c r="E11" s="13">
        <f aca="true" t="shared" si="0" ref="E11:E23">SUM(B11:D11)</f>
        <v>15509</v>
      </c>
      <c r="F11" s="33">
        <v>114715</v>
      </c>
      <c r="G11" s="33"/>
      <c r="H11" s="13">
        <f>SUM(E11:G11)</f>
        <v>130224</v>
      </c>
    </row>
    <row r="12" spans="1:8" ht="14.25">
      <c r="A12" s="73" t="str">
        <f>'A-N° Sinies Denun'!A12</f>
        <v>Bupa</v>
      </c>
      <c r="B12" s="33"/>
      <c r="C12" s="33"/>
      <c r="D12" s="33"/>
      <c r="E12" s="13">
        <f t="shared" si="0"/>
        <v>0</v>
      </c>
      <c r="F12" s="33"/>
      <c r="G12" s="33"/>
      <c r="H12" s="13">
        <f aca="true" t="shared" si="1" ref="H12:H24">SUM(E12:G12)</f>
        <v>0</v>
      </c>
    </row>
    <row r="13" spans="1:8" ht="14.25">
      <c r="A13" s="73" t="str">
        <f>'A-N° Sinies Denun'!A13</f>
        <v>Chilena Consolidada</v>
      </c>
      <c r="B13" s="33">
        <v>0</v>
      </c>
      <c r="C13" s="33">
        <v>0</v>
      </c>
      <c r="D13" s="33">
        <v>0</v>
      </c>
      <c r="E13" s="13">
        <f t="shared" si="0"/>
        <v>0</v>
      </c>
      <c r="F13" s="33">
        <v>2453</v>
      </c>
      <c r="G13" s="33"/>
      <c r="H13" s="13">
        <f t="shared" si="1"/>
        <v>2453</v>
      </c>
    </row>
    <row r="14" spans="1:8" ht="14.25">
      <c r="A14" s="73" t="str">
        <f>'A-N° Sinies Denun'!A14</f>
        <v>Chubb</v>
      </c>
      <c r="B14" s="13">
        <v>0</v>
      </c>
      <c r="C14" s="33">
        <v>39850</v>
      </c>
      <c r="D14" s="33">
        <v>0</v>
      </c>
      <c r="E14" s="13">
        <f t="shared" si="0"/>
        <v>39850</v>
      </c>
      <c r="F14" s="33">
        <v>156840</v>
      </c>
      <c r="G14" s="33"/>
      <c r="H14" s="13">
        <f t="shared" si="1"/>
        <v>196690</v>
      </c>
    </row>
    <row r="15" spans="1:8" ht="14.25">
      <c r="A15" s="73" t="str">
        <f>'A-N° Sinies Denun'!A15</f>
        <v>Consorcio Nacional</v>
      </c>
      <c r="B15" s="33">
        <v>78125</v>
      </c>
      <c r="C15" s="33">
        <v>0</v>
      </c>
      <c r="D15" s="33">
        <v>0</v>
      </c>
      <c r="E15" s="13">
        <f t="shared" si="0"/>
        <v>78125</v>
      </c>
      <c r="F15" s="33">
        <v>167244</v>
      </c>
      <c r="G15" s="33"/>
      <c r="H15" s="13">
        <f t="shared" si="1"/>
        <v>245369</v>
      </c>
    </row>
    <row r="16" spans="1:8" ht="14.25">
      <c r="A16" s="73" t="s">
        <v>97</v>
      </c>
      <c r="B16" s="33">
        <v>0</v>
      </c>
      <c r="C16" s="33">
        <v>0</v>
      </c>
      <c r="D16" s="33">
        <v>0</v>
      </c>
      <c r="E16" s="13">
        <f t="shared" si="0"/>
        <v>0</v>
      </c>
      <c r="F16" s="33">
        <v>1235</v>
      </c>
      <c r="G16" s="33"/>
      <c r="H16" s="13">
        <f t="shared" si="1"/>
        <v>1235</v>
      </c>
    </row>
    <row r="17" spans="1:8" ht="14.25">
      <c r="A17" s="73" t="str">
        <f>'A-N° Sinies Denun'!A17</f>
        <v>HDI</v>
      </c>
      <c r="B17" s="33">
        <v>153343</v>
      </c>
      <c r="C17" s="33">
        <v>309293</v>
      </c>
      <c r="D17" s="33">
        <v>67702</v>
      </c>
      <c r="E17" s="13">
        <f t="shared" si="0"/>
        <v>530338</v>
      </c>
      <c r="F17" s="33">
        <v>856242</v>
      </c>
      <c r="G17" s="33"/>
      <c r="H17" s="13">
        <f t="shared" si="1"/>
        <v>1386580</v>
      </c>
    </row>
    <row r="18" spans="1:8" ht="14.25">
      <c r="A18" s="73" t="str">
        <f>'A-N° Sinies Denun'!A18</f>
        <v>Liberty</v>
      </c>
      <c r="B18" s="33">
        <v>133624</v>
      </c>
      <c r="C18" s="33">
        <v>0</v>
      </c>
      <c r="D18" s="33">
        <v>0</v>
      </c>
      <c r="E18" s="13">
        <f t="shared" si="0"/>
        <v>133624</v>
      </c>
      <c r="F18" s="33">
        <v>151552</v>
      </c>
      <c r="G18" s="33">
        <v>446</v>
      </c>
      <c r="H18" s="13">
        <f t="shared" si="1"/>
        <v>285622</v>
      </c>
    </row>
    <row r="19" spans="1:8" ht="14.25">
      <c r="A19" s="73" t="str">
        <f>'A-N° Sinies Denun'!A19</f>
        <v>Mapfre</v>
      </c>
      <c r="B19" s="33">
        <v>9366</v>
      </c>
      <c r="C19" s="33">
        <v>18230</v>
      </c>
      <c r="D19" s="33">
        <v>0</v>
      </c>
      <c r="E19" s="13">
        <f t="shared" si="0"/>
        <v>27596</v>
      </c>
      <c r="F19" s="33">
        <v>0</v>
      </c>
      <c r="G19" s="33"/>
      <c r="H19" s="13">
        <f t="shared" si="1"/>
        <v>27596</v>
      </c>
    </row>
    <row r="20" spans="1:8" ht="14.25">
      <c r="A20" s="73" t="str">
        <f>'A-N° Sinies Denun'!A20</f>
        <v>Mutual de Seguros</v>
      </c>
      <c r="B20" s="33">
        <v>262362</v>
      </c>
      <c r="C20" s="33">
        <v>19014</v>
      </c>
      <c r="D20" s="33">
        <v>0</v>
      </c>
      <c r="E20" s="13">
        <f t="shared" si="0"/>
        <v>281376</v>
      </c>
      <c r="F20" s="33">
        <v>406711</v>
      </c>
      <c r="G20" s="33"/>
      <c r="H20" s="13">
        <f t="shared" si="1"/>
        <v>688087</v>
      </c>
    </row>
    <row r="21" spans="1:8" ht="14.25">
      <c r="A21" s="73" t="str">
        <f>'A-N° Sinies Denun'!A21</f>
        <v>Porvenir</v>
      </c>
      <c r="B21" s="33">
        <v>0</v>
      </c>
      <c r="C21" s="33">
        <v>0</v>
      </c>
      <c r="D21" s="33">
        <v>0</v>
      </c>
      <c r="E21" s="13">
        <f t="shared" si="0"/>
        <v>0</v>
      </c>
      <c r="F21" s="33">
        <v>17998</v>
      </c>
      <c r="G21" s="33">
        <v>500</v>
      </c>
      <c r="H21" s="13">
        <f t="shared" si="1"/>
        <v>18498</v>
      </c>
    </row>
    <row r="22" spans="1:8" ht="14.25">
      <c r="A22" s="73" t="str">
        <f>'A-N° Sinies Denun'!A22</f>
        <v>Renta Nacional</v>
      </c>
      <c r="B22" s="33">
        <v>41248</v>
      </c>
      <c r="C22" s="33">
        <v>0</v>
      </c>
      <c r="D22" s="33">
        <v>9458</v>
      </c>
      <c r="E22" s="13">
        <f t="shared" si="0"/>
        <v>50706</v>
      </c>
      <c r="F22" s="33">
        <v>38074</v>
      </c>
      <c r="G22" s="33"/>
      <c r="H22" s="13">
        <f t="shared" si="1"/>
        <v>88780</v>
      </c>
    </row>
    <row r="23" spans="1:8" ht="14.25">
      <c r="A23" s="73" t="str">
        <f>'A-N° Sinies Denun'!A23</f>
        <v>Suramericana</v>
      </c>
      <c r="B23" s="33">
        <v>538493</v>
      </c>
      <c r="C23" s="33">
        <v>13</v>
      </c>
      <c r="D23" s="33">
        <v>28555</v>
      </c>
      <c r="E23" s="13">
        <f t="shared" si="0"/>
        <v>567061</v>
      </c>
      <c r="F23" s="33">
        <v>1064847</v>
      </c>
      <c r="G23" s="33"/>
      <c r="H23" s="13">
        <f t="shared" si="1"/>
        <v>1631908</v>
      </c>
    </row>
    <row r="24" spans="1:8" ht="14.25">
      <c r="A24" s="77" t="str">
        <f>'A-N° Sinies Denun'!A24</f>
        <v>Zenit</v>
      </c>
      <c r="B24" s="40">
        <v>220353</v>
      </c>
      <c r="C24" s="40">
        <v>0</v>
      </c>
      <c r="D24" s="40">
        <v>0</v>
      </c>
      <c r="E24" s="78">
        <f>SUM(B24:D24)</f>
        <v>220353</v>
      </c>
      <c r="F24" s="40">
        <v>415195</v>
      </c>
      <c r="G24" s="40">
        <v>0</v>
      </c>
      <c r="H24" s="78">
        <f t="shared" si="1"/>
        <v>635548</v>
      </c>
    </row>
    <row r="25" spans="1:4" s="81" customFormat="1" ht="6">
      <c r="A25" s="79"/>
      <c r="B25" s="79"/>
      <c r="C25" s="80"/>
      <c r="D25" s="80"/>
    </row>
    <row r="26" spans="1:246" s="73" customFormat="1" ht="14.25">
      <c r="A26" s="73" t="s">
        <v>11</v>
      </c>
      <c r="B26" s="33">
        <f aca="true" t="shared" si="2" ref="B26:H26">SUM(B10:B24)</f>
        <v>2166930</v>
      </c>
      <c r="C26" s="33">
        <f t="shared" si="2"/>
        <v>400342</v>
      </c>
      <c r="D26" s="33">
        <f t="shared" si="2"/>
        <v>115233</v>
      </c>
      <c r="E26" s="33">
        <f t="shared" si="2"/>
        <v>2682505</v>
      </c>
      <c r="F26" s="33">
        <f t="shared" si="2"/>
        <v>4976732</v>
      </c>
      <c r="G26" s="33">
        <f t="shared" si="2"/>
        <v>946</v>
      </c>
      <c r="H26" s="33">
        <f t="shared" si="2"/>
        <v>7660183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</row>
    <row r="27" spans="1:8" s="81" customFormat="1" ht="6">
      <c r="A27" s="82"/>
      <c r="B27" s="83"/>
      <c r="C27" s="84"/>
      <c r="D27" s="84"/>
      <c r="E27" s="85"/>
      <c r="F27" s="85"/>
      <c r="G27" s="85"/>
      <c r="H27" s="85"/>
    </row>
    <row r="28" spans="1:4" ht="14.25">
      <c r="A28" s="14"/>
      <c r="B28" s="15"/>
      <c r="C28" s="16"/>
      <c r="D28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4.25">
      <c r="A3" s="1" t="s">
        <v>62</v>
      </c>
    </row>
    <row r="4" spans="1:6" ht="14.25">
      <c r="A4" s="71"/>
      <c r="B4" s="17"/>
      <c r="C4" s="17"/>
      <c r="D4" s="17"/>
      <c r="E4" s="17"/>
      <c r="F4" s="17"/>
    </row>
    <row r="5" spans="1:6" ht="14.25">
      <c r="A5" s="72" t="s">
        <v>46</v>
      </c>
      <c r="B5" s="17"/>
      <c r="C5" s="17"/>
      <c r="D5" s="17"/>
      <c r="E5" s="17"/>
      <c r="F5" s="17"/>
    </row>
    <row r="6" spans="1:6" ht="14.25">
      <c r="A6" s="71" t="str">
        <f>'D-Sinies Pag Direc'!A6</f>
        <v>      (entre el 1 de enero y 31 de marzo de 2022, montos expresados en miles de pesos de marzo de 2022)</v>
      </c>
      <c r="B6" s="72"/>
      <c r="C6" s="17"/>
      <c r="D6" s="76"/>
      <c r="E6" s="76"/>
      <c r="F6" s="76"/>
    </row>
    <row r="7" spans="1:6" ht="22.5" customHeight="1">
      <c r="A7" s="90"/>
      <c r="B7" s="139" t="s">
        <v>78</v>
      </c>
      <c r="C7" s="139"/>
      <c r="D7" s="11" t="s">
        <v>48</v>
      </c>
      <c r="E7" s="11" t="s">
        <v>49</v>
      </c>
      <c r="F7" s="12" t="s">
        <v>50</v>
      </c>
    </row>
    <row r="8" spans="1:6" ht="14.2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4.2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" thickTop="1">
      <c r="A11" s="52" t="str">
        <f>'D-Sinies Pag Direc'!A10</f>
        <v>Bci</v>
      </c>
      <c r="B11" s="88">
        <f>'D-Sinies Pag Direc'!H10</f>
        <v>2321593</v>
      </c>
      <c r="C11" s="33">
        <v>2500960</v>
      </c>
      <c r="D11" s="33">
        <v>2160461</v>
      </c>
      <c r="E11" s="33">
        <v>3886868</v>
      </c>
      <c r="F11" s="89">
        <f aca="true" t="shared" si="0" ref="F11:F17">SUM(B11:D11)-E11</f>
        <v>3096146</v>
      </c>
      <c r="G11" s="33"/>
    </row>
    <row r="12" spans="1:7" ht="14.25">
      <c r="A12" s="52" t="str">
        <f>'D-Sinies Pag Direc'!A11</f>
        <v>BNP PARIBAS CARDIF</v>
      </c>
      <c r="B12" s="88">
        <f>'D-Sinies Pag Direc'!H11</f>
        <v>130224</v>
      </c>
      <c r="C12" s="33">
        <v>215508</v>
      </c>
      <c r="D12" s="33">
        <v>307569</v>
      </c>
      <c r="E12" s="33">
        <v>481501</v>
      </c>
      <c r="F12" s="89">
        <f t="shared" si="0"/>
        <v>171800</v>
      </c>
      <c r="G12" s="33"/>
    </row>
    <row r="13" spans="1:7" ht="14.25">
      <c r="A13" s="52" t="str">
        <f>'D-Sinies Pag Direc'!A12</f>
        <v>Bupa</v>
      </c>
      <c r="B13" s="88">
        <f>'D-Sinies Pag Direc'!H12</f>
        <v>0</v>
      </c>
      <c r="C13" s="33">
        <v>49110</v>
      </c>
      <c r="D13" s="33">
        <v>2636</v>
      </c>
      <c r="E13" s="33">
        <v>57128</v>
      </c>
      <c r="F13" s="89">
        <f t="shared" si="0"/>
        <v>-5382</v>
      </c>
      <c r="G13" s="33"/>
    </row>
    <row r="14" spans="1:7" ht="14.25">
      <c r="A14" s="52" t="str">
        <f>'D-Sinies Pag Direc'!A13</f>
        <v>Chilena Consolidada</v>
      </c>
      <c r="B14" s="88">
        <f>'D-Sinies Pag Direc'!H13</f>
        <v>2453</v>
      </c>
      <c r="C14" s="33">
        <v>26499</v>
      </c>
      <c r="D14" s="33">
        <v>21105</v>
      </c>
      <c r="E14" s="33">
        <v>39287</v>
      </c>
      <c r="F14" s="89">
        <f t="shared" si="0"/>
        <v>10770</v>
      </c>
      <c r="G14" s="33"/>
    </row>
    <row r="15" spans="1:7" ht="14.25">
      <c r="A15" s="52" t="str">
        <f>'D-Sinies Pag Direc'!A14</f>
        <v>Chubb</v>
      </c>
      <c r="B15" s="88">
        <f>'D-Sinies Pag Direc'!H14</f>
        <v>196690</v>
      </c>
      <c r="C15" s="33">
        <v>87323</v>
      </c>
      <c r="D15" s="33">
        <v>126239</v>
      </c>
      <c r="E15" s="33">
        <v>205353</v>
      </c>
      <c r="F15" s="89">
        <f t="shared" si="0"/>
        <v>204899</v>
      </c>
      <c r="G15" s="33"/>
    </row>
    <row r="16" spans="1:7" ht="14.25">
      <c r="A16" s="52" t="str">
        <f>'D-Sinies Pag Direc'!A15</f>
        <v>Consorcio Nacional</v>
      </c>
      <c r="B16" s="88">
        <f>'D-Sinies Pag Direc'!H15</f>
        <v>245369</v>
      </c>
      <c r="C16" s="33">
        <v>210462</v>
      </c>
      <c r="D16" s="33">
        <v>290854</v>
      </c>
      <c r="E16" s="33">
        <v>442759</v>
      </c>
      <c r="F16" s="89">
        <f t="shared" si="0"/>
        <v>303926</v>
      </c>
      <c r="G16" s="33"/>
    </row>
    <row r="17" spans="1:7" ht="14.25">
      <c r="A17" s="52" t="s">
        <v>97</v>
      </c>
      <c r="B17" s="88">
        <f>'D-Sinies Pag Direc'!H16</f>
        <v>1235</v>
      </c>
      <c r="C17" s="33">
        <v>46207</v>
      </c>
      <c r="D17" s="33">
        <v>25012</v>
      </c>
      <c r="E17" s="33">
        <v>53048</v>
      </c>
      <c r="F17" s="89">
        <f t="shared" si="0"/>
        <v>19406</v>
      </c>
      <c r="G17" s="33"/>
    </row>
    <row r="18" spans="1:7" ht="14.25">
      <c r="A18" s="52" t="str">
        <f>'D-Sinies Pag Direc'!A17</f>
        <v>HDI</v>
      </c>
      <c r="B18" s="88">
        <f>'D-Sinies Pag Direc'!H17</f>
        <v>1386580</v>
      </c>
      <c r="C18" s="33">
        <v>1288079</v>
      </c>
      <c r="D18" s="33">
        <v>1750334</v>
      </c>
      <c r="E18" s="33">
        <v>2509122</v>
      </c>
      <c r="F18" s="89">
        <f aca="true" t="shared" si="1" ref="F18:F25">SUM(B18:D18)-E18</f>
        <v>1915871</v>
      </c>
      <c r="G18" s="33"/>
    </row>
    <row r="19" spans="1:7" ht="14.25">
      <c r="A19" s="52" t="str">
        <f>'D-Sinies Pag Direc'!A18</f>
        <v>Liberty</v>
      </c>
      <c r="B19" s="88">
        <f>'D-Sinies Pag Direc'!H18</f>
        <v>285622</v>
      </c>
      <c r="C19" s="33">
        <v>560426</v>
      </c>
      <c r="D19" s="33">
        <v>255812</v>
      </c>
      <c r="E19" s="33">
        <v>718322</v>
      </c>
      <c r="F19" s="89">
        <f t="shared" si="1"/>
        <v>383538</v>
      </c>
      <c r="G19" s="33"/>
    </row>
    <row r="20" spans="1:7" ht="14.25">
      <c r="A20" s="52" t="str">
        <f>'D-Sinies Pag Direc'!A19</f>
        <v>Mapfre</v>
      </c>
      <c r="B20" s="88">
        <f>'D-Sinies Pag Direc'!H19</f>
        <v>27596</v>
      </c>
      <c r="C20" s="33">
        <v>177720</v>
      </c>
      <c r="D20" s="33">
        <v>103786</v>
      </c>
      <c r="E20" s="33">
        <v>240071</v>
      </c>
      <c r="F20" s="89">
        <f t="shared" si="1"/>
        <v>69031</v>
      </c>
      <c r="G20" s="33"/>
    </row>
    <row r="21" spans="1:7" ht="14.25">
      <c r="A21" s="52" t="str">
        <f>'D-Sinies Pag Direc'!A20</f>
        <v>Mutual de Seguros</v>
      </c>
      <c r="B21" s="88">
        <f>'D-Sinies Pag Direc'!H20</f>
        <v>688087</v>
      </c>
      <c r="C21" s="33">
        <v>251522</v>
      </c>
      <c r="D21" s="33">
        <v>432183</v>
      </c>
      <c r="E21" s="33">
        <v>624594</v>
      </c>
      <c r="F21" s="89">
        <f t="shared" si="1"/>
        <v>747198</v>
      </c>
      <c r="G21" s="33"/>
    </row>
    <row r="22" spans="1:7" ht="14.25">
      <c r="A22" s="52" t="str">
        <f>'D-Sinies Pag Direc'!A21</f>
        <v>Porvenir</v>
      </c>
      <c r="B22" s="88">
        <f>'D-Sinies Pag Direc'!H21</f>
        <v>18498</v>
      </c>
      <c r="C22" s="33">
        <v>58486</v>
      </c>
      <c r="D22" s="33">
        <v>18576</v>
      </c>
      <c r="E22" s="33">
        <v>64424</v>
      </c>
      <c r="F22" s="89">
        <f t="shared" si="1"/>
        <v>31136</v>
      </c>
      <c r="G22" s="33"/>
    </row>
    <row r="23" spans="1:7" ht="14.25">
      <c r="A23" s="52" t="str">
        <f>'D-Sinies Pag Direc'!A22</f>
        <v>Renta Nacional</v>
      </c>
      <c r="B23" s="88">
        <f>'D-Sinies Pag Direc'!H22</f>
        <v>88780</v>
      </c>
      <c r="C23" s="33">
        <v>38583</v>
      </c>
      <c r="D23" s="33">
        <v>46821</v>
      </c>
      <c r="E23" s="33">
        <v>85506</v>
      </c>
      <c r="F23" s="89">
        <f>SUM(B23:D23)-E23</f>
        <v>88678</v>
      </c>
      <c r="G23" s="33"/>
    </row>
    <row r="24" spans="1:7" ht="14.25">
      <c r="A24" s="52" t="str">
        <f>'D-Sinies Pag Direc'!A23</f>
        <v>Suramericana</v>
      </c>
      <c r="B24" s="88">
        <f>'D-Sinies Pag Direc'!H23</f>
        <v>1631908</v>
      </c>
      <c r="C24" s="33">
        <v>1338033</v>
      </c>
      <c r="D24" s="33">
        <v>1158399</v>
      </c>
      <c r="E24" s="33">
        <v>1971412</v>
      </c>
      <c r="F24" s="89">
        <f t="shared" si="1"/>
        <v>2156928</v>
      </c>
      <c r="G24" s="33"/>
    </row>
    <row r="25" spans="1:7" ht="14.25">
      <c r="A25" s="60" t="str">
        <f>'D-Sinies Pag Direc'!A24</f>
        <v>Zenit</v>
      </c>
      <c r="B25" s="93">
        <f>'D-Sinies Pag Direc'!H24</f>
        <v>635548</v>
      </c>
      <c r="C25" s="40">
        <v>327291</v>
      </c>
      <c r="D25" s="40">
        <v>532941</v>
      </c>
      <c r="E25" s="40">
        <v>761728</v>
      </c>
      <c r="F25" s="94">
        <f t="shared" si="1"/>
        <v>734052</v>
      </c>
      <c r="G25" s="33"/>
    </row>
    <row r="26" spans="1:6" s="45" customFormat="1" ht="6">
      <c r="A26" s="79"/>
      <c r="B26" s="79"/>
      <c r="C26" s="80"/>
      <c r="D26" s="80"/>
      <c r="E26" s="80"/>
      <c r="F26" s="81"/>
    </row>
    <row r="27" spans="1:6" ht="14.25">
      <c r="A27" s="17" t="s">
        <v>11</v>
      </c>
      <c r="B27" s="88">
        <f>SUM(B11:B25)</f>
        <v>7660183</v>
      </c>
      <c r="C27" s="88">
        <f>SUM(C11:C25)</f>
        <v>7176209</v>
      </c>
      <c r="D27" s="88">
        <f>SUM(D11:D25)</f>
        <v>7232728</v>
      </c>
      <c r="E27" s="88">
        <f>SUM(E11:E25)</f>
        <v>12141123</v>
      </c>
      <c r="F27" s="89">
        <f>+B27+C27+D27-E27</f>
        <v>9927997</v>
      </c>
    </row>
    <row r="28" spans="1:6" s="45" customFormat="1" ht="6">
      <c r="A28" s="82"/>
      <c r="B28" s="83"/>
      <c r="C28" s="84"/>
      <c r="D28" s="84"/>
      <c r="E28" s="84"/>
      <c r="F28" s="85"/>
    </row>
    <row r="30" spans="1:7" ht="14.25">
      <c r="A30" s="17"/>
      <c r="B30" s="30"/>
      <c r="C30" s="28"/>
      <c r="D30" s="28"/>
      <c r="E30" s="28"/>
      <c r="F30" s="51"/>
      <c r="G30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6"/>
  <sheetViews>
    <sheetView zoomScalePageLayoutView="0" workbookViewId="0" topLeftCell="A3">
      <selection activeCell="I24" sqref="I24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4.25">
      <c r="A1" s="18"/>
    </row>
    <row r="3" ht="14.25">
      <c r="A3" s="1" t="s">
        <v>62</v>
      </c>
    </row>
    <row r="4" ht="14.25">
      <c r="A4" s="18"/>
    </row>
    <row r="5" spans="1:2" ht="14.25">
      <c r="A5" s="19" t="s">
        <v>0</v>
      </c>
      <c r="B5" s="136"/>
    </row>
    <row r="6" spans="1:9" ht="14.25">
      <c r="A6" s="97" t="str">
        <f>'A-N° Sinies Denun'!$A$6</f>
        <v>      (entre el 1 de enero y  31 de marzo de 2022)</v>
      </c>
      <c r="B6" s="98"/>
      <c r="C6" s="99"/>
      <c r="D6" s="99"/>
      <c r="E6" s="99"/>
      <c r="F6" s="99"/>
      <c r="G6" s="99"/>
      <c r="H6" s="99"/>
      <c r="I6" s="99"/>
    </row>
    <row r="7" spans="1:2" s="100" customFormat="1" ht="6">
      <c r="A7" s="110"/>
      <c r="B7" s="111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0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73" t="str">
        <f>'A-N° Sinies Denun'!A10</f>
        <v>Bci</v>
      </c>
      <c r="B10" s="33">
        <v>684144</v>
      </c>
      <c r="C10" s="33">
        <v>543403</v>
      </c>
      <c r="D10" s="23">
        <v>11478</v>
      </c>
      <c r="E10" s="23">
        <v>7363</v>
      </c>
      <c r="F10" s="33">
        <v>24457</v>
      </c>
      <c r="G10" s="23">
        <v>1841</v>
      </c>
      <c r="H10" s="23">
        <v>14080</v>
      </c>
      <c r="I10" s="24">
        <f aca="true" t="shared" si="0" ref="I10:I24">SUM(B10:H10)</f>
        <v>1286766</v>
      </c>
    </row>
    <row r="11" spans="1:9" ht="14.25">
      <c r="A11" s="73" t="str">
        <f>'A-N° Sinies Denun'!A11</f>
        <v>BNP PARIBAS CARDIF</v>
      </c>
      <c r="B11" s="33">
        <v>57499</v>
      </c>
      <c r="C11" s="33">
        <v>3698</v>
      </c>
      <c r="D11" s="23">
        <v>0</v>
      </c>
      <c r="E11" s="23">
        <v>0</v>
      </c>
      <c r="F11" s="33">
        <v>1082</v>
      </c>
      <c r="G11" s="23">
        <v>0</v>
      </c>
      <c r="H11" s="23">
        <v>156</v>
      </c>
      <c r="I11" s="24">
        <f t="shared" si="0"/>
        <v>62435</v>
      </c>
    </row>
    <row r="12" spans="1:9" ht="14.25">
      <c r="A12" s="73" t="str">
        <f>'A-N° Sinies Denun'!A12</f>
        <v>Bupa</v>
      </c>
      <c r="B12" s="33">
        <v>0</v>
      </c>
      <c r="C12" s="33">
        <v>0</v>
      </c>
      <c r="D12" s="23">
        <v>0</v>
      </c>
      <c r="E12" s="23">
        <v>0</v>
      </c>
      <c r="F12" s="33">
        <v>0</v>
      </c>
      <c r="G12" s="23">
        <v>0</v>
      </c>
      <c r="H12" s="23">
        <v>0</v>
      </c>
      <c r="I12" s="24">
        <f>SUM(B12:H12)</f>
        <v>0</v>
      </c>
    </row>
    <row r="13" spans="1:9" ht="14.25">
      <c r="A13" s="73" t="str">
        <f>'A-N° Sinies Denun'!A13</f>
        <v>Chilena Consolidada</v>
      </c>
      <c r="B13" s="33">
        <v>9690</v>
      </c>
      <c r="C13" s="33">
        <v>3043</v>
      </c>
      <c r="D13" s="23">
        <v>0</v>
      </c>
      <c r="E13" s="23">
        <v>0</v>
      </c>
      <c r="F13" s="33">
        <v>70</v>
      </c>
      <c r="G13" s="23">
        <v>0</v>
      </c>
      <c r="H13" s="23">
        <v>62</v>
      </c>
      <c r="I13" s="24">
        <f t="shared" si="0"/>
        <v>12865</v>
      </c>
    </row>
    <row r="14" spans="1:9" ht="14.25">
      <c r="A14" s="73" t="str">
        <f>'A-N° Sinies Denun'!A14</f>
        <v>Chubb</v>
      </c>
      <c r="B14" s="33">
        <v>0</v>
      </c>
      <c r="C14" s="33">
        <v>0</v>
      </c>
      <c r="D14" s="23">
        <v>0</v>
      </c>
      <c r="E14" s="23">
        <v>235</v>
      </c>
      <c r="F14" s="33">
        <v>0</v>
      </c>
      <c r="G14" s="23">
        <v>0</v>
      </c>
      <c r="H14" s="23">
        <v>0</v>
      </c>
      <c r="I14" s="24">
        <f t="shared" si="0"/>
        <v>235</v>
      </c>
    </row>
    <row r="15" spans="1:9" ht="14.25">
      <c r="A15" s="73" t="str">
        <f>'A-N° Sinies Denun'!A15</f>
        <v>Consorcio Nacional</v>
      </c>
      <c r="B15" s="33">
        <v>80831</v>
      </c>
      <c r="C15" s="33">
        <v>27724</v>
      </c>
      <c r="D15" s="23">
        <v>24</v>
      </c>
      <c r="E15" s="23">
        <v>166</v>
      </c>
      <c r="F15" s="33">
        <v>3019</v>
      </c>
      <c r="G15" s="23">
        <v>4</v>
      </c>
      <c r="H15" s="23">
        <v>1058</v>
      </c>
      <c r="I15" s="24">
        <f t="shared" si="0"/>
        <v>112826</v>
      </c>
    </row>
    <row r="16" spans="1:9" ht="14.25">
      <c r="A16" s="73" t="s">
        <v>97</v>
      </c>
      <c r="B16" s="33"/>
      <c r="C16" s="33"/>
      <c r="D16" s="23">
        <v>15</v>
      </c>
      <c r="E16" s="23"/>
      <c r="F16" s="33"/>
      <c r="G16" s="23"/>
      <c r="H16" s="23">
        <v>0</v>
      </c>
      <c r="I16" s="24">
        <f t="shared" si="0"/>
        <v>15</v>
      </c>
    </row>
    <row r="17" spans="1:9" ht="14.25">
      <c r="A17" s="73" t="str">
        <f>'A-N° Sinies Denun'!A17</f>
        <v>HDI</v>
      </c>
      <c r="B17" s="33">
        <v>885711</v>
      </c>
      <c r="C17" s="33">
        <v>193265</v>
      </c>
      <c r="D17" s="23">
        <v>2787</v>
      </c>
      <c r="E17" s="23">
        <v>4881</v>
      </c>
      <c r="F17" s="33">
        <v>39742</v>
      </c>
      <c r="G17" s="23">
        <v>231</v>
      </c>
      <c r="H17" s="23">
        <v>6597</v>
      </c>
      <c r="I17" s="24">
        <f t="shared" si="0"/>
        <v>1133214</v>
      </c>
    </row>
    <row r="18" spans="1:9" ht="14.25">
      <c r="A18" s="73" t="str">
        <f>'A-N° Sinies Denun'!A18</f>
        <v>Liberty</v>
      </c>
      <c r="B18" s="33">
        <v>6921</v>
      </c>
      <c r="C18" s="33">
        <v>3105</v>
      </c>
      <c r="D18" s="23">
        <v>3004</v>
      </c>
      <c r="E18" s="23">
        <v>888</v>
      </c>
      <c r="F18" s="33">
        <v>226</v>
      </c>
      <c r="G18" s="23">
        <v>531</v>
      </c>
      <c r="H18" s="23">
        <v>1731</v>
      </c>
      <c r="I18" s="24">
        <f t="shared" si="0"/>
        <v>16406</v>
      </c>
    </row>
    <row r="19" spans="1:9" ht="14.25">
      <c r="A19" s="73" t="str">
        <f>'A-N° Sinies Denun'!A19</f>
        <v>Mapfre</v>
      </c>
      <c r="B19" s="33">
        <v>12085</v>
      </c>
      <c r="C19" s="33">
        <v>785</v>
      </c>
      <c r="D19" s="23">
        <v>324</v>
      </c>
      <c r="E19" s="23">
        <v>70</v>
      </c>
      <c r="F19" s="33">
        <v>0</v>
      </c>
      <c r="G19" s="23">
        <v>20</v>
      </c>
      <c r="H19" s="23">
        <v>396</v>
      </c>
      <c r="I19" s="24">
        <f t="shared" si="0"/>
        <v>13680</v>
      </c>
    </row>
    <row r="20" spans="1:9" ht="14.25">
      <c r="A20" s="73" t="str">
        <f>'A-N° Sinies Denun'!A20</f>
        <v>Mutual de Seguros</v>
      </c>
      <c r="B20" s="33">
        <v>23953</v>
      </c>
      <c r="C20" s="33">
        <v>8786</v>
      </c>
      <c r="D20" s="23">
        <v>0</v>
      </c>
      <c r="E20" s="23">
        <v>0</v>
      </c>
      <c r="F20" s="33">
        <v>2026</v>
      </c>
      <c r="G20" s="23">
        <v>0</v>
      </c>
      <c r="H20" s="23">
        <v>1045</v>
      </c>
      <c r="I20" s="24">
        <f>SUM(B20:H20)</f>
        <v>35810</v>
      </c>
    </row>
    <row r="21" spans="1:9" ht="14.25">
      <c r="A21" s="73" t="str">
        <f>'A-N° Sinies Denun'!A21</f>
        <v>Porvenir</v>
      </c>
      <c r="B21" s="33">
        <v>1412</v>
      </c>
      <c r="C21" s="33">
        <v>390</v>
      </c>
      <c r="D21" s="23">
        <v>790</v>
      </c>
      <c r="E21" s="23">
        <v>0</v>
      </c>
      <c r="F21" s="33">
        <v>92</v>
      </c>
      <c r="G21" s="23">
        <v>0</v>
      </c>
      <c r="H21" s="23">
        <v>33</v>
      </c>
      <c r="I21" s="24">
        <f t="shared" si="0"/>
        <v>2717</v>
      </c>
    </row>
    <row r="22" spans="1:9" ht="14.25">
      <c r="A22" s="73" t="str">
        <f>'A-N° Sinies Denun'!A22</f>
        <v>Renta Nacional</v>
      </c>
      <c r="B22" s="33">
        <v>79292</v>
      </c>
      <c r="C22" s="33">
        <v>91185</v>
      </c>
      <c r="D22" s="23">
        <v>0</v>
      </c>
      <c r="E22" s="23">
        <v>1273</v>
      </c>
      <c r="F22" s="33">
        <v>2469</v>
      </c>
      <c r="G22" s="23">
        <v>0</v>
      </c>
      <c r="H22" s="23">
        <v>1254</v>
      </c>
      <c r="I22" s="24">
        <f t="shared" si="0"/>
        <v>175473</v>
      </c>
    </row>
    <row r="23" spans="1:9" ht="14.25">
      <c r="A23" s="73" t="str">
        <f>'A-N° Sinies Denun'!A23</f>
        <v>Suramericana</v>
      </c>
      <c r="B23" s="33">
        <v>916584</v>
      </c>
      <c r="C23" s="33">
        <v>24544</v>
      </c>
      <c r="D23" s="23">
        <v>6084</v>
      </c>
      <c r="E23" s="23">
        <v>981</v>
      </c>
      <c r="F23" s="33">
        <v>56902</v>
      </c>
      <c r="G23" s="23">
        <v>283</v>
      </c>
      <c r="H23" s="23">
        <v>12563</v>
      </c>
      <c r="I23" s="24">
        <f t="shared" si="0"/>
        <v>1017941</v>
      </c>
    </row>
    <row r="24" spans="1:9" ht="14.25">
      <c r="A24" s="73" t="str">
        <f>'A-N° Sinies Denun'!A24</f>
        <v>Zenit</v>
      </c>
      <c r="B24" s="33">
        <v>291717</v>
      </c>
      <c r="C24" s="33">
        <v>74344</v>
      </c>
      <c r="D24" s="23">
        <v>0</v>
      </c>
      <c r="E24" s="23">
        <v>2230</v>
      </c>
      <c r="F24" s="33">
        <v>25850</v>
      </c>
      <c r="G24" s="23">
        <v>0</v>
      </c>
      <c r="H24" s="23">
        <v>1884</v>
      </c>
      <c r="I24" s="24">
        <f t="shared" si="0"/>
        <v>396025</v>
      </c>
    </row>
    <row r="25" spans="1:9" s="100" customFormat="1" ht="6">
      <c r="A25" s="122"/>
      <c r="B25" s="123"/>
      <c r="C25" s="124"/>
      <c r="D25" s="124"/>
      <c r="E25" s="124"/>
      <c r="F25" s="124"/>
      <c r="G25" s="125"/>
      <c r="H25" s="125"/>
      <c r="I25" s="125"/>
    </row>
    <row r="26" spans="1:9" ht="14.25">
      <c r="A26" s="20" t="s">
        <v>11</v>
      </c>
      <c r="B26" s="22">
        <f aca="true" t="shared" si="1" ref="B26:I26">SUM(B10:B24)</f>
        <v>3049839</v>
      </c>
      <c r="C26" s="22">
        <f t="shared" si="1"/>
        <v>974272</v>
      </c>
      <c r="D26" s="22">
        <f t="shared" si="1"/>
        <v>24506</v>
      </c>
      <c r="E26" s="22">
        <f t="shared" si="1"/>
        <v>18087</v>
      </c>
      <c r="F26" s="22">
        <f t="shared" si="1"/>
        <v>155935</v>
      </c>
      <c r="G26" s="22">
        <f t="shared" si="1"/>
        <v>2910</v>
      </c>
      <c r="H26" s="22">
        <f t="shared" si="1"/>
        <v>40859</v>
      </c>
      <c r="I26" s="22">
        <f t="shared" si="1"/>
        <v>4266408</v>
      </c>
    </row>
    <row r="27" spans="1:9" s="100" customFormat="1" ht="12.75" customHeight="1">
      <c r="A27" s="101"/>
      <c r="B27" s="102"/>
      <c r="C27" s="103"/>
      <c r="D27" s="103"/>
      <c r="E27" s="103"/>
      <c r="F27" s="103"/>
      <c r="G27" s="104"/>
      <c r="H27" s="105"/>
      <c r="I27" s="105"/>
    </row>
    <row r="29" spans="2:7" ht="14.25">
      <c r="B29" s="33"/>
      <c r="C29" s="96"/>
      <c r="F29" s="96"/>
      <c r="G29" s="23"/>
    </row>
    <row r="30" spans="2:5" ht="14.25">
      <c r="B30" s="33"/>
      <c r="C30" s="96"/>
      <c r="E30" s="23"/>
    </row>
    <row r="31" spans="2:5" ht="14.25">
      <c r="B31" s="33">
        <v>357305</v>
      </c>
      <c r="C31" s="96"/>
      <c r="E31" s="23"/>
    </row>
    <row r="32" spans="2:5" ht="14.25">
      <c r="B32" s="33">
        <v>67750</v>
      </c>
      <c r="C32" s="96"/>
      <c r="E32" s="23"/>
    </row>
    <row r="33" ht="14.25">
      <c r="B33" s="23">
        <v>0</v>
      </c>
    </row>
    <row r="34" ht="14.25">
      <c r="B34" s="23">
        <v>3756</v>
      </c>
    </row>
    <row r="35" spans="1:4" ht="14.25">
      <c r="A35" s="96"/>
      <c r="B35" s="33">
        <v>14585</v>
      </c>
      <c r="C35" s="96"/>
      <c r="D35" s="96"/>
    </row>
    <row r="36" spans="1:4" ht="14.25">
      <c r="A36" s="23"/>
      <c r="B36" s="23">
        <v>0</v>
      </c>
      <c r="C36" s="23"/>
      <c r="D36" s="23"/>
    </row>
    <row r="37" ht="14.25">
      <c r="B37" s="23">
        <v>2466</v>
      </c>
    </row>
    <row r="38" ht="14.25">
      <c r="B38" s="23"/>
    </row>
    <row r="39" ht="14.25">
      <c r="B39" s="23"/>
    </row>
    <row r="40" ht="14.25">
      <c r="B40" s="23"/>
    </row>
    <row r="44" ht="14.25">
      <c r="B44" s="23"/>
    </row>
    <row r="45" ht="14.25">
      <c r="B45" s="23"/>
    </row>
    <row r="46" ht="14.25">
      <c r="B46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8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9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7" t="str">
        <f>'D-Sinies Pag Direc'!$A$6</f>
        <v>      (entre el 1 de enero y 31 de marzo de 2022, montos expresados en miles de pesos de marzo de 2022)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33">
        <v>4351712</v>
      </c>
      <c r="C10" s="33">
        <v>4436696</v>
      </c>
      <c r="D10" s="33">
        <v>285559</v>
      </c>
      <c r="E10" s="33">
        <v>227003</v>
      </c>
      <c r="F10" s="33">
        <v>988512</v>
      </c>
      <c r="G10" s="33">
        <v>52710</v>
      </c>
      <c r="H10" s="33">
        <v>97234</v>
      </c>
      <c r="I10" s="24">
        <f aca="true" t="shared" si="0" ref="I10:I16">SUM(B10:H10)</f>
        <v>10439426</v>
      </c>
    </row>
    <row r="11" spans="1:9" ht="14.25">
      <c r="A11" s="52" t="str">
        <f>'F-N° Seg Contrat'!A11</f>
        <v>BNP PARIBAS CARDIF</v>
      </c>
      <c r="B11" s="33">
        <v>64903</v>
      </c>
      <c r="C11" s="33">
        <v>5145</v>
      </c>
      <c r="D11" s="33">
        <v>0</v>
      </c>
      <c r="E11" s="33">
        <v>0</v>
      </c>
      <c r="F11" s="33">
        <v>6241</v>
      </c>
      <c r="G11" s="33">
        <v>0</v>
      </c>
      <c r="H11" s="33">
        <v>148</v>
      </c>
      <c r="I11" s="24">
        <f t="shared" si="0"/>
        <v>76437</v>
      </c>
    </row>
    <row r="12" spans="1:9" ht="14.25">
      <c r="A12" s="52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52" t="str">
        <f>'F-N° Seg Contrat'!A13</f>
        <v>Chilena Consolidada</v>
      </c>
      <c r="B13" s="33">
        <v>50575</v>
      </c>
      <c r="C13" s="33">
        <v>24146</v>
      </c>
      <c r="D13" s="33">
        <v>0</v>
      </c>
      <c r="E13" s="33">
        <v>0</v>
      </c>
      <c r="F13" s="33">
        <v>3456</v>
      </c>
      <c r="G13" s="33">
        <v>0</v>
      </c>
      <c r="H13" s="33">
        <v>1960</v>
      </c>
      <c r="I13" s="24">
        <f t="shared" si="0"/>
        <v>80137</v>
      </c>
    </row>
    <row r="14" spans="1:9" ht="14.25">
      <c r="A14" s="52" t="str">
        <f>'F-N° Seg Contrat'!A14</f>
        <v>Chubb</v>
      </c>
      <c r="B14" s="33">
        <v>0</v>
      </c>
      <c r="C14" s="33">
        <v>0</v>
      </c>
      <c r="D14" s="33">
        <v>0</v>
      </c>
      <c r="E14" s="33">
        <v>29184</v>
      </c>
      <c r="F14" s="33">
        <v>0</v>
      </c>
      <c r="G14" s="33">
        <v>0</v>
      </c>
      <c r="H14" s="33">
        <v>0</v>
      </c>
      <c r="I14" s="24">
        <f t="shared" si="0"/>
        <v>29184</v>
      </c>
    </row>
    <row r="15" spans="1:9" ht="14.25">
      <c r="A15" s="52" t="str">
        <f>'F-N° Seg Contrat'!A15</f>
        <v>Consorcio Nacional</v>
      </c>
      <c r="B15" s="33">
        <v>381130</v>
      </c>
      <c r="C15" s="33">
        <v>237599</v>
      </c>
      <c r="D15" s="33">
        <v>355</v>
      </c>
      <c r="E15" s="33">
        <v>3816</v>
      </c>
      <c r="F15" s="33">
        <v>109349</v>
      </c>
      <c r="G15" s="33">
        <v>84</v>
      </c>
      <c r="H15" s="33">
        <v>5678</v>
      </c>
      <c r="I15" s="24">
        <f t="shared" si="0"/>
        <v>738011</v>
      </c>
    </row>
    <row r="16" spans="1:9" ht="14.25">
      <c r="A16" s="52" t="s">
        <v>97</v>
      </c>
      <c r="B16" s="33">
        <v>0</v>
      </c>
      <c r="C16" s="33"/>
      <c r="D16" s="33">
        <v>190</v>
      </c>
      <c r="E16" s="33">
        <v>0</v>
      </c>
      <c r="F16" s="33"/>
      <c r="G16" s="33"/>
      <c r="H16" s="33">
        <v>0</v>
      </c>
      <c r="I16" s="24">
        <f t="shared" si="0"/>
        <v>190</v>
      </c>
    </row>
    <row r="17" spans="1:9" ht="14.25">
      <c r="A17" s="52" t="str">
        <f>'F-N° Seg Contrat'!A17</f>
        <v>HDI</v>
      </c>
      <c r="B17" s="33">
        <v>5064686</v>
      </c>
      <c r="C17" s="33">
        <v>1815098</v>
      </c>
      <c r="D17" s="33">
        <v>54837</v>
      </c>
      <c r="E17" s="33">
        <v>120715</v>
      </c>
      <c r="F17" s="33">
        <v>1578480</v>
      </c>
      <c r="G17" s="33">
        <v>5408</v>
      </c>
      <c r="H17" s="33">
        <v>39997</v>
      </c>
      <c r="I17" s="24">
        <f aca="true" t="shared" si="1" ref="I17:I24">SUM(B17:H17)</f>
        <v>8679221</v>
      </c>
    </row>
    <row r="18" spans="1:9" ht="14.25">
      <c r="A18" s="52" t="str">
        <f>'F-N° Seg Contrat'!A18</f>
        <v>Liberty</v>
      </c>
      <c r="B18" s="33">
        <v>32566</v>
      </c>
      <c r="C18" s="33">
        <v>29499</v>
      </c>
      <c r="D18" s="33">
        <v>42342</v>
      </c>
      <c r="E18" s="33">
        <v>38276</v>
      </c>
      <c r="F18" s="33">
        <v>9303</v>
      </c>
      <c r="G18" s="33">
        <v>11086</v>
      </c>
      <c r="H18" s="33">
        <v>13850</v>
      </c>
      <c r="I18" s="24">
        <f t="shared" si="1"/>
        <v>176922</v>
      </c>
    </row>
    <row r="19" spans="1:9" ht="14.25">
      <c r="A19" s="52" t="str">
        <f>'F-N° Seg Contrat'!A19</f>
        <v>Mapfre</v>
      </c>
      <c r="B19" s="33">
        <v>110129</v>
      </c>
      <c r="C19" s="33">
        <v>6972</v>
      </c>
      <c r="D19" s="33">
        <v>6100</v>
      </c>
      <c r="E19" s="33">
        <v>1490</v>
      </c>
      <c r="F19" s="33">
        <v>0</v>
      </c>
      <c r="G19" s="33">
        <v>564</v>
      </c>
      <c r="H19" s="33">
        <v>4103</v>
      </c>
      <c r="I19" s="24">
        <f t="shared" si="1"/>
        <v>129358</v>
      </c>
    </row>
    <row r="20" spans="1:9" ht="14.25">
      <c r="A20" s="52" t="str">
        <f>'F-N° Seg Contrat'!A20</f>
        <v>Mutual de Seguros</v>
      </c>
      <c r="B20" s="33">
        <v>290420</v>
      </c>
      <c r="C20" s="33">
        <v>122263</v>
      </c>
      <c r="D20" s="33">
        <v>0</v>
      </c>
      <c r="E20" s="33">
        <v>0</v>
      </c>
      <c r="F20" s="33">
        <v>99167</v>
      </c>
      <c r="G20" s="33">
        <v>0</v>
      </c>
      <c r="H20" s="33">
        <v>12123</v>
      </c>
      <c r="I20" s="24">
        <f t="shared" si="1"/>
        <v>523973</v>
      </c>
    </row>
    <row r="21" spans="1:9" ht="14.25">
      <c r="A21" s="52" t="str">
        <f>'F-N° Seg Contrat'!A21</f>
        <v>Porvenir</v>
      </c>
      <c r="B21" s="33">
        <v>14040</v>
      </c>
      <c r="C21" s="33">
        <v>4708</v>
      </c>
      <c r="D21" s="33">
        <v>9217</v>
      </c>
      <c r="E21" s="33">
        <v>0</v>
      </c>
      <c r="F21" s="33">
        <v>3813</v>
      </c>
      <c r="G21" s="33">
        <v>0</v>
      </c>
      <c r="H21" s="33">
        <v>575</v>
      </c>
      <c r="I21" s="24">
        <f t="shared" si="1"/>
        <v>32353</v>
      </c>
    </row>
    <row r="22" spans="1:9" ht="14.25">
      <c r="A22" s="52" t="str">
        <f>'F-N° Seg Contrat'!A22</f>
        <v>Renta Nacional</v>
      </c>
      <c r="B22" s="33">
        <v>506226</v>
      </c>
      <c r="C22" s="33">
        <v>747800</v>
      </c>
      <c r="D22" s="33">
        <v>0</v>
      </c>
      <c r="E22" s="33">
        <v>25912</v>
      </c>
      <c r="F22" s="33">
        <v>121039</v>
      </c>
      <c r="G22" s="33">
        <v>0</v>
      </c>
      <c r="H22" s="33">
        <v>12711</v>
      </c>
      <c r="I22" s="24">
        <f>SUM(B22:H22)</f>
        <v>1413688</v>
      </c>
    </row>
    <row r="23" spans="1:9" ht="14.25">
      <c r="A23" s="52" t="str">
        <f>'F-N° Seg Contrat'!A23</f>
        <v>Suramericana</v>
      </c>
      <c r="B23" s="33">
        <v>4507126</v>
      </c>
      <c r="C23" s="33">
        <v>197954</v>
      </c>
      <c r="D23" s="33">
        <v>112821</v>
      </c>
      <c r="E23" s="33">
        <v>17937</v>
      </c>
      <c r="F23" s="33">
        <v>1944491</v>
      </c>
      <c r="G23" s="33">
        <v>5707</v>
      </c>
      <c r="H23" s="33">
        <v>72621</v>
      </c>
      <c r="I23" s="24">
        <f t="shared" si="1"/>
        <v>6858657</v>
      </c>
    </row>
    <row r="24" spans="1:9" ht="16.5" customHeight="1">
      <c r="A24" s="60" t="str">
        <f>'F-N° Seg Contrat'!A24</f>
        <v>Zenit</v>
      </c>
      <c r="B24" s="33">
        <v>1379875</v>
      </c>
      <c r="C24" s="33">
        <v>559764</v>
      </c>
      <c r="D24" s="33">
        <v>0</v>
      </c>
      <c r="E24" s="33">
        <v>32745</v>
      </c>
      <c r="F24" s="33">
        <v>864197</v>
      </c>
      <c r="G24" s="33">
        <v>0</v>
      </c>
      <c r="H24" s="33">
        <v>7730</v>
      </c>
      <c r="I24" s="24">
        <f t="shared" si="1"/>
        <v>2844311</v>
      </c>
    </row>
    <row r="25" spans="1:9" s="45" customFormat="1" ht="11.25" customHeight="1">
      <c r="A25" s="100"/>
      <c r="B25" s="119"/>
      <c r="C25" s="120"/>
      <c r="D25" s="120"/>
      <c r="E25" s="120"/>
      <c r="F25" s="120"/>
      <c r="G25" s="121"/>
      <c r="H25" s="121"/>
      <c r="I25" s="121"/>
    </row>
    <row r="26" spans="1:9" ht="14.25">
      <c r="A26" s="20" t="s">
        <v>11</v>
      </c>
      <c r="B26" s="22">
        <f aca="true" t="shared" si="2" ref="B26:I26">SUM(B10:B24)</f>
        <v>16753388</v>
      </c>
      <c r="C26" s="23">
        <f t="shared" si="2"/>
        <v>8187644</v>
      </c>
      <c r="D26" s="23">
        <f t="shared" si="2"/>
        <v>511421</v>
      </c>
      <c r="E26" s="23">
        <f t="shared" si="2"/>
        <v>497078</v>
      </c>
      <c r="F26" s="23">
        <f t="shared" si="2"/>
        <v>5728048</v>
      </c>
      <c r="G26" s="24">
        <f t="shared" si="2"/>
        <v>75559</v>
      </c>
      <c r="H26" s="24">
        <f t="shared" si="2"/>
        <v>268730</v>
      </c>
      <c r="I26" s="24">
        <f t="shared" si="2"/>
        <v>32021868</v>
      </c>
    </row>
    <row r="27" spans="1:9" s="45" customFormat="1" ht="6">
      <c r="A27" s="105"/>
      <c r="B27" s="106"/>
      <c r="C27" s="103"/>
      <c r="D27" s="103"/>
      <c r="E27" s="103"/>
      <c r="F27" s="103"/>
      <c r="G27" s="104"/>
      <c r="H27" s="104"/>
      <c r="I27" s="104"/>
    </row>
    <row r="30" ht="14.25">
      <c r="B30" s="33">
        <v>1772100</v>
      </c>
    </row>
    <row r="31" spans="1:4" ht="14.25">
      <c r="A31" s="33"/>
      <c r="B31" s="33">
        <v>543446</v>
      </c>
      <c r="C31" s="33"/>
      <c r="D31" s="33"/>
    </row>
    <row r="32" spans="1:4" ht="14.25">
      <c r="A32" s="33"/>
      <c r="B32" s="33">
        <v>0</v>
      </c>
      <c r="C32" s="33"/>
      <c r="D32" s="33"/>
    </row>
    <row r="33" spans="1:4" ht="14.25">
      <c r="A33" s="33"/>
      <c r="B33" s="33">
        <v>52361</v>
      </c>
      <c r="C33" s="33"/>
      <c r="D33" s="33"/>
    </row>
    <row r="34" spans="1:4" ht="14.25">
      <c r="A34" s="33"/>
      <c r="B34" s="33">
        <v>481170</v>
      </c>
      <c r="C34" s="33"/>
      <c r="D34" s="33"/>
    </row>
    <row r="35" spans="1:4" ht="14.25">
      <c r="A35" s="33"/>
      <c r="B35" s="33">
        <v>0</v>
      </c>
      <c r="C35" s="33"/>
      <c r="D35" s="33"/>
    </row>
    <row r="36" spans="1:4" ht="14.25">
      <c r="A36" s="33"/>
      <c r="B36" s="33">
        <v>9161</v>
      </c>
      <c r="C36" s="33"/>
      <c r="D36" s="33"/>
    </row>
    <row r="37" spans="1:4" ht="14.25">
      <c r="A37" s="33"/>
      <c r="B37" s="33"/>
      <c r="C37" s="33"/>
      <c r="D37" s="33"/>
    </row>
    <row r="38" spans="1:4" ht="14.25">
      <c r="A38" s="33"/>
      <c r="B38" s="33"/>
      <c r="C38" s="33"/>
      <c r="D38" s="33"/>
    </row>
    <row r="39" spans="2:7" ht="14.25">
      <c r="B39" s="33"/>
      <c r="C39" s="33"/>
      <c r="D39" s="33"/>
      <c r="E39" s="33"/>
      <c r="F39" s="33"/>
      <c r="G39" s="33"/>
    </row>
    <row r="40" spans="2:7" ht="14.25">
      <c r="B40" s="33"/>
      <c r="C40" s="33"/>
      <c r="D40" s="33"/>
      <c r="E40" s="33"/>
      <c r="F40" s="33"/>
      <c r="G40" s="33"/>
    </row>
    <row r="41" spans="2:7" ht="14.25">
      <c r="B41" s="33"/>
      <c r="C41" s="33"/>
      <c r="D41" s="33"/>
      <c r="E41" s="33"/>
      <c r="F41" s="33"/>
      <c r="G41" s="33"/>
    </row>
    <row r="42" spans="2:7" ht="14.25">
      <c r="B42" s="33"/>
      <c r="C42" s="33"/>
      <c r="D42" s="33"/>
      <c r="E42" s="33"/>
      <c r="F42" s="33"/>
      <c r="G42" s="33"/>
    </row>
    <row r="43" spans="2:7" ht="14.25">
      <c r="B43" s="33"/>
      <c r="C43" s="33"/>
      <c r="D43" s="33"/>
      <c r="E43" s="33"/>
      <c r="F43" s="33"/>
      <c r="G43" s="33"/>
    </row>
    <row r="44" spans="2:7" ht="14.25">
      <c r="B44" s="33"/>
      <c r="C44" s="33"/>
      <c r="D44" s="33"/>
      <c r="E44" s="33"/>
      <c r="F44" s="33"/>
      <c r="G44" s="33"/>
    </row>
    <row r="45" spans="2:7" ht="14.25">
      <c r="B45" s="33"/>
      <c r="C45" s="33"/>
      <c r="D45" s="33"/>
      <c r="E45" s="33"/>
      <c r="F45" s="33"/>
      <c r="G45" s="33"/>
    </row>
    <row r="46" spans="2:7" ht="14.25">
      <c r="B46" s="33"/>
      <c r="C46" s="33"/>
      <c r="D46" s="33"/>
      <c r="E46" s="33"/>
      <c r="F46" s="33"/>
      <c r="G46" s="33"/>
    </row>
    <row r="47" spans="2:7" ht="14.25">
      <c r="B47" s="33"/>
      <c r="C47" s="33"/>
      <c r="D47" s="33"/>
      <c r="E47" s="33"/>
      <c r="F47" s="33"/>
      <c r="G47" s="33"/>
    </row>
    <row r="48" spans="2:7" ht="14.25">
      <c r="B48" s="33"/>
      <c r="C48" s="33"/>
      <c r="D48" s="33"/>
      <c r="E48" s="33"/>
      <c r="F48" s="33"/>
      <c r="G48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3">
      <selection activeCell="A6" sqref="A6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9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7" t="s">
        <v>96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25">
        <f>IF('F-N° Seg Contrat'!B10=0,"  0",'G-Prima Tot x Tip V'!B10/'F-N° Seg Contrat'!B10*1000)</f>
        <v>6360.81292827241</v>
      </c>
      <c r="C10" s="25">
        <f>IF('F-N° Seg Contrat'!C10=0,"  0",'G-Prima Tot x Tip V'!C10/'F-N° Seg Contrat'!C10*1000)</f>
        <v>8164.65128090938</v>
      </c>
      <c r="D10" s="25">
        <f>IF('F-N° Seg Contrat'!D10=0,"  0",'G-Prima Tot x Tip V'!D10/'F-N° Seg Contrat'!D10*1000)</f>
        <v>24878.811639658477</v>
      </c>
      <c r="E10" s="25">
        <f>IF('F-N° Seg Contrat'!E10=0,"  0",'G-Prima Tot x Tip V'!E10/'F-N° Seg Contrat'!E10*1000)</f>
        <v>30830.232242292543</v>
      </c>
      <c r="F10" s="25">
        <f>IF('F-N° Seg Contrat'!F10=0,"  0",'G-Prima Tot x Tip V'!F10/'F-N° Seg Contrat'!F10*1000)</f>
        <v>40418.366929713375</v>
      </c>
      <c r="G10" s="25">
        <f>IF('F-N° Seg Contrat'!G10=0,"  0",'G-Prima Tot x Tip V'!G10/'F-N° Seg Contrat'!G10*1000)</f>
        <v>28631.178707224335</v>
      </c>
      <c r="H10" s="25">
        <f>IF('F-N° Seg Contrat'!H10=0,"  0",'G-Prima Tot x Tip V'!H10/'F-N° Seg Contrat'!H10*1000)</f>
        <v>6905.823863636364</v>
      </c>
      <c r="I10" s="25">
        <f>IF('F-N° Seg Contrat'!I10=0,"  0",'G-Prima Tot x Tip V'!I10/'F-N° Seg Contrat'!I10*1000)</f>
        <v>8112.917189294712</v>
      </c>
    </row>
    <row r="11" spans="1:9" ht="14.25">
      <c r="A11" s="52" t="str">
        <f>'F-N° Seg Contrat'!A11</f>
        <v>BNP PARIBAS CARDIF</v>
      </c>
      <c r="B11" s="25">
        <f>IF('F-N° Seg Contrat'!B11=0,"  0",'G-Prima Tot x Tip V'!B11/'F-N° Seg Contrat'!B11*1000)</f>
        <v>1128.767456825336</v>
      </c>
      <c r="C11" s="25">
        <f>IF('F-N° Seg Contrat'!C11=0,"  0",'G-Prima Tot x Tip V'!C11/'F-N° Seg Contrat'!C11*1000)</f>
        <v>1391.2925905895079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5768.022181146025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948.7179487179487</v>
      </c>
      <c r="I11" s="25">
        <f>IF('F-N° Seg Contrat'!I11=0,"  0",'G-Prima Tot x Tip V'!I11/'F-N° Seg Contrat'!I11*1000)</f>
        <v>1224.265235845279</v>
      </c>
    </row>
    <row r="12" spans="1:9" ht="14.2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52" t="str">
        <f>'F-N° Seg Contrat'!A13</f>
        <v>Chilena Consolidada</v>
      </c>
      <c r="B13" s="25">
        <f>IF('F-N° Seg Contrat'!B13=0,"  0",'G-Prima Tot x Tip V'!B13/'F-N° Seg Contrat'!B13*1000)</f>
        <v>5219.298245614035</v>
      </c>
      <c r="C13" s="25">
        <f>IF('F-N° Seg Contrat'!C13=0,"  0",'G-Prima Tot x Tip V'!C13/'F-N° Seg Contrat'!C13*1000)</f>
        <v>7934.932632270786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>
        <f>IF('F-N° Seg Contrat'!F13=0,"  0",'G-Prima Tot x Tip V'!F13/'F-N° Seg Contrat'!F13*1000)</f>
        <v>49371.42857142857</v>
      </c>
      <c r="G13" s="25" t="str">
        <f>IF('F-N° Seg Contrat'!G13=0,"  0",'G-Prima Tot x Tip V'!G13/'F-N° Seg Contrat'!G13*1000)</f>
        <v>  0</v>
      </c>
      <c r="H13" s="25">
        <f>IF('F-N° Seg Contrat'!H13=0,"  0",'G-Prima Tot x Tip V'!H13/'F-N° Seg Contrat'!H13*1000)</f>
        <v>31612.90322580645</v>
      </c>
      <c r="I13" s="25">
        <f>IF('F-N° Seg Contrat'!I13=0,"  0",'G-Prima Tot x Tip V'!I13/'F-N° Seg Contrat'!I13*1000)</f>
        <v>6229.071123202488</v>
      </c>
    </row>
    <row r="14" spans="1:9" ht="14.25">
      <c r="A14" s="52" t="str">
        <f>'F-N° Seg Contrat'!A14</f>
        <v>Chubb</v>
      </c>
      <c r="B14" s="25" t="str">
        <f>IF('F-N° Seg Contrat'!B14=0,"  0",'G-Prima Tot x Tip V'!B14/'F-N° Seg Contrat'!B14*1000)</f>
        <v>  0</v>
      </c>
      <c r="C14" s="25" t="str">
        <f>IF('F-N° Seg Contrat'!C14=0,"  0",'G-Prima Tot x Tip V'!C14/'F-N° Seg Contrat'!C14*1000)</f>
        <v>  0</v>
      </c>
      <c r="D14" s="25" t="str">
        <f>IF('F-N° Seg Contrat'!D14=0,"  0",'G-Prima Tot x Tip V'!D14/'F-N° Seg Contrat'!D14*1000)</f>
        <v>  0</v>
      </c>
      <c r="E14" s="25">
        <v>303389</v>
      </c>
      <c r="F14" s="25" t="str">
        <f>IF('F-N° Seg Contrat'!F14=0,"  0",'G-Prima Tot x Tip V'!F14/'F-N° Seg Contrat'!F14*1000)</f>
        <v>  0</v>
      </c>
      <c r="G14" s="25" t="str">
        <f>IF('F-N° Seg Contrat'!G14=0,"  0",'G-Prima Tot x Tip V'!G14/'F-N° Seg Contrat'!G14*1000)</f>
        <v>  0</v>
      </c>
      <c r="H14" s="25" t="str">
        <f>IF('F-N° Seg Contrat'!H14=0,"  0",'G-Prima Tot x Tip V'!H14/'F-N° Seg Contrat'!H14*1000)</f>
        <v>  0</v>
      </c>
      <c r="I14" s="25">
        <f>IF('F-N° Seg Contrat'!I14=0,"  0",'G-Prima Tot x Tip V'!I14/'F-N° Seg Contrat'!I14*1000)</f>
        <v>124187.23404255319</v>
      </c>
    </row>
    <row r="15" spans="1:9" ht="14.25">
      <c r="A15" s="52" t="str">
        <f>'F-N° Seg Contrat'!A15</f>
        <v>Consorcio Nacional</v>
      </c>
      <c r="B15" s="25">
        <f>IF('F-N° Seg Contrat'!B15=0,"  0",'G-Prima Tot x Tip V'!B15/'F-N° Seg Contrat'!B15*1000)</f>
        <v>4715.146416597593</v>
      </c>
      <c r="C15" s="25">
        <f>IF('F-N° Seg Contrat'!C15=0,"  0",'G-Prima Tot x Tip V'!C15/'F-N° Seg Contrat'!C15*1000)</f>
        <v>8570.155821670754</v>
      </c>
      <c r="D15" s="25">
        <f>IF('F-N° Seg Contrat'!D15=0,"  0",'G-Prima Tot x Tip V'!D15/'F-N° Seg Contrat'!D15*1000)</f>
        <v>14791.666666666666</v>
      </c>
      <c r="E15" s="25">
        <f>IF('F-N° Seg Contrat'!E15=0,"  0",'G-Prima Tot x Tip V'!E15/'F-N° Seg Contrat'!E15*1000)</f>
        <v>22987.951807228917</v>
      </c>
      <c r="F15" s="25">
        <f>IF('F-N° Seg Contrat'!F15=0,"  0",'G-Prima Tot x Tip V'!F15/'F-N° Seg Contrat'!F15*1000)</f>
        <v>36220.27161311693</v>
      </c>
      <c r="G15" s="25">
        <f>IF('F-N° Seg Contrat'!G15=0,"  0",'G-Prima Tot x Tip V'!G15/'F-N° Seg Contrat'!G15*1000)</f>
        <v>21000</v>
      </c>
      <c r="H15" s="25">
        <f>IF('F-N° Seg Contrat'!H15=0,"  0",'G-Prima Tot x Tip V'!H15/'F-N° Seg Contrat'!H15*1000)</f>
        <v>5366.729678638942</v>
      </c>
      <c r="I15" s="25">
        <f>IF('F-N° Seg Contrat'!I15=0,"  0",'G-Prima Tot x Tip V'!I15/'F-N° Seg Contrat'!I15*1000)</f>
        <v>6541.142998954141</v>
      </c>
    </row>
    <row r="16" spans="1:9" ht="14.25">
      <c r="A16" s="52" t="s">
        <v>97</v>
      </c>
      <c r="B16" s="25" t="str">
        <f>IF('F-N° Seg Contrat'!B16=0,"  0",'G-Prima Tot x Tip V'!B16/'F-N° Seg Contrat'!B16*1000)</f>
        <v>  0</v>
      </c>
      <c r="C16" s="25" t="str">
        <f>IF('F-N° Seg Contrat'!C16=0,"  0",'G-Prima Tot x Tip V'!C16/'F-N° Seg Contrat'!C16*1000)</f>
        <v>  0</v>
      </c>
      <c r="D16" s="25">
        <f>IF('F-N° Seg Contrat'!D16=0,"  0",'G-Prima Tot x Tip V'!D16/'F-N° Seg Contrat'!D16*1000)</f>
        <v>12666.666666666666</v>
      </c>
      <c r="E16" s="25" t="str">
        <f>IF('F-N° Seg Contrat'!E16=0,"  0",'G-Prima Tot x Tip V'!E16/'F-N° Seg Contrat'!E16*1000)</f>
        <v>  0</v>
      </c>
      <c r="F16" s="25" t="str">
        <f>IF('F-N° Seg Contrat'!F16=0,"  0",'G-Prima Tot x Tip V'!F16/'F-N° Seg Contrat'!F16*1000)</f>
        <v>  0</v>
      </c>
      <c r="G16" s="25" t="str">
        <f>IF('F-N° Seg Contrat'!G16=0,"  0",'G-Prima Tot x Tip V'!G16/'F-N° Seg Contrat'!G16*1000)</f>
        <v>  0</v>
      </c>
      <c r="H16" s="25" t="str">
        <f>IF('F-N° Seg Contrat'!H16=0,"  0",'G-Prima Tot x Tip V'!H16/'F-N° Seg Contrat'!H16*1000)</f>
        <v>  0</v>
      </c>
      <c r="I16" s="25">
        <f>IF('F-N° Seg Contrat'!I16=0,"  0",'G-Prima Tot x Tip V'!I16/'F-N° Seg Contrat'!I16*1000)</f>
        <v>12666.666666666666</v>
      </c>
    </row>
    <row r="17" spans="1:9" ht="14.25">
      <c r="A17" s="52" t="str">
        <f>'F-N° Seg Contrat'!A17</f>
        <v>HDI</v>
      </c>
      <c r="B17" s="25">
        <f>IF('F-N° Seg Contrat'!B17=0,"  0",'G-Prima Tot x Tip V'!B17/'F-N° Seg Contrat'!B17*1000)</f>
        <v>5718.215083701117</v>
      </c>
      <c r="C17" s="25">
        <f>IF('F-N° Seg Contrat'!C17=0,"  0",'G-Prima Tot x Tip V'!C17/'F-N° Seg Contrat'!C17*1000)</f>
        <v>9391.757431505963</v>
      </c>
      <c r="D17" s="25">
        <f>IF('F-N° Seg Contrat'!D17=0,"  0",'G-Prima Tot x Tip V'!D17/'F-N° Seg Contrat'!D17*1000)</f>
        <v>19675.99569429494</v>
      </c>
      <c r="E17" s="25">
        <f>IF('F-N° Seg Contrat'!E17=0,"  0",'G-Prima Tot x Tip V'!E17/'F-N° Seg Contrat'!E17*1000)</f>
        <v>24731.612374513417</v>
      </c>
      <c r="F17" s="25">
        <f>IF('F-N° Seg Contrat'!F17=0,"  0",'G-Prima Tot x Tip V'!F17/'F-N° Seg Contrat'!F17*1000)</f>
        <v>39718.182275678126</v>
      </c>
      <c r="G17" s="25">
        <f>IF('F-N° Seg Contrat'!G17=0,"  0",'G-Prima Tot x Tip V'!G17/'F-N° Seg Contrat'!G17*1000)</f>
        <v>23411.25541125541</v>
      </c>
      <c r="H17" s="25">
        <f>IF('F-N° Seg Contrat'!H17=0,"  0",'G-Prima Tot x Tip V'!H17/'F-N° Seg Contrat'!H17*1000)</f>
        <v>6062.9073821433985</v>
      </c>
      <c r="I17" s="25">
        <f>IF('F-N° Seg Contrat'!I17=0,"  0",'G-Prima Tot x Tip V'!I17/'F-N° Seg Contrat'!I17*1000)</f>
        <v>7658.942618075667</v>
      </c>
    </row>
    <row r="18" spans="1:9" ht="14.25">
      <c r="A18" s="52" t="str">
        <f>'F-N° Seg Contrat'!A18</f>
        <v>Liberty</v>
      </c>
      <c r="B18" s="25">
        <f>IF('F-N° Seg Contrat'!B18=0,"  0",'G-Prima Tot x Tip V'!B18/'F-N° Seg Contrat'!B18*1000)</f>
        <v>4705.389394596157</v>
      </c>
      <c r="C18" s="25">
        <f>IF('F-N° Seg Contrat'!C18=0,"  0",'G-Prima Tot x Tip V'!C18/'F-N° Seg Contrat'!C18*1000)</f>
        <v>9500.483091787439</v>
      </c>
      <c r="D18" s="25">
        <f>IF('F-N° Seg Contrat'!D18=0,"  0",'G-Prima Tot x Tip V'!D18/'F-N° Seg Contrat'!D18*1000)</f>
        <v>14095.20639147803</v>
      </c>
      <c r="E18" s="25">
        <f>IF('F-N° Seg Contrat'!E18=0,"  0",'G-Prima Tot x Tip V'!E18/'F-N° Seg Contrat'!E18*1000)</f>
        <v>43103.6036036036</v>
      </c>
      <c r="F18" s="25">
        <f>IF('F-N° Seg Contrat'!F18=0,"  0",'G-Prima Tot x Tip V'!F18/'F-N° Seg Contrat'!F18*1000)</f>
        <v>41163.71681415929</v>
      </c>
      <c r="G18" s="25">
        <f>IF('F-N° Seg Contrat'!G18=0,"  0",'G-Prima Tot x Tip V'!G18/'F-N° Seg Contrat'!G18*1000)</f>
        <v>20877.58945386064</v>
      </c>
      <c r="H18" s="25">
        <f>IF('F-N° Seg Contrat'!H18=0,"  0",'G-Prima Tot x Tip V'!H18/'F-N° Seg Contrat'!H18*1000)</f>
        <v>8001.155401502022</v>
      </c>
      <c r="I18" s="25">
        <f>IF('F-N° Seg Contrat'!I18=0,"  0",'G-Prima Tot x Tip V'!I18/'F-N° Seg Contrat'!I18*1000)</f>
        <v>10783.981470193832</v>
      </c>
    </row>
    <row r="19" spans="1:9" ht="14.25">
      <c r="A19" s="52" t="str">
        <f>'F-N° Seg Contrat'!A19</f>
        <v>Mapfre</v>
      </c>
      <c r="B19" s="25">
        <f>IF('F-N° Seg Contrat'!B19=0,"  0",'G-Prima Tot x Tip V'!B19/'F-N° Seg Contrat'!B19*1000)</f>
        <v>9112.867190732313</v>
      </c>
      <c r="C19" s="25">
        <f>IF('F-N° Seg Contrat'!C19=0,"  0",'G-Prima Tot x Tip V'!C19/'F-N° Seg Contrat'!C19*1000)</f>
        <v>8881.528662420384</v>
      </c>
      <c r="D19" s="25">
        <f>IF('F-N° Seg Contrat'!D19=0,"  0",'G-Prima Tot x Tip V'!D19/'F-N° Seg Contrat'!D19*1000)</f>
        <v>18827.160493827163</v>
      </c>
      <c r="E19" s="25">
        <f>IF('F-N° Seg Contrat'!E19=0,"  0",'G-Prima Tot x Tip V'!E19/'F-N° Seg Contrat'!E19*1000)</f>
        <v>21285.714285714286</v>
      </c>
      <c r="F19" s="25" t="str">
        <f>IF('F-N° Seg Contrat'!F19=0,"  0",'G-Prima Tot x Tip V'!F19/'F-N° Seg Contrat'!F19*1000)</f>
        <v>  0</v>
      </c>
      <c r="G19" s="25">
        <f>IF('F-N° Seg Contrat'!G19=0,"  0",'G-Prima Tot x Tip V'!G19/'F-N° Seg Contrat'!G19*1000)</f>
        <v>28200</v>
      </c>
      <c r="H19" s="25">
        <f>IF('F-N° Seg Contrat'!H19=0,"  0",'G-Prima Tot x Tip V'!H19/'F-N° Seg Contrat'!H19*1000)</f>
        <v>10361.111111111111</v>
      </c>
      <c r="I19" s="25">
        <f>IF('F-N° Seg Contrat'!I19=0,"  0",'G-Prima Tot x Tip V'!I19/'F-N° Seg Contrat'!I19*1000)</f>
        <v>9455.994152046784</v>
      </c>
    </row>
    <row r="20" spans="1:9" ht="14.25">
      <c r="A20" s="52" t="str">
        <f>'F-N° Seg Contrat'!A20</f>
        <v>Mutual de Seguros</v>
      </c>
      <c r="B20" s="25">
        <f>IF('F-N° Seg Contrat'!B20=0,"  0",'G-Prima Tot x Tip V'!B20/'F-N° Seg Contrat'!B20*1000)</f>
        <v>12124.577297207032</v>
      </c>
      <c r="C20" s="25">
        <f>IF('F-N° Seg Contrat'!C20=0,"  0",'G-Prima Tot x Tip V'!C20/'F-N° Seg Contrat'!C20*1000)</f>
        <v>13915.66127930799</v>
      </c>
      <c r="D20" s="25" t="str">
        <f>IF('F-N° Seg Contrat'!D20=0,"  0",'G-Prima Tot x Tip V'!D20/'F-N° Seg Contrat'!D20*1000)</f>
        <v>  0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48947.18657453109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11600.956937799045</v>
      </c>
      <c r="I20" s="25">
        <f>IF('F-N° Seg Contrat'!I20=0,"  0",'G-Prima Tot x Tip V'!I20/'F-N° Seg Contrat'!I20*1000)</f>
        <v>14632.030159173417</v>
      </c>
    </row>
    <row r="21" spans="1:9" ht="14.25">
      <c r="A21" s="52" t="str">
        <f>'F-N° Seg Contrat'!A21</f>
        <v>Porvenir</v>
      </c>
      <c r="B21" s="25">
        <f>IF('F-N° Seg Contrat'!B21=0,"  0",'G-Prima Tot x Tip V'!B21/'F-N° Seg Contrat'!B21*1000)</f>
        <v>9943.342776203966</v>
      </c>
      <c r="C21" s="25">
        <f>IF('F-N° Seg Contrat'!C21=0,"  0",'G-Prima Tot x Tip V'!C21/'F-N° Seg Contrat'!C21*1000)</f>
        <v>12071.794871794871</v>
      </c>
      <c r="D21" s="25">
        <f>IF('F-N° Seg Contrat'!D21=0,"  0",'G-Prima Tot x Tip V'!D21/'F-N° Seg Contrat'!D21*1000)</f>
        <v>11667.088607594937</v>
      </c>
      <c r="E21" s="25" t="str">
        <f>IF('F-N° Seg Contrat'!E21=0,"  0",'G-Prima Tot x Tip V'!E21/'F-N° Seg Contrat'!E21*1000)</f>
        <v>  0</v>
      </c>
      <c r="F21" s="25">
        <f>IF('F-N° Seg Contrat'!F21=0,"  0",'G-Prima Tot x Tip V'!F21/'F-N° Seg Contrat'!F21*1000)</f>
        <v>41445.65217391305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17424.242424242424</v>
      </c>
      <c r="I21" s="25">
        <f>IF('F-N° Seg Contrat'!I21=0,"  0",'G-Prima Tot x Tip V'!I21/'F-N° Seg Contrat'!I21*1000)</f>
        <v>11907.61869709238</v>
      </c>
    </row>
    <row r="22" spans="1:9" ht="14.25">
      <c r="A22" s="52" t="str">
        <f>'F-N° Seg Contrat'!A22</f>
        <v>Renta Nacional</v>
      </c>
      <c r="B22" s="25">
        <f>IF('F-N° Seg Contrat'!B22=0,"  0",'G-Prima Tot x Tip V'!B22/'F-N° Seg Contrat'!B22*1000)</f>
        <v>6384.326287645665</v>
      </c>
      <c r="C22" s="25">
        <f>IF('F-N° Seg Contrat'!C22=0,"  0",'G-Prima Tot x Tip V'!C22/'F-N° Seg Contrat'!C22*1000)</f>
        <v>8200.910237429402</v>
      </c>
      <c r="D22" s="25" t="str">
        <f>IF('F-N° Seg Contrat'!D22=0,"  0",'G-Prima Tot x Tip V'!D22/'F-N° Seg Contrat'!D22*1000)</f>
        <v>  0</v>
      </c>
      <c r="E22" s="25">
        <f>IF('F-N° Seg Contrat'!E22=0,"  0",'G-Prima Tot x Tip V'!E22/'F-N° Seg Contrat'!E22*1000)</f>
        <v>20355.066771406124</v>
      </c>
      <c r="F22" s="25">
        <f>IF('F-N° Seg Contrat'!F22=0,"  0",'G-Prima Tot x Tip V'!F22/'F-N° Seg Contrat'!F22*1000)</f>
        <v>49023.49129202106</v>
      </c>
      <c r="G22" s="25" t="str">
        <f>IF('F-N° Seg Contrat'!G22=0,"  0",'G-Prima Tot x Tip V'!G22/'F-N° Seg Contrat'!G22*1000)</f>
        <v>  0</v>
      </c>
      <c r="H22" s="25">
        <f>IF('F-N° Seg Contrat'!H22=0,"  0",'G-Prima Tot x Tip V'!H22/'F-N° Seg Contrat'!H22*1000)</f>
        <v>10136.363636363636</v>
      </c>
      <c r="I22" s="25">
        <f>IF('F-N° Seg Contrat'!I22=0,"  0",'G-Prima Tot x Tip V'!I22/'F-N° Seg Contrat'!I22*1000)</f>
        <v>8056.441731776399</v>
      </c>
    </row>
    <row r="23" spans="1:9" ht="14.25">
      <c r="A23" s="52" t="str">
        <f>'F-N° Seg Contrat'!A23</f>
        <v>Suramericana</v>
      </c>
      <c r="B23" s="25">
        <f>IF('F-N° Seg Contrat'!B23=0,"  0",'G-Prima Tot x Tip V'!B23/'F-N° Seg Contrat'!B23*1000)</f>
        <v>4917.308179064876</v>
      </c>
      <c r="C23" s="25">
        <f>IF('F-N° Seg Contrat'!C23=0,"  0",'G-Prima Tot x Tip V'!C23/'F-N° Seg Contrat'!C23*1000)</f>
        <v>8065.270534550196</v>
      </c>
      <c r="D23" s="25">
        <f>IF('F-N° Seg Contrat'!D23=0,"  0",'G-Prima Tot x Tip V'!D23/'F-N° Seg Contrat'!D23*1000)</f>
        <v>18543.88560157791</v>
      </c>
      <c r="E23" s="25">
        <f>IF('F-N° Seg Contrat'!E23=0,"  0",'G-Prima Tot x Tip V'!E23/'F-N° Seg Contrat'!E23*1000)</f>
        <v>18284.403669724772</v>
      </c>
      <c r="F23" s="25">
        <f>IF('F-N° Seg Contrat'!F23=0,"  0",'G-Prima Tot x Tip V'!F23/'F-N° Seg Contrat'!F23*1000)</f>
        <v>34172.630136023334</v>
      </c>
      <c r="G23" s="25">
        <f>IF('F-N° Seg Contrat'!G23=0,"  0",'G-Prima Tot x Tip V'!G23/'F-N° Seg Contrat'!G23*1000)</f>
        <v>20166.0777385159</v>
      </c>
      <c r="H23" s="25">
        <f>IF('F-N° Seg Contrat'!H23=0,"  0",'G-Prima Tot x Tip V'!H23/'F-N° Seg Contrat'!H23*1000)</f>
        <v>5780.54604791849</v>
      </c>
      <c r="I23" s="25">
        <f>IF('F-N° Seg Contrat'!I23=0,"  0",'G-Prima Tot x Tip V'!I23/'F-N° Seg Contrat'!I23*1000)</f>
        <v>6737.774586149885</v>
      </c>
    </row>
    <row r="24" spans="1:10" ht="14.25">
      <c r="A24" s="60" t="str">
        <f>'F-N° Seg Contrat'!A24</f>
        <v>Zenit</v>
      </c>
      <c r="B24" s="108">
        <f>IF('F-N° Seg Contrat'!B24=0,"  0",'G-Prima Tot x Tip V'!B24/'F-N° Seg Contrat'!B24*1000)</f>
        <v>4730.183705440547</v>
      </c>
      <c r="C24" s="108">
        <f>IF('F-N° Seg Contrat'!C24=0,"  0",'G-Prima Tot x Tip V'!C24/'F-N° Seg Contrat'!C24*1000)</f>
        <v>7529.376950392769</v>
      </c>
      <c r="D24" s="108" t="str">
        <f>IF('F-N° Seg Contrat'!D24=0,"  0",'G-Prima Tot x Tip V'!D24/'F-N° Seg Contrat'!D24*1000)</f>
        <v>  0</v>
      </c>
      <c r="E24" s="108">
        <f>IF('F-N° Seg Contrat'!E24=0,"  0",'G-Prima Tot x Tip V'!E24/'F-N° Seg Contrat'!E24*1000)</f>
        <v>14683.856502242152</v>
      </c>
      <c r="F24" s="108">
        <f>IF('F-N° Seg Contrat'!F24=0,"  0",'G-Prima Tot x Tip V'!F24/'F-N° Seg Contrat'!F24*1000)</f>
        <v>33431.218568665376</v>
      </c>
      <c r="G24" s="108" t="str">
        <f>IF('F-N° Seg Contrat'!G24=0,"  0",'G-Prima Tot x Tip V'!G24/'F-N° Seg Contrat'!G24*1000)</f>
        <v>  0</v>
      </c>
      <c r="H24" s="108">
        <f>IF('F-N° Seg Contrat'!H24=0,"  0",'G-Prima Tot x Tip V'!H24/'F-N° Seg Contrat'!H24*1000)</f>
        <v>4102.972399150743</v>
      </c>
      <c r="I24" s="108">
        <f>IF('F-N° Seg Contrat'!I24=0,"  0",'G-Prima Tot x Tip V'!I24/'F-N° Seg Contrat'!I24*1000)</f>
        <v>7182.150116785557</v>
      </c>
      <c r="J24" s="107"/>
    </row>
    <row r="25" spans="1:10" ht="6" customHeight="1">
      <c r="A25" s="52"/>
      <c r="B25" s="25"/>
      <c r="C25" s="25"/>
      <c r="D25" s="25"/>
      <c r="E25" s="25"/>
      <c r="F25" s="25"/>
      <c r="G25" s="25"/>
      <c r="H25" s="25"/>
      <c r="I25" s="25"/>
      <c r="J25" s="107"/>
    </row>
    <row r="26" spans="1:9" ht="12.75" customHeight="1">
      <c r="A26" s="20" t="s">
        <v>14</v>
      </c>
      <c r="B26" s="25">
        <f>IF('F-N° Seg Contrat'!B26=0,"  0",'G-Prima Tot x Tip V'!B26/'F-N° Seg Contrat'!B26*1000)</f>
        <v>5493.204067493399</v>
      </c>
      <c r="C26" s="25">
        <f>IF('F-N° Seg Contrat'!C26=0,"  0",'G-Prima Tot x Tip V'!C26/'F-N° Seg Contrat'!C26*1000)</f>
        <v>8403.858470735071</v>
      </c>
      <c r="D26" s="25">
        <f>IF('F-N° Seg Contrat'!D26=0,"  0",'G-Prima Tot x Tip V'!D26/'F-N° Seg Contrat'!D26*1000)</f>
        <v>20869.215702276993</v>
      </c>
      <c r="E26" s="25">
        <f>IF('F-N° Seg Contrat'!E26=0,"  0",'G-Prima Tot x Tip V'!E26/'F-N° Seg Contrat'!E26*1000)</f>
        <v>27482.611820644663</v>
      </c>
      <c r="F26" s="25">
        <f>IF('F-N° Seg Contrat'!F26=0,"  0",'G-Prima Tot x Tip V'!F26/'F-N° Seg Contrat'!F26*1000)</f>
        <v>36733.56206111521</v>
      </c>
      <c r="G26" s="25">
        <f>IF('F-N° Seg Contrat'!G26=0,"  0",'G-Prima Tot x Tip V'!G26/'F-N° Seg Contrat'!G26*1000)</f>
        <v>25965.29209621993</v>
      </c>
      <c r="H26" s="25">
        <f>IF('F-N° Seg Contrat'!H26=0,"  0",'G-Prima Tot x Tip V'!H26/'F-N° Seg Contrat'!H26*1000)</f>
        <v>6577.008737365085</v>
      </c>
      <c r="I26" s="25">
        <f>IF('F-N° Seg Contrat'!I26=0,"  0",'G-Prima Tot x Tip V'!I26/'F-N° Seg Contrat'!I26*1000)</f>
        <v>7505.58033830801</v>
      </c>
    </row>
    <row r="27" spans="1:9" s="45" customFormat="1" ht="6" customHeight="1">
      <c r="A27" s="105"/>
      <c r="B27" s="113"/>
      <c r="C27" s="113"/>
      <c r="D27" s="113"/>
      <c r="E27" s="113"/>
      <c r="F27" s="113"/>
      <c r="G27" s="113"/>
      <c r="H27" s="113"/>
      <c r="I27" s="113"/>
    </row>
    <row r="28" spans="1:9" ht="14.2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0"/>
      <c r="G31" s="20"/>
      <c r="H31" s="20"/>
      <c r="I31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María Elisa Alonso Collazo</cp:lastModifiedBy>
  <cp:lastPrinted>2014-05-05T15:08:12Z</cp:lastPrinted>
  <dcterms:created xsi:type="dcterms:W3CDTF">1998-11-26T15:05:36Z</dcterms:created>
  <dcterms:modified xsi:type="dcterms:W3CDTF">2022-10-18T13:50:31Z</dcterms:modified>
  <cp:category/>
  <cp:version/>
  <cp:contentType/>
  <cp:contentStatus/>
</cp:coreProperties>
</file>