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firstSheet="1" activeTab="5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<sst xmlns="http://schemas.openxmlformats.org/spreadsheetml/2006/main" count="143" uniqueCount="98">
  <si>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</si>
  <si>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</si>
  <si>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</si>
  <si>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</si>
  <si>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</si>
  <si>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</si>
  <si>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</si>
  <si>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</si>
  <si>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</si>
  <si>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</si>
  <si>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</si>
  <si>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</si>
  <si>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</si>
  <si>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</si>
  <si>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</si>
  <si>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</si>
  <si>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</si>
  <si>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</si>
  <si>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</si>
  <si>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</si>
  <si>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</si>
  <si>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</si>
  <si>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</si>
  <si>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</si>
  <si>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</si>
  <si>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</si>
  <si>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</si>
  <si>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</si>
  <si>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</si>
  <si>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</si>
  <si>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</si>
  <si>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</si>
  <si>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</si>
  <si>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</si>
  <si>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</si>
  <si>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</si>
  <si>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</si>
  <si>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</si>
  <si>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</si>
  <si>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</si>
  <si>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</si>
  <si>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</si>
  <si>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</si>
  <si>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</si>
  <si>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</si>
  <si>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</si>
  <si>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</si>
  <si>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</si>
  <si>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</si>
  <si>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</si>
  <si>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</si>
  <si>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</si>
  <si>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</si>
  <si>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</si>
  <si>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</si>
  <si>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</si>
  <si>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</si>
  <si>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</si>
  <si>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</si>
  <si>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</si>
  <si>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</si>
  <si>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</si>
  <si>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</si>
  <si>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</si>
  <si>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</si>
  <si>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</si>
  <si>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</si>
  <si>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</si>
  <si>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</si>
  <si>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</si>
  <si>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</si>
  <si>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</si>
  <si>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</si>
  <si>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</si>
  <si>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</si>
  <si>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</si>
  <si>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</si>
  <si>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</si>
  <si>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</si>
  <si>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</si>
  <si>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</si>
  <si>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</si>
  <si>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</si>
  <si>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</si>
  <si>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</si>
  <si>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</si>
  <si>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</si>
  <si>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</si>
  <si>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</si>
  <si>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</si>
  <si>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</si>
  <si>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</si>
  <si>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</si>
  <si>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</si>
  <si>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>Royal</t>
  </si>
  <si>
    <t xml:space="preserve">      (entre el 1 de enero y 31 de marzo de 2007)</t>
  </si>
  <si>
    <t xml:space="preserve">      (entre el 1 de enero y 31 de marzo de 2007, montos expresados en miles de pesos de marzo de 2007)</t>
  </si>
  <si>
    <t xml:space="preserve">      (entre el 1 de enero y 31 de marzo de 2007, montos expresados en pesos de marzo de 2007)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</si>
</sst>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13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13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13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13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2" fillId="0" borderId="0" xfId="25" applyFont="1" applyBorder="1" applyAlignment="1" quotePrefix="1">
      <alignment horizontal="left"/>
      <protection/>
    </xf>
    <xf numFmtId="0" fontId="5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38" fontId="7" fillId="0" borderId="0" xfId="25" applyNumberFormat="1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6"/>
  <sheetViews>
    <sheetView workbookViewId="0" topLeftCell="A1">
      <selection activeCell="A25" sqref="A25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14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13" t="s">
        <v>63</v>
      </c>
      <c r="B3" s="17"/>
      <c r="C3" s="17"/>
      <c r="D3" s="17"/>
      <c r="E3" s="115"/>
      <c r="F3" s="17"/>
    </row>
    <row r="5" ht="12.75">
      <c r="A5" s="148" t="s">
        <v>64</v>
      </c>
    </row>
    <row r="6" spans="1:2" ht="12.75" customHeight="1">
      <c r="A6" s="145" t="s">
        <v>95</v>
      </c>
      <c r="B6" s="18"/>
    </row>
    <row r="7" spans="1:9" ht="12.75" customHeight="1">
      <c r="A7" s="161"/>
      <c r="B7" s="162" t="s">
        <v>48</v>
      </c>
      <c r="C7" s="162" t="s">
        <v>48</v>
      </c>
      <c r="D7" s="162" t="s">
        <v>48</v>
      </c>
      <c r="E7" s="163" t="s">
        <v>65</v>
      </c>
      <c r="G7" s="211"/>
      <c r="H7" s="17"/>
      <c r="I7" s="17"/>
    </row>
    <row r="8" spans="1:9" ht="12.75" customHeight="1">
      <c r="A8" s="164" t="s">
        <v>1</v>
      </c>
      <c r="B8" s="165" t="s">
        <v>66</v>
      </c>
      <c r="C8" s="166" t="s">
        <v>24</v>
      </c>
      <c r="D8" s="165" t="s">
        <v>67</v>
      </c>
      <c r="E8" s="167" t="s">
        <v>68</v>
      </c>
      <c r="G8" s="17"/>
      <c r="H8" s="17"/>
      <c r="I8" s="17"/>
    </row>
    <row r="9" spans="1:9" ht="12.75">
      <c r="A9" s="168"/>
      <c r="B9" s="169" t="s">
        <v>69</v>
      </c>
      <c r="C9" s="170" t="s">
        <v>70</v>
      </c>
      <c r="D9" s="170" t="s">
        <v>71</v>
      </c>
      <c r="E9" s="170" t="s">
        <v>72</v>
      </c>
      <c r="G9" s="212"/>
      <c r="H9" s="213"/>
      <c r="I9" s="115"/>
    </row>
    <row r="10" spans="1:10" ht="12.75">
      <c r="A10" s="106" t="s">
        <v>85</v>
      </c>
      <c r="B10" s="19">
        <v>0</v>
      </c>
      <c r="C10" s="19">
        <v>0</v>
      </c>
      <c r="D10" s="111">
        <v>0</v>
      </c>
      <c r="E10" s="116">
        <f aca="true" t="shared" si="0" ref="E10:E21">SUM(B10:D10)</f>
        <v>0</v>
      </c>
      <c r="G10" s="20"/>
      <c r="H10" s="20"/>
      <c r="I10" s="214"/>
      <c r="J10" s="104"/>
    </row>
    <row r="11" spans="1:10" ht="12.75">
      <c r="A11" s="140" t="s">
        <v>82</v>
      </c>
      <c r="B11" s="21">
        <v>2</v>
      </c>
      <c r="C11" s="21">
        <v>0</v>
      </c>
      <c r="D11" s="22">
        <v>1048</v>
      </c>
      <c r="E11" s="116">
        <f t="shared" si="0"/>
        <v>1050</v>
      </c>
      <c r="G11" s="20"/>
      <c r="H11" s="20"/>
      <c r="I11" s="214"/>
      <c r="J11" s="104"/>
    </row>
    <row r="12" spans="1:10" ht="12.75">
      <c r="A12" s="140" t="s">
        <v>90</v>
      </c>
      <c r="B12" s="21">
        <v>1</v>
      </c>
      <c r="C12" s="21">
        <v>0</v>
      </c>
      <c r="D12" s="22">
        <v>1226</v>
      </c>
      <c r="E12" s="116">
        <f t="shared" si="0"/>
        <v>1227</v>
      </c>
      <c r="G12" s="20"/>
      <c r="H12" s="20"/>
      <c r="I12" s="214"/>
      <c r="J12" s="104"/>
    </row>
    <row r="13" spans="1:10" ht="12.75">
      <c r="A13" s="140" t="s">
        <v>9</v>
      </c>
      <c r="B13" s="21">
        <v>0</v>
      </c>
      <c r="C13" s="21">
        <v>0</v>
      </c>
      <c r="D13" s="22">
        <v>209</v>
      </c>
      <c r="E13" s="116">
        <f t="shared" si="0"/>
        <v>209</v>
      </c>
      <c r="G13" s="20"/>
      <c r="H13" s="20"/>
      <c r="I13" s="214"/>
      <c r="J13" s="104"/>
    </row>
    <row r="14" spans="1:10" ht="12.75">
      <c r="A14" s="141" t="s">
        <v>84</v>
      </c>
      <c r="B14" s="21">
        <v>0</v>
      </c>
      <c r="C14" s="21">
        <v>7</v>
      </c>
      <c r="D14" s="22">
        <v>225</v>
      </c>
      <c r="E14" s="116">
        <f t="shared" si="0"/>
        <v>232</v>
      </c>
      <c r="G14" s="20"/>
      <c r="H14" s="20"/>
      <c r="I14" s="214"/>
      <c r="J14" s="104"/>
    </row>
    <row r="15" spans="1:10" ht="12.75">
      <c r="A15" s="142" t="s">
        <v>89</v>
      </c>
      <c r="B15" s="21">
        <v>16</v>
      </c>
      <c r="C15" s="21">
        <v>77</v>
      </c>
      <c r="D15" s="22">
        <v>258</v>
      </c>
      <c r="E15" s="116">
        <f t="shared" si="0"/>
        <v>351</v>
      </c>
      <c r="G15" s="20"/>
      <c r="H15" s="20"/>
      <c r="I15" s="214"/>
      <c r="J15" s="104"/>
    </row>
    <row r="16" spans="1:10" ht="12.75">
      <c r="A16" s="141" t="s">
        <v>10</v>
      </c>
      <c r="B16" s="16">
        <v>0</v>
      </c>
      <c r="C16" s="16">
        <v>0</v>
      </c>
      <c r="D16" s="23">
        <v>0</v>
      </c>
      <c r="E16" s="116">
        <f t="shared" si="0"/>
        <v>0</v>
      </c>
      <c r="G16" s="20"/>
      <c r="H16" s="20"/>
      <c r="I16" s="214"/>
      <c r="J16" s="104"/>
    </row>
    <row r="17" spans="1:10" ht="12.75">
      <c r="A17" s="140" t="s">
        <v>91</v>
      </c>
      <c r="B17" s="21">
        <v>0</v>
      </c>
      <c r="C17" s="21">
        <v>0</v>
      </c>
      <c r="D17" s="22">
        <v>2</v>
      </c>
      <c r="E17" s="116">
        <f t="shared" si="0"/>
        <v>2</v>
      </c>
      <c r="G17" s="20"/>
      <c r="H17" s="20"/>
      <c r="I17" s="214"/>
      <c r="J17" s="104"/>
    </row>
    <row r="18" spans="1:10" ht="12.75">
      <c r="A18" s="140" t="s">
        <v>92</v>
      </c>
      <c r="B18" s="21">
        <v>0</v>
      </c>
      <c r="C18" s="21">
        <v>0</v>
      </c>
      <c r="D18" s="22">
        <v>388</v>
      </c>
      <c r="E18" s="116">
        <f t="shared" si="0"/>
        <v>388</v>
      </c>
      <c r="G18" s="20"/>
      <c r="H18" s="20"/>
      <c r="I18" s="214"/>
      <c r="J18" s="104"/>
    </row>
    <row r="19" spans="1:10" ht="12.75">
      <c r="A19" s="142" t="s">
        <v>86</v>
      </c>
      <c r="B19" s="21">
        <v>0</v>
      </c>
      <c r="C19" s="21">
        <v>0</v>
      </c>
      <c r="D19" s="110">
        <v>849</v>
      </c>
      <c r="E19" s="116">
        <f t="shared" si="0"/>
        <v>849</v>
      </c>
      <c r="G19" s="20"/>
      <c r="H19" s="20"/>
      <c r="I19" s="214"/>
      <c r="J19" s="104"/>
    </row>
    <row r="20" spans="1:10" ht="12.75">
      <c r="A20" s="142" t="s">
        <v>93</v>
      </c>
      <c r="B20" s="21">
        <v>2</v>
      </c>
      <c r="C20" s="21">
        <v>0</v>
      </c>
      <c r="D20" s="110">
        <v>1519</v>
      </c>
      <c r="E20" s="116">
        <f t="shared" si="0"/>
        <v>1521</v>
      </c>
      <c r="G20" s="20"/>
      <c r="H20" s="20"/>
      <c r="I20" s="214"/>
      <c r="J20" s="104"/>
    </row>
    <row r="21" spans="1:10" ht="12.75">
      <c r="A21" s="140" t="s">
        <v>11</v>
      </c>
      <c r="B21" s="21">
        <v>0</v>
      </c>
      <c r="C21" s="21">
        <v>0</v>
      </c>
      <c r="D21" s="22">
        <v>368</v>
      </c>
      <c r="E21" s="116">
        <f t="shared" si="0"/>
        <v>368</v>
      </c>
      <c r="G21" s="20"/>
      <c r="H21" s="20"/>
      <c r="I21" s="214"/>
      <c r="J21" s="104"/>
    </row>
    <row r="22" spans="1:10" ht="12.75">
      <c r="A22" s="140" t="s">
        <v>94</v>
      </c>
      <c r="B22" s="21">
        <v>0</v>
      </c>
      <c r="C22" s="21">
        <v>0</v>
      </c>
      <c r="D22" s="22">
        <v>801</v>
      </c>
      <c r="E22" s="116">
        <f>SUM(B22:D22)</f>
        <v>801</v>
      </c>
      <c r="G22" s="20"/>
      <c r="H22" s="20"/>
      <c r="I22" s="214"/>
      <c r="J22" s="104"/>
    </row>
    <row r="23" spans="1:8" ht="12.75" customHeight="1">
      <c r="A23" s="24"/>
      <c r="B23" s="25"/>
      <c r="C23" s="26"/>
      <c r="D23" s="26"/>
      <c r="E23" s="117"/>
      <c r="H23" s="17"/>
    </row>
    <row r="24" spans="1:8" ht="12.75" customHeight="1">
      <c r="A24" s="151" t="s">
        <v>12</v>
      </c>
      <c r="B24" s="152">
        <f>SUM(B10:B22)</f>
        <v>21</v>
      </c>
      <c r="C24" s="152">
        <f>SUM(C10:C22)</f>
        <v>84</v>
      </c>
      <c r="D24" s="152">
        <f>SUM(D10:D22)</f>
        <v>6893</v>
      </c>
      <c r="E24" s="11">
        <f>SUM(E10:E22)</f>
        <v>6998</v>
      </c>
      <c r="F24" s="27"/>
      <c r="G24" s="27"/>
      <c r="H24" s="27"/>
    </row>
    <row r="25" spans="1:5" ht="12.75" customHeight="1">
      <c r="A25" s="28"/>
      <c r="B25" s="29"/>
      <c r="C25" s="30"/>
      <c r="D25" s="30"/>
      <c r="E25" s="118"/>
    </row>
    <row r="26" spans="2:5" ht="12.75" customHeight="1">
      <c r="B26" s="31"/>
      <c r="C26" s="20"/>
      <c r="D26" s="20"/>
      <c r="E26" s="119"/>
    </row>
    <row r="27" spans="1:5" ht="12.75" customHeight="1">
      <c r="A27" s="15"/>
      <c r="B27" s="31"/>
      <c r="C27" s="20"/>
      <c r="D27" s="20"/>
      <c r="E27" s="119"/>
    </row>
    <row r="28" spans="1:5" ht="12.75" customHeight="1">
      <c r="A28" s="32"/>
      <c r="B28" s="31"/>
      <c r="C28" s="20"/>
      <c r="D28" s="20"/>
      <c r="E28" s="119"/>
    </row>
    <row r="29" spans="1:5" ht="12.75" customHeight="1">
      <c r="A29" s="32"/>
      <c r="B29" s="31"/>
      <c r="C29" s="20"/>
      <c r="D29" s="20"/>
      <c r="E29" s="119"/>
    </row>
    <row r="31" ht="12.75" customHeight="1"/>
    <row r="32" ht="12.75" customHeight="1"/>
    <row r="52" ht="12.75">
      <c r="F52" s="33"/>
    </row>
    <row r="53" ht="12.75" customHeight="1"/>
    <row r="55" ht="12.75">
      <c r="A55" s="15"/>
    </row>
    <row r="116" spans="1:5" ht="15.75">
      <c r="A116" s="28"/>
      <c r="B116" s="29"/>
      <c r="C116" s="30"/>
      <c r="D116" s="30"/>
      <c r="E116" s="11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workbookViewId="0" topLeftCell="A3">
      <selection activeCell="C21" sqref="C21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13" t="s">
        <v>63</v>
      </c>
    </row>
    <row r="4" spans="1:5" ht="12.75">
      <c r="A4" s="15"/>
      <c r="B4" s="16"/>
      <c r="C4" s="16"/>
      <c r="D4" s="16"/>
      <c r="E4" s="114"/>
    </row>
    <row r="5" spans="1:5" ht="12.75">
      <c r="A5" s="148" t="s">
        <v>73</v>
      </c>
      <c r="B5" s="16"/>
      <c r="C5" s="16"/>
      <c r="D5" s="16"/>
      <c r="E5" s="114"/>
    </row>
    <row r="6" spans="1:5" ht="12.75">
      <c r="A6" s="145" t="str">
        <f>'A-N° Sinies Denun'!A6</f>
        <v>      (entre el 1 de enero y 31 de marzo de 2007)</v>
      </c>
      <c r="B6" s="121"/>
      <c r="C6" s="16"/>
      <c r="D6" s="16"/>
      <c r="E6" s="114"/>
    </row>
    <row r="7" spans="1:5" ht="12.75">
      <c r="A7" s="161"/>
      <c r="B7" s="162" t="s">
        <v>48</v>
      </c>
      <c r="C7" s="162" t="s">
        <v>48</v>
      </c>
      <c r="D7" s="162" t="s">
        <v>48</v>
      </c>
      <c r="E7" s="163" t="s">
        <v>36</v>
      </c>
    </row>
    <row r="8" spans="1:5" ht="12.75">
      <c r="A8" s="164" t="s">
        <v>1</v>
      </c>
      <c r="B8" s="165" t="s">
        <v>52</v>
      </c>
      <c r="C8" s="166" t="s">
        <v>74</v>
      </c>
      <c r="D8" s="165" t="s">
        <v>53</v>
      </c>
      <c r="E8" s="171"/>
    </row>
    <row r="9" spans="1:5" ht="12.75">
      <c r="A9" s="168"/>
      <c r="B9" s="169" t="s">
        <v>75</v>
      </c>
      <c r="C9" s="169" t="s">
        <v>76</v>
      </c>
      <c r="D9" s="169" t="s">
        <v>77</v>
      </c>
      <c r="E9" s="170" t="s">
        <v>78</v>
      </c>
    </row>
    <row r="10" spans="1:5" ht="12.75">
      <c r="A10" s="143" t="str">
        <f>'A-N° Sinies Denun'!A10</f>
        <v>ABN Amro</v>
      </c>
      <c r="B10" s="22">
        <v>0</v>
      </c>
      <c r="C10" s="22">
        <v>0</v>
      </c>
      <c r="D10" s="22">
        <v>0</v>
      </c>
      <c r="E10" s="120">
        <f aca="true" t="shared" si="0" ref="E10:E21">SUM(B10:D10)</f>
        <v>0</v>
      </c>
    </row>
    <row r="11" spans="1:5" ht="12.75">
      <c r="A11" s="144" t="str">
        <f>'A-N° Sinies Denun'!A11</f>
        <v>Aseguradora Magallanes</v>
      </c>
      <c r="B11" s="22">
        <v>557</v>
      </c>
      <c r="C11" s="22">
        <v>0</v>
      </c>
      <c r="D11" s="22">
        <v>491</v>
      </c>
      <c r="E11" s="120">
        <f t="shared" si="0"/>
        <v>1048</v>
      </c>
    </row>
    <row r="12" spans="1:5" ht="12.75">
      <c r="A12" s="144" t="str">
        <f>'A-N° Sinies Denun'!A12</f>
        <v>Bci</v>
      </c>
      <c r="B12" s="22">
        <v>73</v>
      </c>
      <c r="C12" s="22">
        <v>993</v>
      </c>
      <c r="D12" s="22">
        <v>160</v>
      </c>
      <c r="E12" s="120">
        <f t="shared" si="0"/>
        <v>1226</v>
      </c>
    </row>
    <row r="13" spans="1:5" ht="12.75">
      <c r="A13" s="144" t="str">
        <f>'A-N° Sinies Denun'!A13</f>
        <v>Chilena Consolidada</v>
      </c>
      <c r="B13" s="22">
        <v>71</v>
      </c>
      <c r="C13" s="22">
        <v>102</v>
      </c>
      <c r="D13" s="22">
        <v>36</v>
      </c>
      <c r="E13" s="120">
        <f t="shared" si="0"/>
        <v>209</v>
      </c>
    </row>
    <row r="14" spans="1:5" ht="12.75">
      <c r="A14" s="144" t="str">
        <f>'A-N° Sinies Denun'!A14</f>
        <v>Consorcio Nacional</v>
      </c>
      <c r="B14" s="22">
        <v>6</v>
      </c>
      <c r="C14" s="22">
        <v>171</v>
      </c>
      <c r="D14" s="22">
        <v>48</v>
      </c>
      <c r="E14" s="120">
        <f t="shared" si="0"/>
        <v>225</v>
      </c>
    </row>
    <row r="15" spans="1:5" ht="12.75">
      <c r="A15" s="144" t="str">
        <f>'A-N° Sinies Denun'!A15</f>
        <v>ING Vida</v>
      </c>
      <c r="B15" s="22">
        <v>13</v>
      </c>
      <c r="C15" s="22">
        <v>245</v>
      </c>
      <c r="D15" s="22">
        <v>0</v>
      </c>
      <c r="E15" s="120">
        <f t="shared" si="0"/>
        <v>258</v>
      </c>
    </row>
    <row r="16" spans="1:5" ht="12.75">
      <c r="A16" s="144" t="str">
        <f>'A-N° Sinies Denun'!A16</f>
        <v>Interamericana Vida</v>
      </c>
      <c r="B16" s="22">
        <v>0</v>
      </c>
      <c r="C16" s="22">
        <v>0</v>
      </c>
      <c r="D16" s="22">
        <v>0</v>
      </c>
      <c r="E16" s="120">
        <f t="shared" si="0"/>
        <v>0</v>
      </c>
    </row>
    <row r="17" spans="1:5" ht="12.75">
      <c r="A17" s="144" t="str">
        <f>'A-N° Sinies Denun'!A17</f>
        <v>Ise Chile</v>
      </c>
      <c r="B17" s="22">
        <v>2</v>
      </c>
      <c r="C17" s="22">
        <v>0</v>
      </c>
      <c r="D17" s="22">
        <v>0</v>
      </c>
      <c r="E17" s="120">
        <f t="shared" si="0"/>
        <v>2</v>
      </c>
    </row>
    <row r="18" spans="1:5" ht="12.75">
      <c r="A18" s="144" t="str">
        <f>'A-N° Sinies Denun'!A18</f>
        <v>Liberty</v>
      </c>
      <c r="B18" s="22">
        <v>8</v>
      </c>
      <c r="C18" s="22">
        <v>222</v>
      </c>
      <c r="D18" s="22">
        <v>158</v>
      </c>
      <c r="E18" s="120">
        <f t="shared" si="0"/>
        <v>388</v>
      </c>
    </row>
    <row r="19" spans="1:5" ht="12.75">
      <c r="A19" s="144" t="str">
        <f>'A-N° Sinies Denun'!A19</f>
        <v>Mapfre</v>
      </c>
      <c r="B19" s="22">
        <v>542</v>
      </c>
      <c r="C19" s="22">
        <v>121</v>
      </c>
      <c r="D19" s="22">
        <v>186</v>
      </c>
      <c r="E19" s="120">
        <f t="shared" si="0"/>
        <v>849</v>
      </c>
    </row>
    <row r="20" spans="1:5" ht="12.75">
      <c r="A20" s="144" t="str">
        <f>'A-N° Sinies Denun'!A20</f>
        <v>Penta Security</v>
      </c>
      <c r="B20" s="22">
        <v>131</v>
      </c>
      <c r="C20" s="22">
        <v>810</v>
      </c>
      <c r="D20" s="22">
        <v>578</v>
      </c>
      <c r="E20" s="120">
        <f t="shared" si="0"/>
        <v>1519</v>
      </c>
    </row>
    <row r="21" spans="1:5" ht="12.75">
      <c r="A21" s="144" t="str">
        <f>'A-N° Sinies Denun'!A21</f>
        <v>Renta Nacional</v>
      </c>
      <c r="B21" s="22">
        <v>15</v>
      </c>
      <c r="C21" s="22">
        <v>274</v>
      </c>
      <c r="D21" s="22">
        <v>79</v>
      </c>
      <c r="E21" s="120">
        <f t="shared" si="0"/>
        <v>368</v>
      </c>
    </row>
    <row r="22" spans="1:5" ht="12.75">
      <c r="A22" s="144" t="str">
        <f>'A-N° Sinies Denun'!A22</f>
        <v>Royal</v>
      </c>
      <c r="B22" s="22">
        <v>17</v>
      </c>
      <c r="C22" s="22">
        <v>627</v>
      </c>
      <c r="D22" s="22">
        <v>157</v>
      </c>
      <c r="E22" s="120">
        <f>SUM(B22:D22)</f>
        <v>801</v>
      </c>
    </row>
    <row r="23" spans="1:5" ht="12.75">
      <c r="A23" s="24"/>
      <c r="B23" s="25"/>
      <c r="C23" s="26"/>
      <c r="D23" s="26"/>
      <c r="E23" s="117"/>
    </row>
    <row r="24" spans="1:5" ht="12.75">
      <c r="A24" s="151" t="s">
        <v>12</v>
      </c>
      <c r="B24" s="152">
        <f>SUM(B10:B22)</f>
        <v>1435</v>
      </c>
      <c r="C24" s="153">
        <f>SUM(C10:C22)</f>
        <v>3565</v>
      </c>
      <c r="D24" s="153">
        <f>SUM(D10:D22)</f>
        <v>1893</v>
      </c>
      <c r="E24" s="1">
        <f>SUM(E10:E22)</f>
        <v>6893</v>
      </c>
    </row>
    <row r="25" spans="1:5" ht="15.75">
      <c r="A25" s="28"/>
      <c r="B25" s="29"/>
      <c r="C25" s="30"/>
      <c r="D25" s="30"/>
      <c r="E25" s="118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workbookViewId="0" topLeftCell="A1">
      <selection activeCell="A17" sqref="A17"/>
    </sheetView>
  </sheetViews>
  <sheetFormatPr defaultColWidth="11.421875" defaultRowHeight="12.75"/>
  <cols>
    <col min="1" max="1" width="22.421875" style="35" customWidth="1"/>
    <col min="2" max="2" width="10.140625" style="35" customWidth="1"/>
    <col min="3" max="4" width="11.7109375" style="35" customWidth="1"/>
    <col min="5" max="5" width="14.00390625" style="35" customWidth="1"/>
    <col min="6" max="6" width="12.421875" style="35" customWidth="1"/>
    <col min="7" max="7" width="21.7109375" style="123" customWidth="1"/>
    <col min="8" max="16384" width="11.421875" style="35" customWidth="1"/>
  </cols>
  <sheetData>
    <row r="1" ht="12.75">
      <c r="A1" s="34"/>
    </row>
    <row r="3" ht="12.75">
      <c r="A3" s="113" t="s">
        <v>63</v>
      </c>
    </row>
    <row r="4" ht="12.75">
      <c r="A4" s="34"/>
    </row>
    <row r="5" ht="12.75">
      <c r="A5" s="149" t="s">
        <v>16</v>
      </c>
    </row>
    <row r="6" spans="1:2" ht="12.75">
      <c r="A6" s="146" t="str">
        <f>'A-N° Sinies Denun'!$A$6</f>
        <v>      (entre el 1 de enero y 31 de marzo de 2007)</v>
      </c>
      <c r="B6" s="122"/>
    </row>
    <row r="7" spans="1:7" ht="12.75">
      <c r="A7" s="172"/>
      <c r="B7" s="173" t="s">
        <v>17</v>
      </c>
      <c r="C7" s="174" t="s">
        <v>83</v>
      </c>
      <c r="D7" s="174"/>
      <c r="E7" s="173" t="s">
        <v>18</v>
      </c>
      <c r="F7" s="175" t="s">
        <v>19</v>
      </c>
      <c r="G7" s="176" t="s">
        <v>20</v>
      </c>
    </row>
    <row r="8" spans="1:7" ht="12.75">
      <c r="A8" s="177" t="s">
        <v>1</v>
      </c>
      <c r="B8" s="178"/>
      <c r="C8" s="179" t="s">
        <v>21</v>
      </c>
      <c r="D8" s="178" t="s">
        <v>22</v>
      </c>
      <c r="E8" s="178" t="s">
        <v>23</v>
      </c>
      <c r="F8" s="178" t="s">
        <v>24</v>
      </c>
      <c r="G8" s="180" t="s">
        <v>25</v>
      </c>
    </row>
    <row r="9" spans="1:7" ht="12.75">
      <c r="A9" s="181"/>
      <c r="B9" s="182" t="s">
        <v>26</v>
      </c>
      <c r="C9" s="182" t="s">
        <v>27</v>
      </c>
      <c r="D9" s="182" t="s">
        <v>28</v>
      </c>
      <c r="E9" s="182" t="s">
        <v>29</v>
      </c>
      <c r="F9" s="182" t="s">
        <v>30</v>
      </c>
      <c r="G9" s="183" t="s">
        <v>31</v>
      </c>
    </row>
    <row r="10" spans="1:7" ht="12.75">
      <c r="A10" s="105" t="str">
        <f>'A-N° Sinies Denun'!A10</f>
        <v>ABN Amro</v>
      </c>
      <c r="B10" s="21">
        <v>0</v>
      </c>
      <c r="C10" s="21">
        <v>0</v>
      </c>
      <c r="D10" s="21">
        <v>0</v>
      </c>
      <c r="E10" s="22">
        <v>0</v>
      </c>
      <c r="F10" s="21">
        <v>0</v>
      </c>
      <c r="G10" s="124">
        <f aca="true" t="shared" si="0" ref="G10:G22">SUM(B10:F10)</f>
        <v>0</v>
      </c>
    </row>
    <row r="11" spans="1:7" ht="12.75">
      <c r="A11" s="107" t="str">
        <f>'A-N° Sinies Denun'!A11</f>
        <v>Aseguradora Magallanes</v>
      </c>
      <c r="B11" s="21">
        <v>58</v>
      </c>
      <c r="C11" s="21">
        <v>4</v>
      </c>
      <c r="D11" s="21">
        <v>3</v>
      </c>
      <c r="E11" s="22">
        <v>1807</v>
      </c>
      <c r="F11" s="21">
        <v>0</v>
      </c>
      <c r="G11" s="124">
        <f t="shared" si="0"/>
        <v>1872</v>
      </c>
    </row>
    <row r="12" spans="1:7" ht="12.75">
      <c r="A12" s="107" t="str">
        <f>'A-N° Sinies Denun'!A12</f>
        <v>Bci</v>
      </c>
      <c r="B12" s="21">
        <v>120</v>
      </c>
      <c r="C12" s="21">
        <v>1</v>
      </c>
      <c r="D12" s="21">
        <v>0</v>
      </c>
      <c r="E12" s="22">
        <v>2049</v>
      </c>
      <c r="F12" s="21">
        <v>0</v>
      </c>
      <c r="G12" s="124">
        <f t="shared" si="0"/>
        <v>2170</v>
      </c>
    </row>
    <row r="13" spans="1:7" ht="12.75">
      <c r="A13" s="107" t="str">
        <f>'A-N° Sinies Denun'!A13</f>
        <v>Chilena Consolidada</v>
      </c>
      <c r="B13" s="21">
        <v>17</v>
      </c>
      <c r="C13" s="21">
        <v>0</v>
      </c>
      <c r="D13" s="21">
        <v>0</v>
      </c>
      <c r="E13" s="22">
        <v>206</v>
      </c>
      <c r="F13" s="21">
        <v>0</v>
      </c>
      <c r="G13" s="124">
        <f t="shared" si="0"/>
        <v>223</v>
      </c>
    </row>
    <row r="14" spans="1:7" ht="12.75">
      <c r="A14" s="107" t="str">
        <f>'A-N° Sinies Denun'!A14</f>
        <v>Consorcio Nacional</v>
      </c>
      <c r="B14" s="21">
        <v>7</v>
      </c>
      <c r="C14" s="21">
        <v>0</v>
      </c>
      <c r="D14" s="21">
        <v>0</v>
      </c>
      <c r="E14" s="22">
        <v>236</v>
      </c>
      <c r="F14" s="21">
        <v>7</v>
      </c>
      <c r="G14" s="124">
        <f t="shared" si="0"/>
        <v>250</v>
      </c>
    </row>
    <row r="15" spans="1:7" ht="12.75">
      <c r="A15" s="107" t="str">
        <f>'A-N° Sinies Denun'!A15</f>
        <v>ING Vida</v>
      </c>
      <c r="B15" s="21">
        <v>19</v>
      </c>
      <c r="C15" s="21">
        <v>0</v>
      </c>
      <c r="D15" s="21">
        <v>0</v>
      </c>
      <c r="E15" s="22">
        <v>327</v>
      </c>
      <c r="F15" s="21">
        <v>94</v>
      </c>
      <c r="G15" s="124">
        <f t="shared" si="0"/>
        <v>440</v>
      </c>
    </row>
    <row r="16" spans="1:7" ht="12.75">
      <c r="A16" s="107" t="str">
        <f>'A-N° Sinies Denun'!A16</f>
        <v>Interamericana Vida</v>
      </c>
      <c r="B16" s="21">
        <v>0</v>
      </c>
      <c r="C16" s="21">
        <v>0</v>
      </c>
      <c r="D16" s="21">
        <v>0</v>
      </c>
      <c r="E16" s="22">
        <v>0</v>
      </c>
      <c r="F16" s="21">
        <v>0</v>
      </c>
      <c r="G16" s="124">
        <f t="shared" si="0"/>
        <v>0</v>
      </c>
    </row>
    <row r="17" spans="1:7" ht="12.75">
      <c r="A17" s="107" t="str">
        <f>'A-N° Sinies Denun'!A17</f>
        <v>Ise Chile</v>
      </c>
      <c r="B17" s="21">
        <v>0</v>
      </c>
      <c r="C17" s="21">
        <v>0</v>
      </c>
      <c r="D17" s="21">
        <v>0</v>
      </c>
      <c r="E17" s="22">
        <v>2</v>
      </c>
      <c r="F17" s="21">
        <v>0</v>
      </c>
      <c r="G17" s="124">
        <f t="shared" si="0"/>
        <v>2</v>
      </c>
    </row>
    <row r="18" spans="1:7" ht="12.75">
      <c r="A18" s="107" t="str">
        <f>'A-N° Sinies Denun'!A18</f>
        <v>Liberty</v>
      </c>
      <c r="B18" s="21">
        <v>19</v>
      </c>
      <c r="C18" s="21">
        <v>0</v>
      </c>
      <c r="D18" s="21">
        <v>0</v>
      </c>
      <c r="E18" s="22">
        <v>609</v>
      </c>
      <c r="F18" s="21">
        <v>0</v>
      </c>
      <c r="G18" s="124">
        <f t="shared" si="0"/>
        <v>628</v>
      </c>
    </row>
    <row r="19" spans="1:7" ht="12.75">
      <c r="A19" s="107" t="str">
        <f>'A-N° Sinies Denun'!A19</f>
        <v>Mapfre</v>
      </c>
      <c r="B19" s="21">
        <v>52</v>
      </c>
      <c r="C19" s="21">
        <v>1</v>
      </c>
      <c r="D19" s="21">
        <v>0</v>
      </c>
      <c r="E19" s="22">
        <v>1236</v>
      </c>
      <c r="F19" s="21">
        <v>0</v>
      </c>
      <c r="G19" s="124">
        <f t="shared" si="0"/>
        <v>1289</v>
      </c>
    </row>
    <row r="20" spans="1:7" ht="12.75">
      <c r="A20" s="107" t="str">
        <f>'A-N° Sinies Denun'!A20</f>
        <v>Penta Security</v>
      </c>
      <c r="B20" s="21">
        <v>70</v>
      </c>
      <c r="C20" s="21">
        <v>3</v>
      </c>
      <c r="D20" s="21">
        <v>2</v>
      </c>
      <c r="E20" s="22">
        <v>2373</v>
      </c>
      <c r="F20" s="21">
        <v>0</v>
      </c>
      <c r="G20" s="124">
        <f t="shared" si="0"/>
        <v>2448</v>
      </c>
    </row>
    <row r="21" spans="1:7" ht="12.75">
      <c r="A21" s="107" t="str">
        <f>'A-N° Sinies Denun'!A21</f>
        <v>Renta Nacional</v>
      </c>
      <c r="B21" s="21">
        <v>16</v>
      </c>
      <c r="C21" s="21">
        <v>0</v>
      </c>
      <c r="D21" s="21">
        <v>0</v>
      </c>
      <c r="E21" s="22">
        <v>15</v>
      </c>
      <c r="F21" s="21">
        <v>0</v>
      </c>
      <c r="G21" s="124">
        <f t="shared" si="0"/>
        <v>31</v>
      </c>
    </row>
    <row r="22" spans="1:7" ht="12.75">
      <c r="A22" s="107" t="str">
        <f>'A-N° Sinies Denun'!A22</f>
        <v>Royal</v>
      </c>
      <c r="B22" s="21">
        <v>34</v>
      </c>
      <c r="C22" s="21">
        <v>0</v>
      </c>
      <c r="D22" s="21">
        <v>0</v>
      </c>
      <c r="E22" s="22">
        <v>1022</v>
      </c>
      <c r="F22" s="21">
        <v>0</v>
      </c>
      <c r="G22" s="124">
        <f t="shared" si="0"/>
        <v>1056</v>
      </c>
    </row>
    <row r="23" spans="1:10" ht="12.75">
      <c r="A23" s="36"/>
      <c r="B23" s="37"/>
      <c r="C23" s="38"/>
      <c r="D23" s="38"/>
      <c r="E23" s="39"/>
      <c r="F23" s="39"/>
      <c r="G23" s="125"/>
      <c r="H23" s="40"/>
      <c r="I23" s="41"/>
      <c r="J23" s="41"/>
    </row>
    <row r="24" spans="1:7" ht="12.75" customHeight="1">
      <c r="A24" s="154" t="s">
        <v>12</v>
      </c>
      <c r="B24" s="155">
        <f aca="true" t="shared" si="1" ref="B24:G24">SUM(B10:B22)</f>
        <v>412</v>
      </c>
      <c r="C24" s="155">
        <f t="shared" si="1"/>
        <v>9</v>
      </c>
      <c r="D24" s="155">
        <f t="shared" si="1"/>
        <v>5</v>
      </c>
      <c r="E24" s="155">
        <f t="shared" si="1"/>
        <v>9882</v>
      </c>
      <c r="F24" s="155">
        <f t="shared" si="1"/>
        <v>101</v>
      </c>
      <c r="G24" s="10">
        <f t="shared" si="1"/>
        <v>10409</v>
      </c>
    </row>
    <row r="25" spans="1:7" ht="15.75">
      <c r="A25" s="42"/>
      <c r="B25" s="43"/>
      <c r="C25" s="44"/>
      <c r="D25" s="44"/>
      <c r="E25" s="45"/>
      <c r="F25" s="45"/>
      <c r="G25" s="126"/>
    </row>
    <row r="26" ht="12.75">
      <c r="A26" s="16"/>
    </row>
    <row r="127" ht="12.75">
      <c r="I127" s="46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workbookViewId="0" topLeftCell="A1">
      <selection activeCell="A16" sqref="A16"/>
    </sheetView>
  </sheetViews>
  <sheetFormatPr defaultColWidth="11.421875" defaultRowHeight="12.75"/>
  <cols>
    <col min="1" max="1" width="22.421875" style="48" customWidth="1"/>
    <col min="2" max="2" width="10.140625" style="48" customWidth="1"/>
    <col min="3" max="3" width="11.140625" style="48" customWidth="1"/>
    <col min="4" max="4" width="12.28125" style="48" customWidth="1"/>
    <col min="5" max="5" width="14.00390625" style="128" customWidth="1"/>
    <col min="6" max="6" width="14.7109375" style="48" customWidth="1"/>
    <col min="7" max="7" width="11.00390625" style="48" customWidth="1"/>
    <col min="8" max="8" width="15.8515625" style="128" customWidth="1"/>
    <col min="9" max="16384" width="11.421875" style="48" customWidth="1"/>
  </cols>
  <sheetData>
    <row r="1" ht="12.75">
      <c r="A1" s="47"/>
    </row>
    <row r="3" ht="12.75">
      <c r="A3" s="113" t="s">
        <v>63</v>
      </c>
    </row>
    <row r="4" ht="12.75">
      <c r="A4" s="47"/>
    </row>
    <row r="5" spans="1:8" ht="12.75">
      <c r="A5" s="150" t="s">
        <v>32</v>
      </c>
      <c r="H5" s="133"/>
    </row>
    <row r="6" spans="1:2" ht="12.75">
      <c r="A6" s="147" t="s">
        <v>96</v>
      </c>
      <c r="B6" s="131"/>
    </row>
    <row r="7" spans="1:8" ht="12.75">
      <c r="A7" s="184"/>
      <c r="B7" s="185" t="s">
        <v>33</v>
      </c>
      <c r="C7" s="186"/>
      <c r="D7" s="187"/>
      <c r="E7" s="188"/>
      <c r="F7" s="189" t="s">
        <v>34</v>
      </c>
      <c r="G7" s="189" t="s">
        <v>35</v>
      </c>
      <c r="H7" s="190" t="s">
        <v>36</v>
      </c>
    </row>
    <row r="8" spans="1:8" ht="12.75">
      <c r="A8" s="191" t="s">
        <v>1</v>
      </c>
      <c r="B8" s="192" t="s">
        <v>17</v>
      </c>
      <c r="C8" s="193" t="s">
        <v>37</v>
      </c>
      <c r="D8" s="193" t="s">
        <v>38</v>
      </c>
      <c r="E8" s="193" t="s">
        <v>39</v>
      </c>
      <c r="F8" s="193" t="s">
        <v>40</v>
      </c>
      <c r="G8" s="192" t="s">
        <v>41</v>
      </c>
      <c r="H8" s="194" t="s">
        <v>42</v>
      </c>
    </row>
    <row r="9" spans="1:8" ht="12.75">
      <c r="A9" s="195"/>
      <c r="B9" s="196"/>
      <c r="C9" s="197"/>
      <c r="D9" s="198"/>
      <c r="E9" s="197" t="s">
        <v>43</v>
      </c>
      <c r="F9" s="197" t="s">
        <v>44</v>
      </c>
      <c r="G9" s="197" t="s">
        <v>45</v>
      </c>
      <c r="H9" s="199" t="s">
        <v>46</v>
      </c>
    </row>
    <row r="10" spans="1:8" ht="12.75">
      <c r="A10" s="106" t="str">
        <f>'A-N° Sinies Denun'!A10</f>
        <v>ABN Amro</v>
      </c>
      <c r="B10" s="22">
        <v>0</v>
      </c>
      <c r="C10" s="22">
        <v>0</v>
      </c>
      <c r="D10" s="22">
        <v>0</v>
      </c>
      <c r="E10" s="112">
        <f aca="true" t="shared" si="0" ref="E10:E22">SUM(B10:D10)</f>
        <v>0</v>
      </c>
      <c r="F10" s="22">
        <v>4071</v>
      </c>
      <c r="G10" s="22">
        <v>0</v>
      </c>
      <c r="H10" s="134">
        <f aca="true" t="shared" si="1" ref="H10:H22">SUM(E10:G10)</f>
        <v>4071</v>
      </c>
    </row>
    <row r="11" spans="1:8" ht="12.75">
      <c r="A11" s="108" t="str">
        <f>'A-N° Sinies Denun'!A11</f>
        <v>Aseguradora Magallanes</v>
      </c>
      <c r="B11" s="22">
        <v>353515</v>
      </c>
      <c r="C11" s="22">
        <v>5364</v>
      </c>
      <c r="D11" s="22">
        <v>22030</v>
      </c>
      <c r="E11" s="112">
        <f t="shared" si="0"/>
        <v>380909</v>
      </c>
      <c r="F11" s="22">
        <v>465163</v>
      </c>
      <c r="G11" s="22">
        <v>0</v>
      </c>
      <c r="H11" s="134">
        <f t="shared" si="1"/>
        <v>846072</v>
      </c>
    </row>
    <row r="12" spans="1:8" ht="12.75">
      <c r="A12" s="108" t="str">
        <f>'A-N° Sinies Denun'!A12</f>
        <v>Bci</v>
      </c>
      <c r="B12" s="22">
        <v>600362</v>
      </c>
      <c r="C12" s="22">
        <v>7411</v>
      </c>
      <c r="D12" s="22">
        <v>22047</v>
      </c>
      <c r="E12" s="112">
        <f t="shared" si="0"/>
        <v>629820</v>
      </c>
      <c r="F12" s="48">
        <v>528467</v>
      </c>
      <c r="G12" s="22">
        <v>1896</v>
      </c>
      <c r="H12" s="134">
        <f>SUM(E12:G12)</f>
        <v>1160183</v>
      </c>
    </row>
    <row r="13" spans="1:8" ht="12.75">
      <c r="A13" s="108" t="str">
        <f>'A-N° Sinies Denun'!A13</f>
        <v>Chilena Consolidada</v>
      </c>
      <c r="B13" s="22">
        <v>99988</v>
      </c>
      <c r="C13" s="22">
        <v>0</v>
      </c>
      <c r="D13" s="22">
        <v>0</v>
      </c>
      <c r="E13" s="112">
        <f t="shared" si="0"/>
        <v>99988</v>
      </c>
      <c r="F13" s="22">
        <v>85414</v>
      </c>
      <c r="G13" s="22">
        <v>900</v>
      </c>
      <c r="H13" s="134">
        <f t="shared" si="1"/>
        <v>186302</v>
      </c>
    </row>
    <row r="14" spans="1:8" ht="12.75">
      <c r="A14" s="108" t="str">
        <f>'A-N° Sinies Denun'!A14</f>
        <v>Consorcio Nacional</v>
      </c>
      <c r="B14" s="22">
        <v>82627</v>
      </c>
      <c r="C14" s="22">
        <v>0</v>
      </c>
      <c r="D14" s="22">
        <v>0</v>
      </c>
      <c r="E14" s="112">
        <f t="shared" si="0"/>
        <v>82627</v>
      </c>
      <c r="F14" s="22">
        <v>103667</v>
      </c>
      <c r="G14" s="22">
        <v>0</v>
      </c>
      <c r="H14" s="134">
        <f t="shared" si="1"/>
        <v>186294</v>
      </c>
    </row>
    <row r="15" spans="1:8" ht="12.75">
      <c r="A15" s="108" t="str">
        <f>'A-N° Sinies Denun'!A15</f>
        <v>ING Vida</v>
      </c>
      <c r="B15" s="22">
        <v>147552</v>
      </c>
      <c r="C15" s="22">
        <v>0</v>
      </c>
      <c r="D15" s="22">
        <v>62650</v>
      </c>
      <c r="E15" s="112">
        <f t="shared" si="0"/>
        <v>210202</v>
      </c>
      <c r="F15" s="22">
        <v>107933</v>
      </c>
      <c r="G15" s="22">
        <v>4238</v>
      </c>
      <c r="H15" s="134">
        <f t="shared" si="1"/>
        <v>322373</v>
      </c>
    </row>
    <row r="16" spans="1:8" ht="12.75">
      <c r="A16" s="108" t="str">
        <f>'A-N° Sinies Denun'!A16</f>
        <v>Interamericana Vida</v>
      </c>
      <c r="B16" s="22">
        <v>0</v>
      </c>
      <c r="C16" s="22">
        <v>0</v>
      </c>
      <c r="D16" s="22">
        <v>0</v>
      </c>
      <c r="E16" s="112">
        <f t="shared" si="0"/>
        <v>0</v>
      </c>
      <c r="F16" s="22">
        <v>3407</v>
      </c>
      <c r="G16" s="22">
        <v>0</v>
      </c>
      <c r="H16" s="134">
        <f t="shared" si="1"/>
        <v>3407</v>
      </c>
    </row>
    <row r="17" spans="1:8" ht="12.75">
      <c r="A17" s="108" t="str">
        <f>'A-N° Sinies Denun'!A17</f>
        <v>Ise Chile</v>
      </c>
      <c r="B17" s="22">
        <v>0</v>
      </c>
      <c r="C17" s="22">
        <v>0</v>
      </c>
      <c r="D17" s="22">
        <v>0</v>
      </c>
      <c r="E17" s="112">
        <f t="shared" si="0"/>
        <v>0</v>
      </c>
      <c r="F17" s="22">
        <v>2045</v>
      </c>
      <c r="G17" s="22">
        <v>0</v>
      </c>
      <c r="H17" s="134">
        <f t="shared" si="1"/>
        <v>2045</v>
      </c>
    </row>
    <row r="18" spans="1:8" ht="12.75">
      <c r="A18" s="108" t="str">
        <f>'A-N° Sinies Denun'!A18</f>
        <v>Liberty</v>
      </c>
      <c r="B18" s="22">
        <v>114728</v>
      </c>
      <c r="C18" s="22">
        <v>1749</v>
      </c>
      <c r="D18" s="22">
        <v>11029</v>
      </c>
      <c r="E18" s="112">
        <f t="shared" si="0"/>
        <v>127506</v>
      </c>
      <c r="F18" s="22">
        <v>163734</v>
      </c>
      <c r="G18" s="22">
        <v>236</v>
      </c>
      <c r="H18" s="134">
        <f t="shared" si="1"/>
        <v>291476</v>
      </c>
    </row>
    <row r="19" spans="1:8" ht="12.75">
      <c r="A19" s="108" t="str">
        <f>'A-N° Sinies Denun'!A19</f>
        <v>Mapfre</v>
      </c>
      <c r="B19" s="22">
        <v>247109</v>
      </c>
      <c r="C19" s="22">
        <v>7270</v>
      </c>
      <c r="D19" s="22">
        <v>35009</v>
      </c>
      <c r="E19" s="112">
        <f t="shared" si="0"/>
        <v>289388</v>
      </c>
      <c r="F19" s="22">
        <v>416436</v>
      </c>
      <c r="G19" s="22">
        <v>0</v>
      </c>
      <c r="H19" s="134">
        <f t="shared" si="1"/>
        <v>705824</v>
      </c>
    </row>
    <row r="20" spans="1:8" ht="12.75">
      <c r="A20" s="108" t="str">
        <f>'A-N° Sinies Denun'!A20</f>
        <v>Penta Security</v>
      </c>
      <c r="B20" s="22">
        <v>446062</v>
      </c>
      <c r="C20" s="22">
        <v>14838</v>
      </c>
      <c r="D20" s="22">
        <v>33452</v>
      </c>
      <c r="E20" s="112">
        <f t="shared" si="0"/>
        <v>494352</v>
      </c>
      <c r="F20" s="22">
        <v>558881</v>
      </c>
      <c r="G20" s="22">
        <v>6350</v>
      </c>
      <c r="H20" s="134">
        <f t="shared" si="1"/>
        <v>1059583</v>
      </c>
    </row>
    <row r="21" spans="1:8" ht="12.75">
      <c r="A21" s="108" t="str">
        <f>'A-N° Sinies Denun'!A21</f>
        <v>Renta Nacional</v>
      </c>
      <c r="B21" s="22">
        <v>111226</v>
      </c>
      <c r="C21" s="22">
        <v>0</v>
      </c>
      <c r="D21" s="22">
        <v>0</v>
      </c>
      <c r="E21" s="112">
        <f t="shared" si="0"/>
        <v>111226</v>
      </c>
      <c r="F21" s="22">
        <v>179416</v>
      </c>
      <c r="G21" s="22">
        <v>0</v>
      </c>
      <c r="H21" s="134">
        <f t="shared" si="1"/>
        <v>290642</v>
      </c>
    </row>
    <row r="22" spans="1:8" ht="12.75">
      <c r="A22" s="108" t="str">
        <f>'A-N° Sinies Denun'!A22</f>
        <v>Royal</v>
      </c>
      <c r="B22" s="22">
        <v>190550</v>
      </c>
      <c r="C22" s="22">
        <v>9210</v>
      </c>
      <c r="D22" s="22">
        <v>27283</v>
      </c>
      <c r="E22" s="112">
        <f t="shared" si="0"/>
        <v>227043</v>
      </c>
      <c r="F22" s="22">
        <v>374776</v>
      </c>
      <c r="G22" s="22">
        <v>0</v>
      </c>
      <c r="H22" s="134">
        <f t="shared" si="1"/>
        <v>601819</v>
      </c>
    </row>
    <row r="23" spans="1:9" ht="12.75">
      <c r="A23" s="49"/>
      <c r="B23" s="50"/>
      <c r="C23" s="51"/>
      <c r="D23" s="51"/>
      <c r="E23" s="129"/>
      <c r="F23" s="52"/>
      <c r="G23" s="52"/>
      <c r="H23" s="135"/>
      <c r="I23" s="53"/>
    </row>
    <row r="24" spans="1:9" s="132" customFormat="1" ht="12.75" customHeight="1">
      <c r="A24" s="156" t="s">
        <v>12</v>
      </c>
      <c r="B24" s="157">
        <f aca="true" t="shared" si="2" ref="B24:H24">SUM(B10:B22)</f>
        <v>2393719</v>
      </c>
      <c r="C24" s="157">
        <f t="shared" si="2"/>
        <v>45842</v>
      </c>
      <c r="D24" s="157">
        <f t="shared" si="2"/>
        <v>213500</v>
      </c>
      <c r="E24" s="157">
        <f t="shared" si="2"/>
        <v>2653061</v>
      </c>
      <c r="F24" s="157">
        <f t="shared" si="2"/>
        <v>2993410</v>
      </c>
      <c r="G24" s="157">
        <f t="shared" si="2"/>
        <v>13620</v>
      </c>
      <c r="H24" s="158">
        <f t="shared" si="2"/>
        <v>5660091</v>
      </c>
      <c r="I24" s="139"/>
    </row>
    <row r="25" spans="1:8" ht="15.75">
      <c r="A25" s="54"/>
      <c r="B25" s="55"/>
      <c r="C25" s="56"/>
      <c r="D25" s="56"/>
      <c r="E25" s="130"/>
      <c r="F25" s="57"/>
      <c r="G25" s="57"/>
      <c r="H25" s="136"/>
    </row>
    <row r="31" ht="12.75" customHeight="1"/>
    <row r="49" ht="12.75" customHeight="1"/>
    <row r="50" ht="12.75" customHeight="1"/>
    <row r="51" ht="12.75" customHeight="1"/>
    <row r="52" ht="12.75" customHeight="1">
      <c r="G52" s="58"/>
    </row>
    <row r="53" ht="12.75" customHeight="1"/>
    <row r="55" spans="1:6" ht="12.75">
      <c r="A55" s="15"/>
      <c r="E55" s="48"/>
      <c r="F55" s="128"/>
    </row>
    <row r="56" spans="1:6" ht="12.75">
      <c r="A56" s="16"/>
      <c r="B56" s="205"/>
      <c r="E56" s="48"/>
      <c r="F56" s="138"/>
    </row>
    <row r="57" ht="12.75">
      <c r="E57" s="4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spans="5:10" ht="12.75">
      <c r="E91" s="48"/>
      <c r="J91" s="59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  <row r="201" ht="12.75">
      <c r="E201" s="48"/>
    </row>
    <row r="202" ht="12.75"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  <row r="215" ht="12.75">
      <c r="E215" s="48"/>
    </row>
    <row r="216" ht="12.75">
      <c r="E216" s="48"/>
    </row>
    <row r="217" ht="12.75">
      <c r="E217" s="48"/>
    </row>
    <row r="218" ht="12.75">
      <c r="E218" s="48"/>
    </row>
    <row r="219" ht="12.75">
      <c r="E219" s="48"/>
    </row>
    <row r="220" ht="12.75">
      <c r="E220" s="48"/>
    </row>
    <row r="221" ht="12.75">
      <c r="E221" s="48"/>
    </row>
    <row r="222" ht="12.75">
      <c r="E222" s="48"/>
    </row>
    <row r="223" ht="12.75">
      <c r="E223" s="48"/>
    </row>
    <row r="224" ht="12.75">
      <c r="E224" s="48"/>
    </row>
    <row r="225" ht="12.75">
      <c r="E225" s="48"/>
    </row>
    <row r="226" ht="12.75">
      <c r="E226" s="48"/>
    </row>
    <row r="227" ht="12.75">
      <c r="E227" s="48"/>
    </row>
    <row r="228" ht="12.75">
      <c r="E228" s="48"/>
    </row>
    <row r="229" ht="12.75">
      <c r="E229" s="48"/>
    </row>
    <row r="230" ht="12.75">
      <c r="E230" s="48"/>
    </row>
    <row r="231" ht="12.75">
      <c r="E231" s="48"/>
    </row>
    <row r="232" ht="12.75">
      <c r="E232" s="48"/>
    </row>
    <row r="233" ht="12.75">
      <c r="E233" s="48"/>
    </row>
    <row r="234" ht="12.75">
      <c r="E234" s="48"/>
    </row>
    <row r="235" ht="12.75">
      <c r="E235" s="48"/>
    </row>
    <row r="236" ht="12.75">
      <c r="E236" s="48"/>
    </row>
    <row r="237" ht="12.75">
      <c r="E237" s="48"/>
    </row>
    <row r="238" ht="12.75">
      <c r="E238" s="48"/>
    </row>
    <row r="239" ht="12.75">
      <c r="E239" s="48"/>
    </row>
    <row r="240" ht="12.75">
      <c r="E240" s="48"/>
    </row>
    <row r="241" ht="12.75">
      <c r="E241" s="48"/>
    </row>
    <row r="242" ht="12.75">
      <c r="E242" s="48"/>
    </row>
    <row r="243" ht="12.75">
      <c r="E243" s="48"/>
    </row>
    <row r="244" ht="12.75">
      <c r="E244" s="48"/>
    </row>
    <row r="245" ht="12.75">
      <c r="E245" s="48"/>
    </row>
    <row r="246" ht="12.75">
      <c r="E246" s="48"/>
    </row>
    <row r="247" ht="12.75">
      <c r="E247" s="48"/>
    </row>
    <row r="248" ht="12.75">
      <c r="E248" s="48"/>
    </row>
    <row r="249" ht="12.75">
      <c r="E249" s="48"/>
    </row>
    <row r="250" ht="12.75">
      <c r="E250" s="4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workbookViewId="0" topLeftCell="A1">
      <selection activeCell="C32" sqref="C32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13" t="s">
        <v>63</v>
      </c>
    </row>
    <row r="4" spans="1:6" ht="12.75">
      <c r="A4" s="47"/>
      <c r="B4" s="48"/>
      <c r="C4" s="48"/>
      <c r="D4" s="48"/>
      <c r="E4" s="128"/>
      <c r="F4" s="48"/>
    </row>
    <row r="5" spans="1:6" ht="12.75">
      <c r="A5" s="150" t="s">
        <v>47</v>
      </c>
      <c r="B5" s="48"/>
      <c r="C5" s="48"/>
      <c r="D5" s="48"/>
      <c r="E5" s="128"/>
      <c r="F5" s="48"/>
    </row>
    <row r="6" spans="1:6" ht="12.75">
      <c r="A6" s="147" t="str">
        <f>'D-Sinies Pag Direc'!A6</f>
        <v>      (entre el 1 de enero y 31 de marzo de 2007, montos expresados en miles de pesos de marzo de 2007)</v>
      </c>
      <c r="B6" s="131"/>
      <c r="C6" s="48"/>
      <c r="D6" s="48"/>
      <c r="E6" s="128"/>
      <c r="F6" s="48"/>
    </row>
    <row r="7" spans="1:6" ht="12.75">
      <c r="A7" s="184"/>
      <c r="B7" s="215" t="s">
        <v>79</v>
      </c>
      <c r="C7" s="216"/>
      <c r="D7" s="189" t="s">
        <v>49</v>
      </c>
      <c r="E7" s="189" t="s">
        <v>50</v>
      </c>
      <c r="F7" s="190" t="s">
        <v>51</v>
      </c>
    </row>
    <row r="8" spans="1:6" ht="12.75">
      <c r="A8" s="191" t="s">
        <v>1</v>
      </c>
      <c r="B8" s="193" t="s">
        <v>52</v>
      </c>
      <c r="C8" s="193" t="s">
        <v>53</v>
      </c>
      <c r="D8" s="200" t="s">
        <v>80</v>
      </c>
      <c r="E8" s="200" t="s">
        <v>54</v>
      </c>
      <c r="F8" s="201" t="s">
        <v>55</v>
      </c>
    </row>
    <row r="9" spans="1:6" ht="12.75">
      <c r="A9" s="191"/>
      <c r="B9" s="202"/>
      <c r="C9" s="203"/>
      <c r="D9" s="200" t="s">
        <v>81</v>
      </c>
      <c r="E9" s="192" t="s">
        <v>56</v>
      </c>
      <c r="F9" s="201" t="s">
        <v>57</v>
      </c>
    </row>
    <row r="10" spans="1:6" ht="12.75">
      <c r="A10" s="195"/>
      <c r="B10" s="197" t="s">
        <v>58</v>
      </c>
      <c r="C10" s="197" t="s">
        <v>59</v>
      </c>
      <c r="D10" s="197" t="s">
        <v>60</v>
      </c>
      <c r="E10" s="197" t="s">
        <v>61</v>
      </c>
      <c r="F10" s="199" t="s">
        <v>62</v>
      </c>
    </row>
    <row r="11" spans="1:6" ht="12.75">
      <c r="A11" s="105" t="str">
        <f>'D-Sinies Pag Direc'!A10</f>
        <v>ABN Amro</v>
      </c>
      <c r="B11" s="127">
        <f>'D-Sinies Pag Direc'!H10</f>
        <v>4071</v>
      </c>
      <c r="C11" s="22">
        <v>0</v>
      </c>
      <c r="D11" s="22">
        <v>0</v>
      </c>
      <c r="E11" s="22">
        <v>4075</v>
      </c>
      <c r="F11" s="137">
        <f aca="true" t="shared" si="0" ref="F11:F22">SUM(B11:D11)-E11</f>
        <v>-4</v>
      </c>
    </row>
    <row r="12" spans="1:6" ht="12.75">
      <c r="A12" s="107" t="str">
        <f>'D-Sinies Pag Direc'!A11</f>
        <v>Aseguradora Magallanes</v>
      </c>
      <c r="B12" s="127">
        <f>'D-Sinies Pag Direc'!H11</f>
        <v>846072</v>
      </c>
      <c r="C12" s="22">
        <v>429926</v>
      </c>
      <c r="D12" s="22">
        <v>617880</v>
      </c>
      <c r="E12" s="22">
        <v>326683</v>
      </c>
      <c r="F12" s="137">
        <f t="shared" si="0"/>
        <v>1567195</v>
      </c>
    </row>
    <row r="13" spans="1:6" ht="12.75">
      <c r="A13" s="107" t="str">
        <f>'D-Sinies Pag Direc'!A12</f>
        <v>Bci</v>
      </c>
      <c r="B13" s="127">
        <f>'D-Sinies Pag Direc'!H12</f>
        <v>1160183</v>
      </c>
      <c r="C13" s="22">
        <v>970944</v>
      </c>
      <c r="D13" s="22">
        <v>1698657</v>
      </c>
      <c r="E13" s="22">
        <v>990484</v>
      </c>
      <c r="F13" s="137">
        <f t="shared" si="0"/>
        <v>2839300</v>
      </c>
    </row>
    <row r="14" spans="1:6" ht="12.75">
      <c r="A14" s="107" t="str">
        <f>'D-Sinies Pag Direc'!A13</f>
        <v>Chilena Consolidada</v>
      </c>
      <c r="B14" s="127">
        <f>'D-Sinies Pag Direc'!H13</f>
        <v>186302</v>
      </c>
      <c r="C14" s="22">
        <v>116255</v>
      </c>
      <c r="D14" s="22">
        <v>128123</v>
      </c>
      <c r="E14" s="22">
        <v>100168</v>
      </c>
      <c r="F14" s="137">
        <f t="shared" si="0"/>
        <v>330512</v>
      </c>
    </row>
    <row r="15" spans="1:6" ht="12.75">
      <c r="A15" s="107" t="str">
        <f>'D-Sinies Pag Direc'!A14</f>
        <v>Consorcio Nacional</v>
      </c>
      <c r="B15" s="127">
        <f>'D-Sinies Pag Direc'!H14</f>
        <v>186294</v>
      </c>
      <c r="C15" s="22">
        <v>44820</v>
      </c>
      <c r="D15" s="22">
        <v>84651</v>
      </c>
      <c r="E15" s="22">
        <v>50749</v>
      </c>
      <c r="F15" s="137">
        <f t="shared" si="0"/>
        <v>265016</v>
      </c>
    </row>
    <row r="16" spans="1:6" ht="12.75">
      <c r="A16" s="107" t="str">
        <f>'D-Sinies Pag Direc'!A15</f>
        <v>ING Vida</v>
      </c>
      <c r="B16" s="127">
        <f>'D-Sinies Pag Direc'!H15</f>
        <v>322373</v>
      </c>
      <c r="C16" s="22">
        <v>0</v>
      </c>
      <c r="D16" s="22">
        <v>5457</v>
      </c>
      <c r="E16" s="22">
        <v>105369</v>
      </c>
      <c r="F16" s="137">
        <f t="shared" si="0"/>
        <v>222461</v>
      </c>
    </row>
    <row r="17" spans="1:6" ht="12.75">
      <c r="A17" s="107" t="str">
        <f>'D-Sinies Pag Direc'!A16</f>
        <v>Interamericana Vida</v>
      </c>
      <c r="B17" s="127">
        <f>'D-Sinies Pag Direc'!H16</f>
        <v>3407</v>
      </c>
      <c r="C17" s="22">
        <v>0</v>
      </c>
      <c r="D17" s="22">
        <v>14300</v>
      </c>
      <c r="E17" s="22">
        <v>15042</v>
      </c>
      <c r="F17" s="137">
        <f t="shared" si="0"/>
        <v>2665</v>
      </c>
    </row>
    <row r="18" spans="1:6" ht="12.75">
      <c r="A18" s="107" t="str">
        <f>'D-Sinies Pag Direc'!A17</f>
        <v>Ise Chile</v>
      </c>
      <c r="B18" s="127">
        <f>'D-Sinies Pag Direc'!H17</f>
        <v>2045</v>
      </c>
      <c r="C18" s="22">
        <v>2275</v>
      </c>
      <c r="D18" s="22">
        <v>47</v>
      </c>
      <c r="E18" s="22">
        <v>2224</v>
      </c>
      <c r="F18" s="137">
        <f t="shared" si="0"/>
        <v>2143</v>
      </c>
    </row>
    <row r="19" spans="1:6" ht="12.75">
      <c r="A19" s="107" t="str">
        <f>'D-Sinies Pag Direc'!A18</f>
        <v>Liberty</v>
      </c>
      <c r="B19" s="127">
        <f>'D-Sinies Pag Direc'!H18</f>
        <v>291476</v>
      </c>
      <c r="C19" s="22">
        <v>197027</v>
      </c>
      <c r="D19" s="22">
        <v>243185</v>
      </c>
      <c r="E19" s="22">
        <v>185605</v>
      </c>
      <c r="F19" s="137">
        <f t="shared" si="0"/>
        <v>546083</v>
      </c>
    </row>
    <row r="20" spans="1:6" ht="12.75">
      <c r="A20" s="107" t="str">
        <f>'D-Sinies Pag Direc'!A19</f>
        <v>Mapfre</v>
      </c>
      <c r="B20" s="127">
        <f>'D-Sinies Pag Direc'!H19</f>
        <v>705824</v>
      </c>
      <c r="C20" s="22">
        <v>520673</v>
      </c>
      <c r="D20" s="22">
        <v>84262</v>
      </c>
      <c r="E20" s="22">
        <v>569731</v>
      </c>
      <c r="F20" s="137">
        <f t="shared" si="0"/>
        <v>741028</v>
      </c>
    </row>
    <row r="21" spans="1:6" ht="12.75">
      <c r="A21" s="107" t="str">
        <f>'D-Sinies Pag Direc'!A20</f>
        <v>Penta Security</v>
      </c>
      <c r="B21" s="127">
        <f>'D-Sinies Pag Direc'!H20</f>
        <v>1059583</v>
      </c>
      <c r="C21" s="22">
        <v>726135</v>
      </c>
      <c r="D21" s="22">
        <v>951150</v>
      </c>
      <c r="E21" s="22">
        <v>867880</v>
      </c>
      <c r="F21" s="137">
        <f t="shared" si="0"/>
        <v>1868988</v>
      </c>
    </row>
    <row r="22" spans="1:6" ht="12.75">
      <c r="A22" s="107" t="str">
        <f>'D-Sinies Pag Direc'!A21</f>
        <v>Renta Nacional</v>
      </c>
      <c r="B22" s="127">
        <f>'D-Sinies Pag Direc'!H21</f>
        <v>290642</v>
      </c>
      <c r="C22" s="207">
        <v>108736</v>
      </c>
      <c r="D22" s="22">
        <v>243809</v>
      </c>
      <c r="E22" s="22">
        <v>118354</v>
      </c>
      <c r="F22" s="137">
        <f t="shared" si="0"/>
        <v>524833</v>
      </c>
    </row>
    <row r="23" spans="1:6" ht="12.75">
      <c r="A23" s="107" t="str">
        <f>'D-Sinies Pag Direc'!A22</f>
        <v>Royal</v>
      </c>
      <c r="B23" s="127">
        <f>'D-Sinies Pag Direc'!H22</f>
        <v>601819</v>
      </c>
      <c r="C23" s="207">
        <v>645232</v>
      </c>
      <c r="D23" s="22">
        <v>75066</v>
      </c>
      <c r="E23" s="22">
        <v>496250</v>
      </c>
      <c r="F23" s="137">
        <f>SUM(B23:D23)-E23</f>
        <v>825867</v>
      </c>
    </row>
    <row r="24" spans="1:6" ht="12.75">
      <c r="A24" s="49"/>
      <c r="B24" s="50"/>
      <c r="C24" s="51"/>
      <c r="D24" s="51"/>
      <c r="E24" s="51"/>
      <c r="F24" s="135"/>
    </row>
    <row r="25" spans="1:6" ht="12.75">
      <c r="A25" s="159" t="s">
        <v>12</v>
      </c>
      <c r="B25" s="160">
        <f>SUM(B11:B23)</f>
        <v>5660091</v>
      </c>
      <c r="C25" s="160">
        <f>SUM(C11:C23)</f>
        <v>3762023</v>
      </c>
      <c r="D25" s="160">
        <f>SUM(D11:D23)</f>
        <v>4146587</v>
      </c>
      <c r="E25" s="160">
        <f>SUM(E11:E23)</f>
        <v>3832614</v>
      </c>
      <c r="F25" s="3">
        <f>+B25+C25+D25-E25</f>
        <v>9736087</v>
      </c>
    </row>
    <row r="26" spans="1:6" ht="15.75">
      <c r="A26" s="54"/>
      <c r="B26" s="55"/>
      <c r="C26" s="56"/>
      <c r="D26" s="56"/>
      <c r="E26" s="56"/>
      <c r="F26" s="136"/>
    </row>
    <row r="28" spans="3:6" ht="12.75">
      <c r="C28" s="206"/>
      <c r="F28" s="206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22.421875" style="61" customWidth="1"/>
    <col min="2" max="5" width="11.7109375" style="61" customWidth="1"/>
    <col min="6" max="6" width="12.28125" style="61" customWidth="1"/>
    <col min="7" max="9" width="11.7109375" style="61" customWidth="1"/>
    <col min="10" max="16384" width="11.421875" style="61" customWidth="1"/>
  </cols>
  <sheetData>
    <row r="1" ht="12.75">
      <c r="A1" s="60"/>
    </row>
    <row r="3" ht="12.75">
      <c r="A3" s="113" t="s">
        <v>63</v>
      </c>
    </row>
    <row r="4" ht="12.75">
      <c r="A4" s="60"/>
    </row>
    <row r="5" spans="1:9" ht="12.75">
      <c r="A5" s="62" t="s">
        <v>0</v>
      </c>
      <c r="B5" s="63"/>
      <c r="C5" s="63"/>
      <c r="E5" s="63"/>
      <c r="F5" s="63"/>
      <c r="G5" s="63"/>
      <c r="H5" s="63"/>
      <c r="I5" s="63"/>
    </row>
    <row r="6" spans="1:9" ht="12.75">
      <c r="A6" s="2" t="str">
        <f>'A-N° Sinies Denun'!$A$6</f>
        <v>      (entre el 1 de enero y 31 de marzo de 2007)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65"/>
      <c r="B7" s="66"/>
      <c r="C7" s="67"/>
      <c r="D7" s="67"/>
      <c r="E7" s="67"/>
      <c r="F7" s="67"/>
      <c r="G7" s="67"/>
      <c r="H7" s="67"/>
      <c r="I7" s="68"/>
    </row>
    <row r="8" spans="1:9" ht="12.75">
      <c r="A8" s="69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109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72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'A-N° Sinies Denun'!A10</f>
        <v>ABN Amro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4">
        <f aca="true" t="shared" si="0" ref="I10:I21">SUM(B10:H10)</f>
        <v>0</v>
      </c>
    </row>
    <row r="11" spans="1:9" ht="12.75">
      <c r="A11" s="108" t="str">
        <f>'A-N° Sinies Denun'!A11</f>
        <v>Aseguradora Magallanes</v>
      </c>
      <c r="B11" s="22">
        <v>57277</v>
      </c>
      <c r="C11" s="22">
        <v>10716</v>
      </c>
      <c r="D11" s="22">
        <v>349</v>
      </c>
      <c r="E11" s="22">
        <v>195</v>
      </c>
      <c r="F11" s="22">
        <v>819</v>
      </c>
      <c r="G11" s="22">
        <v>42</v>
      </c>
      <c r="H11" s="22">
        <v>2231</v>
      </c>
      <c r="I11" s="4">
        <f t="shared" si="0"/>
        <v>71629</v>
      </c>
    </row>
    <row r="12" spans="1:9" ht="12.75">
      <c r="A12" s="108" t="str">
        <f>'A-N° Sinies Denun'!A12</f>
        <v>Bci</v>
      </c>
      <c r="B12" s="22">
        <v>17176</v>
      </c>
      <c r="C12" s="22">
        <v>9076</v>
      </c>
      <c r="D12" s="22">
        <v>10567</v>
      </c>
      <c r="E12" s="22">
        <v>1903</v>
      </c>
      <c r="F12" s="22">
        <v>1524</v>
      </c>
      <c r="G12" s="22">
        <v>1798</v>
      </c>
      <c r="H12" s="22">
        <v>5527</v>
      </c>
      <c r="I12" s="4">
        <f t="shared" si="0"/>
        <v>47571</v>
      </c>
    </row>
    <row r="13" spans="1:9" ht="12.75">
      <c r="A13" s="108" t="str">
        <f>'A-N° Sinies Denun'!A13</f>
        <v>Chilena Consolidada</v>
      </c>
      <c r="B13" s="22">
        <v>15353</v>
      </c>
      <c r="C13" s="22">
        <v>7801</v>
      </c>
      <c r="D13" s="22">
        <v>471</v>
      </c>
      <c r="E13" s="22">
        <v>4</v>
      </c>
      <c r="F13" s="22">
        <v>100</v>
      </c>
      <c r="G13" s="22">
        <v>39</v>
      </c>
      <c r="H13" s="22">
        <v>446</v>
      </c>
      <c r="I13" s="4">
        <f t="shared" si="0"/>
        <v>24214</v>
      </c>
    </row>
    <row r="14" spans="1:9" ht="12.75">
      <c r="A14" s="108" t="str">
        <f>'A-N° Sinies Denun'!A14</f>
        <v>Consorcio Nacional</v>
      </c>
      <c r="B14" s="22">
        <v>27171</v>
      </c>
      <c r="C14" s="22">
        <v>8164</v>
      </c>
      <c r="D14" s="22">
        <v>208</v>
      </c>
      <c r="E14" s="22">
        <v>0</v>
      </c>
      <c r="F14" s="22">
        <v>0</v>
      </c>
      <c r="G14" s="22">
        <v>0</v>
      </c>
      <c r="H14" s="22">
        <v>267</v>
      </c>
      <c r="I14" s="4">
        <f t="shared" si="0"/>
        <v>35810</v>
      </c>
    </row>
    <row r="15" spans="1:9" ht="12.75">
      <c r="A15" s="108" t="str">
        <f>'A-N° Sinies Denun'!A15</f>
        <v>ING Vida</v>
      </c>
      <c r="B15" s="22">
        <v>14</v>
      </c>
      <c r="C15" s="22">
        <v>12</v>
      </c>
      <c r="D15" s="22">
        <v>0</v>
      </c>
      <c r="E15" s="22">
        <v>7</v>
      </c>
      <c r="F15" s="22">
        <v>3</v>
      </c>
      <c r="G15" s="22">
        <v>0</v>
      </c>
      <c r="H15" s="22">
        <v>7</v>
      </c>
      <c r="I15" s="4">
        <f t="shared" si="0"/>
        <v>43</v>
      </c>
    </row>
    <row r="16" spans="1:9" ht="12.75">
      <c r="A16" s="108" t="str">
        <f>'A-N° Sinies Denun'!A16</f>
        <v>Interamericana Vida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4">
        <f t="shared" si="0"/>
        <v>0</v>
      </c>
    </row>
    <row r="17" spans="1:9" ht="12.75">
      <c r="A17" s="108" t="str">
        <f>'A-N° Sinies Denun'!A17</f>
        <v>Ise Chile</v>
      </c>
      <c r="B17" s="22">
        <v>69</v>
      </c>
      <c r="C17" s="22">
        <v>41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4">
        <f t="shared" si="0"/>
        <v>110</v>
      </c>
    </row>
    <row r="18" spans="1:9" ht="12.75">
      <c r="A18" s="108" t="str">
        <f>'A-N° Sinies Denun'!A18</f>
        <v>Liberty</v>
      </c>
      <c r="B18" s="22">
        <v>2548</v>
      </c>
      <c r="C18" s="22">
        <v>849</v>
      </c>
      <c r="D18" s="22">
        <v>1164</v>
      </c>
      <c r="E18" s="22">
        <v>15</v>
      </c>
      <c r="F18" s="22">
        <v>6</v>
      </c>
      <c r="G18" s="22">
        <v>256</v>
      </c>
      <c r="H18" s="22">
        <v>0</v>
      </c>
      <c r="I18" s="4">
        <f t="shared" si="0"/>
        <v>4838</v>
      </c>
    </row>
    <row r="19" spans="1:9" ht="12.75">
      <c r="A19" s="108" t="str">
        <f>'A-N° Sinies Denun'!A19</f>
        <v>Mapfre</v>
      </c>
      <c r="B19" s="22">
        <v>41021</v>
      </c>
      <c r="C19" s="22">
        <v>3214</v>
      </c>
      <c r="D19" s="22">
        <v>2410</v>
      </c>
      <c r="E19" s="22">
        <v>250</v>
      </c>
      <c r="F19" s="22">
        <v>1490</v>
      </c>
      <c r="G19" s="22">
        <v>125</v>
      </c>
      <c r="H19" s="22">
        <v>2673</v>
      </c>
      <c r="I19" s="4">
        <f t="shared" si="0"/>
        <v>51183</v>
      </c>
    </row>
    <row r="20" spans="1:9" ht="12.75">
      <c r="A20" s="108" t="str">
        <f>'A-N° Sinies Denun'!A20</f>
        <v>Penta Security</v>
      </c>
      <c r="B20" s="22">
        <v>23893</v>
      </c>
      <c r="C20" s="22">
        <v>18205</v>
      </c>
      <c r="D20" s="22">
        <v>7459</v>
      </c>
      <c r="E20" s="22">
        <v>601</v>
      </c>
      <c r="F20" s="22">
        <v>1363</v>
      </c>
      <c r="G20" s="22">
        <v>1796</v>
      </c>
      <c r="H20" s="22">
        <v>1761</v>
      </c>
      <c r="I20" s="4">
        <f t="shared" si="0"/>
        <v>55078</v>
      </c>
    </row>
    <row r="21" spans="1:9" ht="12.75">
      <c r="A21" s="108" t="str">
        <f>'A-N° Sinies Denun'!A21</f>
        <v>Renta Nacional</v>
      </c>
      <c r="B21" s="22">
        <v>5813</v>
      </c>
      <c r="C21" s="22">
        <v>2385</v>
      </c>
      <c r="D21" s="22">
        <v>2684</v>
      </c>
      <c r="E21" s="22">
        <v>144</v>
      </c>
      <c r="F21" s="22">
        <v>2</v>
      </c>
      <c r="G21" s="22">
        <v>438</v>
      </c>
      <c r="H21" s="22">
        <v>1414</v>
      </c>
      <c r="I21" s="4">
        <f t="shared" si="0"/>
        <v>12880</v>
      </c>
    </row>
    <row r="22" spans="1:9" ht="12.75">
      <c r="A22" s="108" t="str">
        <f>'A-N° Sinies Denun'!A22</f>
        <v>Royal</v>
      </c>
      <c r="B22" s="22">
        <v>16213</v>
      </c>
      <c r="C22" s="22">
        <v>4520</v>
      </c>
      <c r="D22" s="22">
        <v>434</v>
      </c>
      <c r="E22" s="22">
        <v>83</v>
      </c>
      <c r="F22" s="22">
        <v>675</v>
      </c>
      <c r="G22" s="22">
        <v>73</v>
      </c>
      <c r="H22" s="22">
        <v>1443</v>
      </c>
      <c r="I22" s="4">
        <f>SUM(B22:H22)</f>
        <v>23441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10" ht="12.75">
      <c r="A24" s="81" t="s">
        <v>12</v>
      </c>
      <c r="B24" s="5">
        <f aca="true" t="shared" si="1" ref="B24:I24">SUM(B10:B22)</f>
        <v>206548</v>
      </c>
      <c r="C24" s="6">
        <f t="shared" si="1"/>
        <v>64983</v>
      </c>
      <c r="D24" s="6">
        <f t="shared" si="1"/>
        <v>25746</v>
      </c>
      <c r="E24" s="6">
        <f t="shared" si="1"/>
        <v>3202</v>
      </c>
      <c r="F24" s="6">
        <f t="shared" si="1"/>
        <v>5982</v>
      </c>
      <c r="G24" s="7">
        <f t="shared" si="1"/>
        <v>4567</v>
      </c>
      <c r="H24" s="7">
        <f t="shared" si="1"/>
        <v>15769</v>
      </c>
      <c r="I24" s="8">
        <f t="shared" si="1"/>
        <v>326797</v>
      </c>
      <c r="J24" s="82"/>
    </row>
    <row r="25" spans="1:9" ht="12.75" customHeight="1">
      <c r="A25" s="83"/>
      <c r="B25" s="84"/>
      <c r="C25" s="85"/>
      <c r="D25" s="85"/>
      <c r="E25" s="85"/>
      <c r="F25" s="85"/>
      <c r="G25" s="86"/>
      <c r="H25" s="87"/>
      <c r="I25" s="88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1" ht="12.75">
      <c r="L31" s="90"/>
    </row>
    <row r="51" ht="12.75">
      <c r="J51" s="82"/>
    </row>
    <row r="52" ht="12.75">
      <c r="J52" s="82"/>
    </row>
    <row r="55" spans="1:9" ht="12.75">
      <c r="A55" s="89"/>
      <c r="B55" s="63"/>
      <c r="C55" s="63"/>
      <c r="D55" s="63"/>
      <c r="E55" s="63"/>
      <c r="F55" s="63"/>
      <c r="G55" s="63"/>
      <c r="H55" s="63"/>
      <c r="I55" s="63"/>
    </row>
    <row r="56" spans="1:9" ht="12.75">
      <c r="A56" s="89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89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89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89"/>
      <c r="B59" s="63"/>
      <c r="C59" s="63"/>
      <c r="D59" s="63"/>
      <c r="E59" s="63"/>
      <c r="F59" s="63"/>
      <c r="G59" s="63"/>
      <c r="H59" s="63"/>
      <c r="I59" s="63"/>
    </row>
    <row r="113" ht="12.75">
      <c r="A113" s="103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workbookViewId="0" topLeftCell="A1">
      <selection activeCell="I22" sqref="I22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13</v>
      </c>
      <c r="B5" s="64"/>
      <c r="C5" s="63"/>
      <c r="D5" s="63"/>
      <c r="E5" s="63"/>
      <c r="F5" s="63"/>
      <c r="G5" s="63"/>
      <c r="H5" s="63"/>
      <c r="I5" s="63"/>
    </row>
    <row r="6" spans="1:9" ht="12.75">
      <c r="A6" s="2" t="str">
        <f>'D-Sinies Pag Direc'!$A$6</f>
        <v>      (entre el 1 de enero y 31 de marzo de 2007, montos expresados en miles de pesos de marzo de 2007)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'F-N° Seg Contrat'!A10</f>
        <v>ABN Amro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4">
        <f aca="true" t="shared" si="0" ref="I10:I21">SUM(B10:H10)</f>
        <v>0</v>
      </c>
    </row>
    <row r="11" spans="1:9" ht="12.75">
      <c r="A11" s="107" t="str">
        <f>'F-N° Seg Contrat'!A11</f>
        <v>Aseguradora Magallanes</v>
      </c>
      <c r="B11" s="75">
        <v>602764</v>
      </c>
      <c r="C11" s="75">
        <v>136100</v>
      </c>
      <c r="D11" s="75">
        <v>9063</v>
      </c>
      <c r="E11" s="75">
        <v>5018</v>
      </c>
      <c r="F11" s="75">
        <v>24211</v>
      </c>
      <c r="G11" s="75">
        <v>700</v>
      </c>
      <c r="H11" s="75">
        <v>33241</v>
      </c>
      <c r="I11" s="4">
        <f t="shared" si="0"/>
        <v>811097</v>
      </c>
    </row>
    <row r="12" spans="1:9" ht="12.75">
      <c r="A12" s="107" t="str">
        <f>'F-N° Seg Contrat'!A12</f>
        <v>Bci</v>
      </c>
      <c r="B12" s="75">
        <v>124661</v>
      </c>
      <c r="C12" s="75">
        <v>89014</v>
      </c>
      <c r="D12" s="75">
        <v>191532</v>
      </c>
      <c r="E12" s="75">
        <v>107699</v>
      </c>
      <c r="F12" s="75">
        <v>37112</v>
      </c>
      <c r="G12" s="75">
        <v>34422</v>
      </c>
      <c r="H12" s="75">
        <v>25175</v>
      </c>
      <c r="I12" s="4">
        <f t="shared" si="0"/>
        <v>609615</v>
      </c>
    </row>
    <row r="13" spans="1:9" ht="12.75">
      <c r="A13" s="107" t="str">
        <f>'F-N° Seg Contrat'!A13</f>
        <v>Chilena Consolidada</v>
      </c>
      <c r="B13" s="75">
        <v>123738</v>
      </c>
      <c r="C13" s="75">
        <v>78232</v>
      </c>
      <c r="D13" s="75">
        <v>9752</v>
      </c>
      <c r="E13" s="75">
        <v>34</v>
      </c>
      <c r="F13" s="75">
        <v>4828</v>
      </c>
      <c r="G13" s="75">
        <v>615</v>
      </c>
      <c r="H13" s="75">
        <v>5179</v>
      </c>
      <c r="I13" s="4">
        <f t="shared" si="0"/>
        <v>222378</v>
      </c>
    </row>
    <row r="14" spans="1:9" ht="12.75">
      <c r="A14" s="107" t="str">
        <f>'F-N° Seg Contrat'!A14</f>
        <v>Consorcio Nacional</v>
      </c>
      <c r="B14" s="75">
        <v>239059</v>
      </c>
      <c r="C14" s="75">
        <v>88052</v>
      </c>
      <c r="D14" s="75">
        <v>3551</v>
      </c>
      <c r="E14" s="75">
        <v>0</v>
      </c>
      <c r="F14" s="75">
        <v>0</v>
      </c>
      <c r="G14" s="75">
        <v>0</v>
      </c>
      <c r="H14" s="75">
        <v>2068</v>
      </c>
      <c r="I14" s="4">
        <f t="shared" si="0"/>
        <v>332730</v>
      </c>
    </row>
    <row r="15" spans="1:9" ht="12.75">
      <c r="A15" s="107" t="str">
        <f>'F-N° Seg Contrat'!A15</f>
        <v>ING Vida</v>
      </c>
      <c r="B15" s="75">
        <v>117</v>
      </c>
      <c r="C15" s="75">
        <v>129</v>
      </c>
      <c r="D15" s="75">
        <v>0</v>
      </c>
      <c r="E15" s="75">
        <v>1090</v>
      </c>
      <c r="F15" s="75">
        <v>93</v>
      </c>
      <c r="G15" s="75">
        <v>0</v>
      </c>
      <c r="H15" s="75">
        <v>63</v>
      </c>
      <c r="I15" s="4">
        <f t="shared" si="0"/>
        <v>1492</v>
      </c>
    </row>
    <row r="16" spans="1:9" ht="12.75">
      <c r="A16" s="107" t="str">
        <f>'F-N° Seg Contrat'!A16</f>
        <v>Interamericana Vida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4">
        <f t="shared" si="0"/>
        <v>0</v>
      </c>
    </row>
    <row r="17" spans="1:9" ht="12.75">
      <c r="A17" s="107" t="str">
        <f>'F-N° Seg Contrat'!A17</f>
        <v>Ise Chile</v>
      </c>
      <c r="B17" s="204">
        <v>594</v>
      </c>
      <c r="C17" s="204">
        <v>406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4">
        <f t="shared" si="0"/>
        <v>1000</v>
      </c>
    </row>
    <row r="18" spans="1:9" ht="12.75">
      <c r="A18" s="107" t="str">
        <f>'F-N° Seg Contrat'!A18</f>
        <v>Liberty</v>
      </c>
      <c r="B18" s="75">
        <v>18986</v>
      </c>
      <c r="C18" s="75">
        <v>7664</v>
      </c>
      <c r="D18" s="75">
        <v>17727</v>
      </c>
      <c r="E18" s="75">
        <v>260</v>
      </c>
      <c r="F18" s="75">
        <v>209</v>
      </c>
      <c r="G18" s="75">
        <v>4740</v>
      </c>
      <c r="H18" s="75">
        <v>0</v>
      </c>
      <c r="I18" s="4">
        <f t="shared" si="0"/>
        <v>49586</v>
      </c>
    </row>
    <row r="19" spans="1:9" ht="12.75">
      <c r="A19" s="107" t="str">
        <f>'F-N° Seg Contrat'!A19</f>
        <v>Mapfre</v>
      </c>
      <c r="B19" s="75">
        <v>325011</v>
      </c>
      <c r="C19" s="75">
        <v>30260</v>
      </c>
      <c r="D19" s="75">
        <v>53511</v>
      </c>
      <c r="E19" s="75">
        <v>9373</v>
      </c>
      <c r="F19" s="75">
        <v>31771</v>
      </c>
      <c r="G19" s="75">
        <v>2729</v>
      </c>
      <c r="H19" s="75">
        <v>13936</v>
      </c>
      <c r="I19" s="4">
        <f t="shared" si="0"/>
        <v>466591</v>
      </c>
    </row>
    <row r="20" spans="1:9" ht="12.75">
      <c r="A20" s="107" t="str">
        <f>'F-N° Seg Contrat'!A20</f>
        <v>Penta Security</v>
      </c>
      <c r="B20" s="75">
        <v>191695</v>
      </c>
      <c r="C20" s="75">
        <v>170832</v>
      </c>
      <c r="D20" s="75">
        <v>124428</v>
      </c>
      <c r="E20" s="75">
        <v>59896</v>
      </c>
      <c r="F20" s="75">
        <v>40699</v>
      </c>
      <c r="G20" s="75">
        <v>33217</v>
      </c>
      <c r="H20" s="75">
        <v>17908</v>
      </c>
      <c r="I20" s="4">
        <f t="shared" si="0"/>
        <v>638675</v>
      </c>
    </row>
    <row r="21" spans="1:9" ht="12.75">
      <c r="A21" s="107" t="str">
        <f>'F-N° Seg Contrat'!A21</f>
        <v>Renta Nacional</v>
      </c>
      <c r="B21" s="75">
        <v>43535</v>
      </c>
      <c r="C21" s="75">
        <v>21378</v>
      </c>
      <c r="D21" s="75">
        <v>48715</v>
      </c>
      <c r="E21" s="75">
        <v>9318</v>
      </c>
      <c r="F21" s="75">
        <v>85</v>
      </c>
      <c r="G21" s="75">
        <v>7152</v>
      </c>
      <c r="H21" s="75">
        <v>10978</v>
      </c>
      <c r="I21" s="4">
        <f t="shared" si="0"/>
        <v>141161</v>
      </c>
    </row>
    <row r="22" spans="1:9" ht="12.75">
      <c r="A22" s="107" t="str">
        <f>'F-N° Seg Contrat'!A22</f>
        <v>Royal</v>
      </c>
      <c r="B22" s="75">
        <v>111021</v>
      </c>
      <c r="C22" s="75">
        <v>38815</v>
      </c>
      <c r="D22" s="75">
        <v>9559</v>
      </c>
      <c r="E22" s="75">
        <v>3519</v>
      </c>
      <c r="F22" s="75">
        <v>16316</v>
      </c>
      <c r="G22" s="75">
        <v>1206</v>
      </c>
      <c r="H22" s="75">
        <v>8782</v>
      </c>
      <c r="I22" s="4">
        <f>SUM(B22:H22)</f>
        <v>189218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9" ht="12.75">
      <c r="A24" s="81" t="s">
        <v>12</v>
      </c>
      <c r="B24" s="5">
        <f aca="true" t="shared" si="1" ref="B24:I24">SUM(B10:B22)</f>
        <v>1781181</v>
      </c>
      <c r="C24" s="6">
        <f t="shared" si="1"/>
        <v>660882</v>
      </c>
      <c r="D24" s="6">
        <f t="shared" si="1"/>
        <v>467838</v>
      </c>
      <c r="E24" s="6">
        <f t="shared" si="1"/>
        <v>196207</v>
      </c>
      <c r="F24" s="6">
        <f t="shared" si="1"/>
        <v>155324</v>
      </c>
      <c r="G24" s="7">
        <f t="shared" si="1"/>
        <v>84781</v>
      </c>
      <c r="H24" s="7">
        <f t="shared" si="1"/>
        <v>117330</v>
      </c>
      <c r="I24" s="8">
        <f t="shared" si="1"/>
        <v>3463543</v>
      </c>
    </row>
    <row r="25" spans="1:9" ht="12.75">
      <c r="A25" s="94"/>
      <c r="B25" s="95"/>
      <c r="C25" s="85"/>
      <c r="D25" s="85"/>
      <c r="E25" s="85"/>
      <c r="F25" s="85"/>
      <c r="G25" s="86"/>
      <c r="H25" s="86"/>
      <c r="I25" s="96"/>
    </row>
    <row r="27" ht="12.75">
      <c r="I27" s="206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workbookViewId="0" topLeftCell="A3">
      <selection activeCell="I16" sqref="I16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14</v>
      </c>
      <c r="B5" s="63"/>
      <c r="C5" s="63"/>
      <c r="D5" s="61"/>
      <c r="E5" s="63"/>
      <c r="F5" s="63"/>
      <c r="G5" s="63"/>
      <c r="H5" s="63"/>
      <c r="I5" s="61"/>
    </row>
    <row r="6" spans="1:9" ht="12.75">
      <c r="A6" s="2" t="s">
        <v>97</v>
      </c>
      <c r="B6" s="64"/>
      <c r="C6" s="63"/>
      <c r="D6" s="63"/>
      <c r="E6" s="63"/>
      <c r="F6" s="63"/>
      <c r="G6" s="63"/>
      <c r="H6" s="63"/>
      <c r="I6" s="61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87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107" t="str">
        <f>'F-N° Seg Contrat'!A11</f>
        <v>Aseguradora Magallanes</v>
      </c>
      <c r="B11" s="9">
        <f>'G-Prima Tot x Tip V'!B11/'F-N° Seg Contrat'!B11*1000</f>
        <v>10523.6656947815</v>
      </c>
      <c r="C11" s="9">
        <f>'G-Prima Tot x Tip V'!C11/'F-N° Seg Contrat'!C11*1000</f>
        <v>12700.634565136244</v>
      </c>
      <c r="D11" s="9">
        <f>'G-Prima Tot x Tip V'!D11/'F-N° Seg Contrat'!D11*1000</f>
        <v>25968.481375358166</v>
      </c>
      <c r="E11" s="9">
        <f>'G-Prima Tot x Tip V'!E11/'F-N° Seg Contrat'!E11*1000</f>
        <v>25733.333333333336</v>
      </c>
      <c r="F11" s="9">
        <f>'G-Prima Tot x Tip V'!F11/'F-N° Seg Contrat'!F11*1000</f>
        <v>29561.660561660563</v>
      </c>
      <c r="G11" s="9">
        <f>'G-Prima Tot x Tip V'!G11/'F-N° Seg Contrat'!G11*1000</f>
        <v>16666.666666666668</v>
      </c>
      <c r="H11" s="9">
        <f>'G-Prima Tot x Tip V'!H11/'F-N° Seg Contrat'!H11*1000</f>
        <v>14899.596593455848</v>
      </c>
      <c r="I11" s="13">
        <f>'G-Prima Tot x Tip V'!I11/'F-N° Seg Contrat'!I11*1000</f>
        <v>11323.584023230815</v>
      </c>
    </row>
    <row r="12" spans="1:9" ht="12.75">
      <c r="A12" s="107" t="str">
        <f>'F-N° Seg Contrat'!A12</f>
        <v>Bci</v>
      </c>
      <c r="B12" s="9">
        <f>'G-Prima Tot x Tip V'!B12/'F-N° Seg Contrat'!B12*1000</f>
        <v>7257.859804378202</v>
      </c>
      <c r="C12" s="9">
        <f>'G-Prima Tot x Tip V'!C12/'F-N° Seg Contrat'!C12*1000</f>
        <v>9807.624504186868</v>
      </c>
      <c r="D12" s="9">
        <f>'G-Prima Tot x Tip V'!D12/'F-N° Seg Contrat'!D12*1000</f>
        <v>18125.485000473174</v>
      </c>
      <c r="E12" s="9">
        <f>'G-Prima Tot x Tip V'!E12/'F-N° Seg Contrat'!E12*1000</f>
        <v>56594.32475039412</v>
      </c>
      <c r="F12" s="9">
        <f>'G-Prima Tot x Tip V'!F12/'F-N° Seg Contrat'!F12*1000</f>
        <v>24351.706036745407</v>
      </c>
      <c r="G12" s="9">
        <f>'G-Prima Tot x Tip V'!G12/'F-N° Seg Contrat'!G12*1000</f>
        <v>19144.60511679644</v>
      </c>
      <c r="H12" s="9">
        <f>'G-Prima Tot x Tip V'!H12/'F-N° Seg Contrat'!H12*1000</f>
        <v>4554.912248959653</v>
      </c>
      <c r="I12" s="13">
        <f>'G-Prima Tot x Tip V'!I12/'F-N° Seg Contrat'!I12*1000</f>
        <v>12814.845178785394</v>
      </c>
    </row>
    <row r="13" spans="1:9" ht="12.75">
      <c r="A13" s="107" t="str">
        <f>'F-N° Seg Contrat'!A13</f>
        <v>Chilena Consolidada</v>
      </c>
      <c r="B13" s="9">
        <f>'G-Prima Tot x Tip V'!B13/'F-N° Seg Contrat'!B13*1000</f>
        <v>8059.5323389565565</v>
      </c>
      <c r="C13" s="9">
        <f>'G-Prima Tot x Tip V'!C13/'F-N° Seg Contrat'!C13*1000</f>
        <v>10028.4578900141</v>
      </c>
      <c r="D13" s="9">
        <f>'G-Prima Tot x Tip V'!D13/'F-N° Seg Contrat'!D13*1000</f>
        <v>20704.883227176222</v>
      </c>
      <c r="E13" s="9">
        <f>'G-Prima Tot x Tip V'!E13/'F-N° Seg Contrat'!E13*1000</f>
        <v>8500</v>
      </c>
      <c r="F13" s="9">
        <f>'G-Prima Tot x Tip V'!F13/'F-N° Seg Contrat'!F13*1000</f>
        <v>48280</v>
      </c>
      <c r="G13" s="9">
        <f>'G-Prima Tot x Tip V'!G13/'F-N° Seg Contrat'!G13*1000</f>
        <v>15769.23076923077</v>
      </c>
      <c r="H13" s="9">
        <f>'G-Prima Tot x Tip V'!H13/'F-N° Seg Contrat'!H13*1000</f>
        <v>11612.107623318385</v>
      </c>
      <c r="I13" s="13">
        <f>'G-Prima Tot x Tip V'!I13/'F-N° Seg Contrat'!I13*1000</f>
        <v>9183.860576525976</v>
      </c>
    </row>
    <row r="14" spans="1:9" ht="12.75">
      <c r="A14" s="107" t="str">
        <f>'F-N° Seg Contrat'!A14</f>
        <v>Consorcio Nacional</v>
      </c>
      <c r="B14" s="9">
        <f>'G-Prima Tot x Tip V'!B14/'F-N° Seg Contrat'!B14*1000</f>
        <v>8798.31437930146</v>
      </c>
      <c r="C14" s="9">
        <f>'G-Prima Tot x Tip V'!C14/'F-N° Seg Contrat'!C14*1000</f>
        <v>10785.399314061735</v>
      </c>
      <c r="D14" s="9">
        <f>'G-Prima Tot x Tip V'!D14/'F-N° Seg Contrat'!D14*1000</f>
        <v>17072.115384615383</v>
      </c>
      <c r="E14" s="9"/>
      <c r="F14" s="9"/>
      <c r="G14" s="9"/>
      <c r="H14" s="9">
        <f>'G-Prima Tot x Tip V'!H14/'F-N° Seg Contrat'!H14*1000</f>
        <v>7745.318352059925</v>
      </c>
      <c r="I14" s="13">
        <f>'G-Prima Tot x Tip V'!I14/'F-N° Seg Contrat'!I14*1000</f>
        <v>9291.538676347389</v>
      </c>
    </row>
    <row r="15" spans="1:9" ht="12.75">
      <c r="A15" s="107" t="str">
        <f>'F-N° Seg Contrat'!A15</f>
        <v>ING Vida</v>
      </c>
      <c r="B15" s="9">
        <f>'G-Prima Tot x Tip V'!B15/'F-N° Seg Contrat'!B15*1000</f>
        <v>8357.142857142857</v>
      </c>
      <c r="C15" s="9">
        <f>'G-Prima Tot x Tip V'!C15/'F-N° Seg Contrat'!C15*1000</f>
        <v>10750</v>
      </c>
      <c r="D15" s="9"/>
      <c r="E15" s="9">
        <f>'G-Prima Tot x Tip V'!E15/'F-N° Seg Contrat'!E15*1000</f>
        <v>155714.2857142857</v>
      </c>
      <c r="F15" s="9">
        <f>'G-Prima Tot x Tip V'!F15/'F-N° Seg Contrat'!F15*1000</f>
        <v>31000</v>
      </c>
      <c r="G15" s="9"/>
      <c r="H15" s="9">
        <f>'G-Prima Tot x Tip V'!H15/'F-N° Seg Contrat'!H15*1000</f>
        <v>9000</v>
      </c>
      <c r="I15" s="13">
        <f>'G-Prima Tot x Tip V'!I15/'F-N° Seg Contrat'!I15*1000</f>
        <v>34697.67441860465</v>
      </c>
    </row>
    <row r="16" spans="1:9" ht="12.75">
      <c r="A16" s="107" t="str">
        <f>'F-N° Seg Contrat'!A16</f>
        <v>Interamericana Vida</v>
      </c>
      <c r="B16" s="9"/>
      <c r="C16" s="9"/>
      <c r="D16" s="9"/>
      <c r="E16" s="9"/>
      <c r="F16" s="9"/>
      <c r="G16" s="9"/>
      <c r="H16" s="9"/>
      <c r="I16" s="13"/>
    </row>
    <row r="17" spans="1:9" ht="12.75">
      <c r="A17" s="107" t="str">
        <f>'F-N° Seg Contrat'!A17</f>
        <v>Ise Chile</v>
      </c>
      <c r="B17" s="9">
        <f>'G-Prima Tot x Tip V'!B17/'F-N° Seg Contrat'!B17*1000</f>
        <v>8608.695652173912</v>
      </c>
      <c r="C17" s="9">
        <f>'G-Prima Tot x Tip V'!C17/'F-N° Seg Contrat'!C17*1000</f>
        <v>9902.439024390244</v>
      </c>
      <c r="D17" s="9"/>
      <c r="E17" s="9"/>
      <c r="F17" s="9"/>
      <c r="G17" s="9"/>
      <c r="H17" s="9"/>
      <c r="I17" s="13">
        <f>'G-Prima Tot x Tip V'!I17/'F-N° Seg Contrat'!I17*1000</f>
        <v>9090.909090909092</v>
      </c>
    </row>
    <row r="18" spans="1:9" ht="12.75">
      <c r="A18" s="107" t="str">
        <f>'F-N° Seg Contrat'!A18</f>
        <v>Liberty</v>
      </c>
      <c r="B18" s="9">
        <f>'G-Prima Tot x Tip V'!B18/'F-N° Seg Contrat'!B18*1000</f>
        <v>7451.334379905808</v>
      </c>
      <c r="C18" s="9">
        <f>'G-Prima Tot x Tip V'!C18/'F-N° Seg Contrat'!C18*1000</f>
        <v>9027.090694935217</v>
      </c>
      <c r="D18" s="9">
        <f>'G-Prima Tot x Tip V'!D18/'F-N° Seg Contrat'!D18*1000</f>
        <v>15229.38144329897</v>
      </c>
      <c r="E18" s="9">
        <f>'G-Prima Tot x Tip V'!E18/'F-N° Seg Contrat'!E18*1000</f>
        <v>17333.333333333332</v>
      </c>
      <c r="F18" s="9">
        <f>'G-Prima Tot x Tip V'!F18/'F-N° Seg Contrat'!F18*1000</f>
        <v>34833.333333333336</v>
      </c>
      <c r="G18" s="9">
        <f>'G-Prima Tot x Tip V'!G18/'F-N° Seg Contrat'!G18*1000</f>
        <v>18515.625</v>
      </c>
      <c r="H18" s="9"/>
      <c r="I18" s="13">
        <f>'G-Prima Tot x Tip V'!I18/'F-N° Seg Contrat'!I18*1000</f>
        <v>10249.276560562215</v>
      </c>
    </row>
    <row r="19" spans="1:9" ht="12.75">
      <c r="A19" s="107" t="str">
        <f>'F-N° Seg Contrat'!A19</f>
        <v>Mapfre</v>
      </c>
      <c r="B19" s="9">
        <f>'G-Prima Tot x Tip V'!B19/'F-N° Seg Contrat'!B19*1000</f>
        <v>7923.039418834255</v>
      </c>
      <c r="C19" s="9">
        <f>'G-Prima Tot x Tip V'!C19/'F-N° Seg Contrat'!C19*1000</f>
        <v>9415.0591163659</v>
      </c>
      <c r="D19" s="9">
        <f>'G-Prima Tot x Tip V'!D19/'F-N° Seg Contrat'!D19*1000</f>
        <v>22203.734439834025</v>
      </c>
      <c r="E19" s="9">
        <f>'G-Prima Tot x Tip V'!E19/'F-N° Seg Contrat'!E19*1000</f>
        <v>37492</v>
      </c>
      <c r="F19" s="9">
        <f>'G-Prima Tot x Tip V'!F19/'F-N° Seg Contrat'!F19*1000</f>
        <v>21322.81879194631</v>
      </c>
      <c r="G19" s="9">
        <f>'G-Prima Tot x Tip V'!G19/'F-N° Seg Contrat'!G19*1000</f>
        <v>21832</v>
      </c>
      <c r="H19" s="9">
        <f>'G-Prima Tot x Tip V'!H19/'F-N° Seg Contrat'!H19*1000</f>
        <v>5213.617658062103</v>
      </c>
      <c r="I19" s="13">
        <f>'G-Prima Tot x Tip V'!I19/'F-N° Seg Contrat'!I19*1000</f>
        <v>9116.132309555907</v>
      </c>
    </row>
    <row r="20" spans="1:9" ht="12.75">
      <c r="A20" s="107" t="str">
        <f>'F-N° Seg Contrat'!A20</f>
        <v>Penta Security</v>
      </c>
      <c r="B20" s="9">
        <f>'G-Prima Tot x Tip V'!B20/'F-N° Seg Contrat'!B20*1000</f>
        <v>8023.061147616456</v>
      </c>
      <c r="C20" s="9">
        <f>'G-Prima Tot x Tip V'!C20/'F-N° Seg Contrat'!C20*1000</f>
        <v>9383.79566053282</v>
      </c>
      <c r="D20" s="9">
        <f>'G-Prima Tot x Tip V'!D20/'F-N° Seg Contrat'!D20*1000</f>
        <v>16681.592706797157</v>
      </c>
      <c r="E20" s="9">
        <f>'G-Prima Tot x Tip V'!E20/'F-N° Seg Contrat'!E20*1000</f>
        <v>99660.56572379368</v>
      </c>
      <c r="F20" s="9">
        <f>'G-Prima Tot x Tip V'!F20/'F-N° Seg Contrat'!F20*1000</f>
        <v>29859.86793837124</v>
      </c>
      <c r="G20" s="9">
        <f>'G-Prima Tot x Tip V'!G20/'F-N° Seg Contrat'!G20*1000</f>
        <v>18494.98886414254</v>
      </c>
      <c r="H20" s="9">
        <f>'G-Prima Tot x Tip V'!H20/'F-N° Seg Contrat'!H20*1000</f>
        <v>10169.222032935832</v>
      </c>
      <c r="I20" s="13">
        <f>'G-Prima Tot x Tip V'!I20/'F-N° Seg Contrat'!I20*1000</f>
        <v>11595.82773521188</v>
      </c>
    </row>
    <row r="21" spans="1:9" ht="12.75">
      <c r="A21" s="107" t="str">
        <f>'F-N° Seg Contrat'!A21</f>
        <v>Renta Nacional</v>
      </c>
      <c r="B21" s="9">
        <f>'G-Prima Tot x Tip V'!B21/'F-N° Seg Contrat'!B21*1000</f>
        <v>7489.2482367108205</v>
      </c>
      <c r="C21" s="9">
        <f>'G-Prima Tot x Tip V'!C21/'F-N° Seg Contrat'!C21*1000</f>
        <v>8963.522012578616</v>
      </c>
      <c r="D21" s="9">
        <f>'G-Prima Tot x Tip V'!D21/'F-N° Seg Contrat'!D21*1000</f>
        <v>18150.149031296573</v>
      </c>
      <c r="E21" s="9">
        <f>'G-Prima Tot x Tip V'!E21/'F-N° Seg Contrat'!E21*1000</f>
        <v>64708.33333333333</v>
      </c>
      <c r="F21" s="9">
        <f>'G-Prima Tot x Tip V'!F21/'F-N° Seg Contrat'!F21*1000</f>
        <v>42500</v>
      </c>
      <c r="G21" s="9">
        <f>'G-Prima Tot x Tip V'!G21/'F-N° Seg Contrat'!G21*1000</f>
        <v>16328.767123287673</v>
      </c>
      <c r="H21" s="9">
        <f>'G-Prima Tot x Tip V'!H21/'F-N° Seg Contrat'!H21*1000</f>
        <v>7763.790664780764</v>
      </c>
      <c r="I21" s="13">
        <f>'G-Prima Tot x Tip V'!I21/'F-N° Seg Contrat'!I21*1000</f>
        <v>10959.7049689441</v>
      </c>
    </row>
    <row r="22" spans="1:9" ht="12.75">
      <c r="A22" s="107" t="str">
        <f>'F-N° Seg Contrat'!A22</f>
        <v>Royal</v>
      </c>
      <c r="B22" s="9">
        <f>'G-Prima Tot x Tip V'!B22/'F-N° Seg Contrat'!B22*1000</f>
        <v>6847.653117868377</v>
      </c>
      <c r="C22" s="9">
        <f>'G-Prima Tot x Tip V'!C22/'F-N° Seg Contrat'!C22*1000</f>
        <v>8587.389380530974</v>
      </c>
      <c r="D22" s="9">
        <f>'G-Prima Tot x Tip V'!D22/'F-N° Seg Contrat'!D22*1000</f>
        <v>22025.345622119814</v>
      </c>
      <c r="E22" s="9">
        <f>'G-Prima Tot x Tip V'!E22/'F-N° Seg Contrat'!E22*1000</f>
        <v>42397.590361445786</v>
      </c>
      <c r="F22" s="9">
        <f>'G-Prima Tot x Tip V'!F22/'F-N° Seg Contrat'!F22*1000</f>
        <v>24171.85185185185</v>
      </c>
      <c r="G22" s="9">
        <f>'G-Prima Tot x Tip V'!G22/'F-N° Seg Contrat'!G22*1000</f>
        <v>16520.54794520548</v>
      </c>
      <c r="H22" s="209">
        <f>'G-Prima Tot x Tip V'!H22/'F-N° Seg Contrat'!H22*1000</f>
        <v>6085.932085932086</v>
      </c>
      <c r="I22" s="210">
        <f>'G-Prima Tot x Tip V'!I22/'F-N° Seg Contrat'!I22*1000</f>
        <v>8072.095900345548</v>
      </c>
    </row>
    <row r="23" spans="1:9" ht="12.75">
      <c r="A23" s="76"/>
      <c r="B23" s="97"/>
      <c r="C23" s="98"/>
      <c r="D23" s="98"/>
      <c r="E23" s="98"/>
      <c r="F23" s="98"/>
      <c r="G23" s="99"/>
      <c r="H23" s="208"/>
      <c r="I23" s="100"/>
    </row>
    <row r="24" spans="1:9" ht="12.75">
      <c r="A24" s="81" t="s">
        <v>15</v>
      </c>
      <c r="B24" s="12">
        <f>'G-Prima Tot x Tip V'!B24/'F-N° Seg Contrat'!B24*1000</f>
        <v>8623.569339814474</v>
      </c>
      <c r="C24" s="12">
        <f>'G-Prima Tot x Tip V'!C24/'F-N° Seg Contrat'!C24*1000</f>
        <v>10170.075250450118</v>
      </c>
      <c r="D24" s="12">
        <f>'G-Prima Tot x Tip V'!D24/'F-N° Seg Contrat'!D24*1000</f>
        <v>18171.288743882546</v>
      </c>
      <c r="E24" s="12">
        <f>'G-Prima Tot x Tip V'!E24/'F-N° Seg Contrat'!E24*1000</f>
        <v>61276.38975640225</v>
      </c>
      <c r="F24" s="12">
        <f>'G-Prima Tot x Tip V'!F24/'F-N° Seg Contrat'!F24*1000</f>
        <v>25965.229020394516</v>
      </c>
      <c r="G24" s="12">
        <f>'G-Prima Tot x Tip V'!G24/'F-N° Seg Contrat'!G24*1000</f>
        <v>18563.827457849795</v>
      </c>
      <c r="H24" s="12">
        <f>'G-Prima Tot x Tip V'!H24/'F-N° Seg Contrat'!H24*1000</f>
        <v>7440.547910457227</v>
      </c>
      <c r="I24" s="14">
        <f>'G-Prima Tot x Tip V'!I24/'F-N° Seg Contrat'!I24*1000</f>
        <v>10598.454086175821</v>
      </c>
    </row>
    <row r="25" spans="1:9" ht="12.75">
      <c r="A25" s="101"/>
      <c r="B25" s="87"/>
      <c r="C25" s="87"/>
      <c r="D25" s="87"/>
      <c r="E25" s="87"/>
      <c r="F25" s="87"/>
      <c r="G25" s="87"/>
      <c r="H25" s="87"/>
      <c r="I25" s="102"/>
    </row>
    <row r="26" spans="1:9" ht="12.75">
      <c r="A26" s="89"/>
      <c r="B26" s="63"/>
      <c r="C26" s="63"/>
      <c r="D26" s="63"/>
      <c r="E26" s="63"/>
      <c r="F26" s="63"/>
      <c r="G26" s="63"/>
      <c r="H26" s="63"/>
      <c r="I26" s="61"/>
    </row>
    <row r="27" spans="1:9" ht="12.75">
      <c r="A27" s="89"/>
      <c r="B27" s="63"/>
      <c r="C27" s="63"/>
      <c r="D27" s="63"/>
      <c r="E27" s="63"/>
      <c r="F27" s="63"/>
      <c r="G27" s="63"/>
      <c r="H27" s="63"/>
      <c r="I27" s="61"/>
    </row>
    <row r="28" spans="1:9" ht="12.75">
      <c r="A28" s="89"/>
      <c r="B28" s="63"/>
      <c r="C28" s="63"/>
      <c r="D28" s="63"/>
      <c r="E28" s="63"/>
      <c r="F28" s="63"/>
      <c r="G28" s="63"/>
      <c r="H28" s="63"/>
      <c r="I28" s="61"/>
    </row>
    <row r="29" spans="1:9" ht="12.75">
      <c r="A29" s="89"/>
      <c r="B29" s="63"/>
      <c r="C29" s="63"/>
      <c r="D29" s="63"/>
      <c r="E29" s="63"/>
      <c r="F29" s="63"/>
      <c r="G29" s="63"/>
      <c r="H29" s="63"/>
      <c r="I29" s="61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2006-05-24T13:37:34Z</cp:lastPrinted>
  <dcterms:created xsi:type="dcterms:W3CDTF">1998-11-26T15:05:36Z</dcterms:created>
  <dcterms:modified xsi:type="dcterms:W3CDTF">2007-06-11T07:18:39Z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