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N297" i="12" l="1"/>
  <c r="M297" i="12"/>
  <c r="L295" i="12"/>
  <c r="L280" i="12"/>
  <c r="L278" i="12"/>
  <c r="L277" i="12"/>
  <c r="L276" i="12"/>
  <c r="L272" i="12"/>
  <c r="L271" i="12"/>
  <c r="L270" i="12"/>
  <c r="L269" i="12"/>
  <c r="L267" i="12"/>
  <c r="L266" i="12"/>
  <c r="L265" i="12"/>
  <c r="L264" i="12"/>
  <c r="L263" i="12"/>
  <c r="L261" i="12"/>
  <c r="L260" i="12"/>
  <c r="L259" i="12"/>
  <c r="L258" i="12"/>
  <c r="L257" i="12"/>
  <c r="L256" i="12"/>
  <c r="L254" i="12"/>
  <c r="L253" i="12"/>
  <c r="L252" i="12"/>
  <c r="L251" i="12"/>
  <c r="L247" i="12"/>
  <c r="L245" i="12"/>
  <c r="L244" i="12"/>
  <c r="L243" i="12"/>
  <c r="L242" i="12"/>
  <c r="L241" i="12"/>
  <c r="L238" i="12"/>
  <c r="L237" i="12"/>
  <c r="L236" i="12"/>
  <c r="L235" i="12"/>
  <c r="L233" i="12"/>
  <c r="L232" i="12"/>
  <c r="L231" i="12"/>
  <c r="L230" i="12"/>
  <c r="L229" i="12"/>
  <c r="L228" i="12"/>
  <c r="L227" i="12"/>
  <c r="L226" i="12"/>
  <c r="L225" i="12"/>
  <c r="L223" i="12"/>
  <c r="L222" i="12"/>
  <c r="L221" i="12"/>
  <c r="L220" i="12"/>
  <c r="L215" i="12"/>
  <c r="L214" i="12"/>
  <c r="L213" i="12"/>
  <c r="L212" i="12"/>
  <c r="L211" i="12"/>
  <c r="L210" i="12"/>
  <c r="E210" i="12"/>
  <c r="L209" i="12"/>
  <c r="L208" i="12"/>
  <c r="L207" i="12"/>
  <c r="L206" i="12"/>
  <c r="L205" i="12"/>
  <c r="L204" i="12"/>
  <c r="L203" i="12"/>
  <c r="L202" i="12"/>
  <c r="L201" i="12"/>
  <c r="L200" i="12"/>
  <c r="L199" i="12"/>
  <c r="L198" i="12"/>
  <c r="L197" i="12"/>
  <c r="L196" i="12"/>
  <c r="L195" i="12"/>
  <c r="L194" i="12"/>
  <c r="L192" i="12"/>
  <c r="L191" i="12"/>
  <c r="L190" i="12"/>
  <c r="L189" i="12"/>
  <c r="L188" i="12"/>
  <c r="L187" i="12"/>
  <c r="L186" i="12"/>
  <c r="L185" i="12"/>
  <c r="L184" i="12"/>
  <c r="L183" i="12"/>
  <c r="L182" i="12"/>
  <c r="L181" i="12"/>
  <c r="L179" i="12"/>
  <c r="L177" i="12"/>
  <c r="L176" i="12"/>
  <c r="L175" i="12"/>
  <c r="L174" i="12"/>
  <c r="L173" i="12"/>
  <c r="L172" i="12"/>
  <c r="L171" i="12"/>
  <c r="L170" i="12"/>
  <c r="L168" i="12"/>
  <c r="L167" i="12"/>
  <c r="L166" i="12"/>
  <c r="L165" i="12"/>
  <c r="L164" i="12"/>
  <c r="L163" i="12"/>
  <c r="L162" i="12"/>
  <c r="L161" i="12"/>
  <c r="L160" i="12"/>
  <c r="L159" i="12"/>
  <c r="L158" i="12"/>
  <c r="L157" i="12"/>
  <c r="L156" i="12"/>
  <c r="L155" i="12"/>
  <c r="L153" i="12"/>
  <c r="L152" i="12"/>
  <c r="L151" i="12"/>
  <c r="L150" i="12"/>
  <c r="L149" i="12"/>
  <c r="L147" i="12"/>
  <c r="L146" i="12"/>
  <c r="L145" i="12"/>
  <c r="L144" i="12"/>
  <c r="L143" i="12"/>
  <c r="L142" i="12"/>
  <c r="L141" i="12"/>
  <c r="L140" i="12"/>
  <c r="L139" i="12"/>
  <c r="L137" i="12"/>
  <c r="L136" i="12"/>
  <c r="L135" i="12"/>
  <c r="L134" i="12"/>
  <c r="L133" i="12"/>
  <c r="L131" i="12"/>
  <c r="L130" i="12"/>
  <c r="L129" i="12"/>
  <c r="L128" i="12"/>
  <c r="L127" i="12"/>
  <c r="L126" i="12"/>
  <c r="L124" i="12"/>
  <c r="L123" i="12"/>
  <c r="L122" i="12"/>
  <c r="L121" i="12"/>
  <c r="L120" i="12"/>
  <c r="L119" i="12"/>
  <c r="L118"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2" i="12"/>
  <c r="L91" i="12"/>
  <c r="L90" i="12"/>
  <c r="L88" i="12"/>
  <c r="L87" i="12"/>
  <c r="L86" i="12"/>
  <c r="L85" i="12"/>
  <c r="L84" i="12"/>
  <c r="L83" i="12"/>
  <c r="L82" i="12"/>
  <c r="L81" i="12"/>
  <c r="L79" i="12"/>
  <c r="L78" i="12"/>
  <c r="L77" i="12"/>
  <c r="L76" i="12"/>
  <c r="L75" i="12"/>
  <c r="L74" i="12"/>
  <c r="L73" i="12"/>
  <c r="L72" i="12"/>
  <c r="L71" i="12"/>
  <c r="L69" i="12"/>
  <c r="L68" i="12"/>
  <c r="L67" i="12"/>
  <c r="L66" i="12"/>
  <c r="L65" i="12"/>
  <c r="L64" i="12"/>
  <c r="L62" i="12"/>
  <c r="L61" i="12"/>
  <c r="L60" i="12"/>
  <c r="L59" i="12"/>
  <c r="L58" i="12"/>
  <c r="L56" i="12"/>
  <c r="L54" i="12"/>
  <c r="L53" i="12"/>
  <c r="L52" i="12"/>
  <c r="L51" i="12"/>
  <c r="L50" i="12"/>
  <c r="L49" i="12"/>
  <c r="L48" i="12"/>
  <c r="L46" i="12"/>
  <c r="L45" i="12"/>
  <c r="L44" i="12"/>
  <c r="L43" i="12"/>
  <c r="L42" i="12"/>
  <c r="L41" i="12"/>
  <c r="L40" i="12"/>
  <c r="L39" i="12"/>
  <c r="L38" i="12"/>
  <c r="L37" i="12"/>
  <c r="L36" i="12"/>
  <c r="L34" i="12"/>
  <c r="L33" i="12"/>
  <c r="L31" i="12"/>
  <c r="L30" i="12"/>
  <c r="L29" i="12"/>
  <c r="L28" i="12"/>
  <c r="L26" i="12"/>
  <c r="L25" i="12"/>
  <c r="L24" i="12"/>
  <c r="L23" i="12"/>
  <c r="L22" i="12"/>
  <c r="L21" i="12"/>
  <c r="L20" i="12"/>
  <c r="L18" i="12"/>
  <c r="L17" i="12"/>
  <c r="L16" i="12"/>
  <c r="L15" i="12"/>
  <c r="L14" i="12"/>
  <c r="L13" i="12"/>
  <c r="L12" i="12"/>
  <c r="L11" i="12"/>
  <c r="L10" i="12"/>
  <c r="L297" i="12" s="1"/>
  <c r="N300" i="10"/>
  <c r="M300" i="10"/>
  <c r="L280" i="10"/>
  <c r="L279" i="10"/>
  <c r="L275" i="10"/>
  <c r="L274" i="10"/>
  <c r="L273" i="10"/>
  <c r="L272" i="10"/>
  <c r="L270" i="10"/>
  <c r="L269" i="10"/>
  <c r="L268" i="10"/>
  <c r="L267" i="10"/>
  <c r="L266" i="10"/>
  <c r="L264" i="10"/>
  <c r="L263" i="10"/>
  <c r="L262" i="10"/>
  <c r="L261" i="10"/>
  <c r="L260" i="10"/>
  <c r="L259" i="10"/>
  <c r="L257" i="10"/>
  <c r="L256" i="10"/>
  <c r="L255" i="10"/>
  <c r="L254" i="10"/>
  <c r="L250" i="10"/>
  <c r="L245" i="10"/>
  <c r="L244" i="10"/>
  <c r="L243" i="10"/>
  <c r="L242" i="10"/>
  <c r="L241" i="10"/>
  <c r="L238" i="10"/>
  <c r="L237" i="10"/>
  <c r="L236" i="10"/>
  <c r="L235" i="10"/>
  <c r="L233" i="10"/>
  <c r="L232" i="10"/>
  <c r="L231" i="10"/>
  <c r="L230" i="10"/>
  <c r="L229" i="10"/>
  <c r="L228" i="10"/>
  <c r="L227" i="10"/>
  <c r="L226" i="10"/>
  <c r="L225" i="10"/>
  <c r="L223" i="10"/>
  <c r="L222" i="10"/>
  <c r="L221" i="10"/>
  <c r="L220" i="10"/>
  <c r="L215" i="10"/>
  <c r="L214" i="10"/>
  <c r="L213" i="10"/>
  <c r="L212" i="10"/>
  <c r="L211" i="10"/>
  <c r="L210" i="10"/>
  <c r="E210" i="10"/>
  <c r="L209" i="10"/>
  <c r="L208" i="10"/>
  <c r="L207" i="10"/>
  <c r="L206" i="10"/>
  <c r="L205" i="10"/>
  <c r="L204" i="10"/>
  <c r="L203" i="10"/>
  <c r="L202" i="10"/>
  <c r="L201" i="10"/>
  <c r="L200" i="10"/>
  <c r="L199" i="10"/>
  <c r="L198" i="10"/>
  <c r="L197" i="10"/>
  <c r="L196" i="10"/>
  <c r="L195" i="10"/>
  <c r="L194" i="10"/>
  <c r="L192" i="10"/>
  <c r="L191" i="10"/>
  <c r="L190" i="10"/>
  <c r="L189" i="10"/>
  <c r="L188" i="10"/>
  <c r="L187" i="10"/>
  <c r="L186" i="10"/>
  <c r="L185" i="10"/>
  <c r="L184" i="10"/>
  <c r="L183" i="10"/>
  <c r="L182" i="10"/>
  <c r="L181" i="10"/>
  <c r="L179" i="10"/>
  <c r="L177" i="10"/>
  <c r="L176" i="10"/>
  <c r="L175" i="10"/>
  <c r="L174" i="10"/>
  <c r="L173" i="10"/>
  <c r="L172" i="10"/>
  <c r="L171" i="10"/>
  <c r="L170" i="10"/>
  <c r="L168" i="10"/>
  <c r="L167" i="10"/>
  <c r="L166" i="10"/>
  <c r="L165" i="10"/>
  <c r="L164" i="10"/>
  <c r="L163" i="10"/>
  <c r="L162" i="10"/>
  <c r="L161" i="10"/>
  <c r="L160" i="10"/>
  <c r="L159" i="10"/>
  <c r="L158" i="10"/>
  <c r="L157" i="10"/>
  <c r="L156" i="10"/>
  <c r="L155" i="10"/>
  <c r="L153" i="10"/>
  <c r="L152" i="10"/>
  <c r="L151" i="10"/>
  <c r="L150" i="10"/>
  <c r="L149" i="10"/>
  <c r="L147" i="10"/>
  <c r="L146" i="10"/>
  <c r="L145" i="10"/>
  <c r="L144" i="10"/>
  <c r="L143" i="10"/>
  <c r="L142" i="10"/>
  <c r="L141" i="10"/>
  <c r="L140" i="10"/>
  <c r="L139" i="10"/>
  <c r="L137" i="10"/>
  <c r="L136" i="10"/>
  <c r="L135" i="10"/>
  <c r="L134" i="10"/>
  <c r="L133" i="10"/>
  <c r="L131" i="10"/>
  <c r="L130" i="10"/>
  <c r="L129" i="10"/>
  <c r="L128" i="10"/>
  <c r="L127" i="10"/>
  <c r="L126" i="10"/>
  <c r="L124" i="10"/>
  <c r="L123" i="10"/>
  <c r="L122" i="10"/>
  <c r="L121" i="10"/>
  <c r="L120" i="10"/>
  <c r="L119" i="10"/>
  <c r="L118"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2" i="10"/>
  <c r="L91" i="10"/>
  <c r="L90" i="10"/>
  <c r="L88" i="10"/>
  <c r="L87" i="10"/>
  <c r="L86" i="10"/>
  <c r="L85" i="10"/>
  <c r="L84" i="10"/>
  <c r="L83" i="10"/>
  <c r="L82" i="10"/>
  <c r="L81" i="10"/>
  <c r="L79" i="10"/>
  <c r="L78" i="10"/>
  <c r="L77" i="10"/>
  <c r="L76" i="10"/>
  <c r="L75" i="10"/>
  <c r="L74" i="10"/>
  <c r="L73" i="10"/>
  <c r="L72" i="10"/>
  <c r="L71" i="10"/>
  <c r="L69" i="10"/>
  <c r="L68" i="10"/>
  <c r="L67" i="10"/>
  <c r="L66" i="10"/>
  <c r="L65" i="10"/>
  <c r="L64" i="10"/>
  <c r="L62" i="10"/>
  <c r="L61" i="10"/>
  <c r="L60" i="10"/>
  <c r="L59" i="10"/>
  <c r="L58" i="10"/>
  <c r="L56" i="10"/>
  <c r="L54" i="10"/>
  <c r="L53" i="10"/>
  <c r="L52" i="10"/>
  <c r="L51" i="10"/>
  <c r="L50" i="10"/>
  <c r="L49" i="10"/>
  <c r="L48" i="10"/>
  <c r="L46" i="10"/>
  <c r="L45" i="10"/>
  <c r="L44" i="10"/>
  <c r="L43" i="10"/>
  <c r="L42" i="10"/>
  <c r="L41" i="10"/>
  <c r="L40" i="10"/>
  <c r="L39" i="10"/>
  <c r="L38" i="10"/>
  <c r="L37" i="10"/>
  <c r="L36" i="10"/>
  <c r="L34" i="10"/>
  <c r="L33" i="10"/>
  <c r="L31" i="10"/>
  <c r="L30" i="10"/>
  <c r="L29" i="10"/>
  <c r="L28" i="10"/>
  <c r="L26" i="10"/>
  <c r="L25" i="10"/>
  <c r="L24" i="10"/>
  <c r="L23" i="10"/>
  <c r="L22" i="10"/>
  <c r="L21" i="10"/>
  <c r="L20" i="10"/>
  <c r="L18" i="10"/>
  <c r="L17" i="10"/>
  <c r="L16" i="10"/>
  <c r="L15" i="10"/>
  <c r="L14" i="10"/>
  <c r="L13" i="10"/>
  <c r="L12" i="10"/>
  <c r="L11" i="10"/>
  <c r="L10" i="10"/>
  <c r="L300" i="10" s="1"/>
  <c r="N300" i="8"/>
  <c r="M300" i="8"/>
  <c r="L280" i="8"/>
  <c r="L279" i="8"/>
  <c r="L275" i="8"/>
  <c r="L274" i="8"/>
  <c r="L273" i="8"/>
  <c r="L272" i="8"/>
  <c r="L270" i="8"/>
  <c r="L269" i="8"/>
  <c r="L268" i="8"/>
  <c r="L267" i="8"/>
  <c r="L266" i="8"/>
  <c r="L264" i="8"/>
  <c r="L263" i="8"/>
  <c r="L262" i="8"/>
  <c r="L261" i="8"/>
  <c r="L260" i="8"/>
  <c r="L259" i="8"/>
  <c r="L257" i="8"/>
  <c r="L256" i="8"/>
  <c r="L255" i="8"/>
  <c r="L254" i="8"/>
  <c r="L250" i="8"/>
  <c r="L245" i="8"/>
  <c r="L244" i="8"/>
  <c r="L243" i="8"/>
  <c r="L242" i="8"/>
  <c r="L241" i="8"/>
  <c r="L238" i="8"/>
  <c r="L237" i="8"/>
  <c r="L236" i="8"/>
  <c r="L235" i="8"/>
  <c r="L233" i="8"/>
  <c r="L232" i="8"/>
  <c r="L231" i="8"/>
  <c r="L230" i="8"/>
  <c r="L229" i="8"/>
  <c r="L228" i="8"/>
  <c r="L227" i="8"/>
  <c r="L226" i="8"/>
  <c r="L225" i="8"/>
  <c r="L223" i="8"/>
  <c r="L222" i="8"/>
  <c r="L221" i="8"/>
  <c r="L220" i="8"/>
  <c r="L215" i="8"/>
  <c r="L214" i="8"/>
  <c r="L213" i="8"/>
  <c r="L212" i="8"/>
  <c r="L211" i="8"/>
  <c r="L210" i="8"/>
  <c r="E210" i="8"/>
  <c r="L209" i="8"/>
  <c r="L208" i="8"/>
  <c r="L207" i="8"/>
  <c r="L206" i="8"/>
  <c r="L205" i="8"/>
  <c r="L204" i="8"/>
  <c r="L203" i="8"/>
  <c r="L202" i="8"/>
  <c r="L201" i="8"/>
  <c r="L200" i="8"/>
  <c r="L199" i="8"/>
  <c r="L198" i="8"/>
  <c r="L197" i="8"/>
  <c r="L196" i="8"/>
  <c r="L195" i="8"/>
  <c r="L194" i="8"/>
  <c r="L192" i="8"/>
  <c r="L191" i="8"/>
  <c r="L190" i="8"/>
  <c r="L189" i="8"/>
  <c r="L188" i="8"/>
  <c r="L187" i="8"/>
  <c r="L186" i="8"/>
  <c r="L185" i="8"/>
  <c r="L184" i="8"/>
  <c r="L183" i="8"/>
  <c r="L182" i="8"/>
  <c r="L181" i="8"/>
  <c r="L179" i="8"/>
  <c r="L177" i="8"/>
  <c r="L176" i="8"/>
  <c r="L175" i="8"/>
  <c r="L174" i="8"/>
  <c r="L173" i="8"/>
  <c r="L172" i="8"/>
  <c r="L171" i="8"/>
  <c r="L170" i="8"/>
  <c r="L168" i="8"/>
  <c r="L167" i="8"/>
  <c r="L166" i="8"/>
  <c r="L165" i="8"/>
  <c r="L164" i="8"/>
  <c r="L163" i="8"/>
  <c r="L162" i="8"/>
  <c r="L161" i="8"/>
  <c r="L160" i="8"/>
  <c r="L159" i="8"/>
  <c r="L158" i="8"/>
  <c r="L157" i="8"/>
  <c r="L156" i="8"/>
  <c r="L155" i="8"/>
  <c r="L153" i="8"/>
  <c r="L152" i="8"/>
  <c r="L151" i="8"/>
  <c r="L150" i="8"/>
  <c r="L149" i="8"/>
  <c r="L147" i="8"/>
  <c r="L146" i="8"/>
  <c r="L145" i="8"/>
  <c r="L144" i="8"/>
  <c r="L143" i="8"/>
  <c r="L142" i="8"/>
  <c r="L141" i="8"/>
  <c r="L140" i="8"/>
  <c r="L139" i="8"/>
  <c r="L137" i="8"/>
  <c r="L136" i="8"/>
  <c r="L135" i="8"/>
  <c r="L134" i="8"/>
  <c r="L133" i="8"/>
  <c r="L131" i="8"/>
  <c r="L130" i="8"/>
  <c r="L129" i="8"/>
  <c r="L128" i="8"/>
  <c r="L127" i="8"/>
  <c r="L126" i="8"/>
  <c r="L124" i="8"/>
  <c r="L123" i="8"/>
  <c r="L122" i="8"/>
  <c r="L121" i="8"/>
  <c r="L120" i="8"/>
  <c r="L119" i="8"/>
  <c r="L118" i="8"/>
  <c r="L116" i="8"/>
  <c r="L115" i="8"/>
  <c r="L114" i="8"/>
  <c r="L113" i="8"/>
  <c r="L112" i="8"/>
  <c r="L111" i="8"/>
  <c r="L110" i="8"/>
  <c r="L109" i="8"/>
  <c r="L108" i="8"/>
  <c r="L107" i="8"/>
  <c r="L106" i="8"/>
  <c r="L105" i="8"/>
  <c r="L104" i="8"/>
  <c r="L103" i="8"/>
  <c r="L102" i="8"/>
  <c r="L101" i="8"/>
  <c r="L100" i="8"/>
  <c r="L99" i="8"/>
  <c r="L98" i="8"/>
  <c r="L97" i="8"/>
  <c r="L96" i="8"/>
  <c r="L95" i="8"/>
  <c r="L94" i="8"/>
  <c r="L92" i="8"/>
  <c r="L91" i="8"/>
  <c r="L90" i="8"/>
  <c r="L88" i="8"/>
  <c r="L87" i="8"/>
  <c r="L86" i="8"/>
  <c r="L85" i="8"/>
  <c r="L84" i="8"/>
  <c r="L83" i="8"/>
  <c r="L82" i="8"/>
  <c r="L81" i="8"/>
  <c r="L79" i="8"/>
  <c r="L78" i="8"/>
  <c r="L77" i="8"/>
  <c r="L76" i="8"/>
  <c r="L75" i="8"/>
  <c r="L74" i="8"/>
  <c r="L73" i="8"/>
  <c r="L72" i="8"/>
  <c r="L71" i="8"/>
  <c r="L69" i="8"/>
  <c r="L68" i="8"/>
  <c r="L67" i="8"/>
  <c r="L66" i="8"/>
  <c r="L65" i="8"/>
  <c r="L64" i="8"/>
  <c r="L62" i="8"/>
  <c r="L61" i="8"/>
  <c r="L60" i="8"/>
  <c r="L59" i="8"/>
  <c r="L58" i="8"/>
  <c r="L56" i="8"/>
  <c r="L54" i="8"/>
  <c r="L53" i="8"/>
  <c r="L52" i="8"/>
  <c r="L51" i="8"/>
  <c r="L50" i="8"/>
  <c r="L49" i="8"/>
  <c r="L48" i="8"/>
  <c r="L46" i="8"/>
  <c r="L45" i="8"/>
  <c r="L44" i="8"/>
  <c r="L43" i="8"/>
  <c r="L42" i="8"/>
  <c r="L41" i="8"/>
  <c r="L40" i="8"/>
  <c r="L39" i="8"/>
  <c r="L38" i="8"/>
  <c r="L37" i="8"/>
  <c r="L36" i="8"/>
  <c r="L34" i="8"/>
  <c r="L33" i="8"/>
  <c r="L31" i="8"/>
  <c r="L30" i="8"/>
  <c r="L29" i="8"/>
  <c r="L28" i="8"/>
  <c r="L26" i="8"/>
  <c r="L25" i="8"/>
  <c r="L24" i="8"/>
  <c r="L23" i="8"/>
  <c r="L22" i="8"/>
  <c r="L21" i="8"/>
  <c r="L20" i="8"/>
  <c r="L18" i="8"/>
  <c r="L17" i="8"/>
  <c r="L16" i="8"/>
  <c r="L15" i="8"/>
  <c r="L14" i="8"/>
  <c r="L13" i="8"/>
  <c r="L12" i="8"/>
  <c r="L11" i="8"/>
  <c r="L10" i="8"/>
  <c r="L300" i="8" s="1"/>
  <c r="M300" i="6"/>
  <c r="L300" i="6"/>
  <c r="I298" i="6"/>
  <c r="I297" i="6"/>
  <c r="I296" i="6"/>
  <c r="I295" i="6"/>
  <c r="I294" i="6"/>
  <c r="I293" i="6"/>
  <c r="I292" i="6"/>
  <c r="I291" i="6"/>
  <c r="I290" i="6"/>
  <c r="I289" i="6"/>
  <c r="I288" i="6"/>
  <c r="I287" i="6"/>
  <c r="I286" i="6"/>
  <c r="I285" i="6"/>
  <c r="K280" i="6"/>
  <c r="K279" i="6"/>
  <c r="K275" i="6"/>
  <c r="K274" i="6"/>
  <c r="K273" i="6"/>
  <c r="K272" i="6"/>
  <c r="K270" i="6"/>
  <c r="K269" i="6"/>
  <c r="K268" i="6"/>
  <c r="K267" i="6"/>
  <c r="K266" i="6"/>
  <c r="K264" i="6"/>
  <c r="K263" i="6"/>
  <c r="K262" i="6"/>
  <c r="K261" i="6"/>
  <c r="K260" i="6"/>
  <c r="K259" i="6"/>
  <c r="K257" i="6"/>
  <c r="K256" i="6"/>
  <c r="K255" i="6"/>
  <c r="K254" i="6"/>
  <c r="K250" i="6"/>
  <c r="K245" i="6"/>
  <c r="K244" i="6"/>
  <c r="K243" i="6"/>
  <c r="K242" i="6"/>
  <c r="K241" i="6"/>
  <c r="K238" i="6"/>
  <c r="K237" i="6"/>
  <c r="K236" i="6"/>
  <c r="K235" i="6"/>
  <c r="K233" i="6"/>
  <c r="K232" i="6"/>
  <c r="K231" i="6"/>
  <c r="K230" i="6"/>
  <c r="K229" i="6"/>
  <c r="K228" i="6"/>
  <c r="K227" i="6"/>
  <c r="K226" i="6"/>
  <c r="K225" i="6"/>
  <c r="K223" i="6"/>
  <c r="K222" i="6"/>
  <c r="K221" i="6"/>
  <c r="K220" i="6"/>
  <c r="K215" i="6"/>
  <c r="K214" i="6"/>
  <c r="K213" i="6"/>
  <c r="K212" i="6"/>
  <c r="K211" i="6"/>
  <c r="K210" i="6"/>
  <c r="E210" i="6"/>
  <c r="K209" i="6"/>
  <c r="K208" i="6"/>
  <c r="K207" i="6"/>
  <c r="K206" i="6"/>
  <c r="K205" i="6"/>
  <c r="K204" i="6"/>
  <c r="K203" i="6"/>
  <c r="K202" i="6"/>
  <c r="K201" i="6"/>
  <c r="K200" i="6"/>
  <c r="K199" i="6"/>
  <c r="K198" i="6"/>
  <c r="K197" i="6"/>
  <c r="K196" i="6"/>
  <c r="K195" i="6"/>
  <c r="K194" i="6"/>
  <c r="K192" i="6"/>
  <c r="K191" i="6"/>
  <c r="K190" i="6"/>
  <c r="K189" i="6"/>
  <c r="K188" i="6"/>
  <c r="K187" i="6"/>
  <c r="K186" i="6"/>
  <c r="K185" i="6"/>
  <c r="K184" i="6"/>
  <c r="K183" i="6"/>
  <c r="K182" i="6"/>
  <c r="K181" i="6"/>
  <c r="K179" i="6"/>
  <c r="K177" i="6"/>
  <c r="K176" i="6"/>
  <c r="K175" i="6"/>
  <c r="K174" i="6"/>
  <c r="K173" i="6"/>
  <c r="K172" i="6"/>
  <c r="K171" i="6"/>
  <c r="K170" i="6"/>
  <c r="K168" i="6"/>
  <c r="K167" i="6"/>
  <c r="K166" i="6"/>
  <c r="K165" i="6"/>
  <c r="K164" i="6"/>
  <c r="K163" i="6"/>
  <c r="K162" i="6"/>
  <c r="K161" i="6"/>
  <c r="K160" i="6"/>
  <c r="K159" i="6"/>
  <c r="K158" i="6"/>
  <c r="K157" i="6"/>
  <c r="K156" i="6"/>
  <c r="K155" i="6"/>
  <c r="K153" i="6"/>
  <c r="K152" i="6"/>
  <c r="K151" i="6"/>
  <c r="K150" i="6"/>
  <c r="K149" i="6"/>
  <c r="K147" i="6"/>
  <c r="K146" i="6"/>
  <c r="K145" i="6"/>
  <c r="K144" i="6"/>
  <c r="K143" i="6"/>
  <c r="K142" i="6"/>
  <c r="K141" i="6"/>
  <c r="K140" i="6"/>
  <c r="K139" i="6"/>
  <c r="K137" i="6"/>
  <c r="K136" i="6"/>
  <c r="K135" i="6"/>
  <c r="K134" i="6"/>
  <c r="K133" i="6"/>
  <c r="K131" i="6"/>
  <c r="K130" i="6"/>
  <c r="K129" i="6"/>
  <c r="K128" i="6"/>
  <c r="K127" i="6"/>
  <c r="K126" i="6"/>
  <c r="K124" i="6"/>
  <c r="K123" i="6"/>
  <c r="K122" i="6"/>
  <c r="K121" i="6"/>
  <c r="K120" i="6"/>
  <c r="K119" i="6"/>
  <c r="K118" i="6"/>
  <c r="K116" i="6"/>
  <c r="K115" i="6"/>
  <c r="K114" i="6"/>
  <c r="K113" i="6"/>
  <c r="K112" i="6"/>
  <c r="K111" i="6"/>
  <c r="K110" i="6"/>
  <c r="K109" i="6"/>
  <c r="K108" i="6"/>
  <c r="K107" i="6"/>
  <c r="K106" i="6"/>
  <c r="K105" i="6"/>
  <c r="K104" i="6"/>
  <c r="K103" i="6"/>
  <c r="K102" i="6"/>
  <c r="K101" i="6"/>
  <c r="K100" i="6"/>
  <c r="K99" i="6"/>
  <c r="K98" i="6"/>
  <c r="K97" i="6"/>
  <c r="K96" i="6"/>
  <c r="K95" i="6"/>
  <c r="K94" i="6"/>
  <c r="K92" i="6"/>
  <c r="K91" i="6"/>
  <c r="K90" i="6"/>
  <c r="K88" i="6"/>
  <c r="K87" i="6"/>
  <c r="K86" i="6"/>
  <c r="K85" i="6"/>
  <c r="K84" i="6"/>
  <c r="K83" i="6"/>
  <c r="K82" i="6"/>
  <c r="K81" i="6"/>
  <c r="K79" i="6"/>
  <c r="K78" i="6"/>
  <c r="K77" i="6"/>
  <c r="K76" i="6"/>
  <c r="K75" i="6"/>
  <c r="K74" i="6"/>
  <c r="K73" i="6"/>
  <c r="K72" i="6"/>
  <c r="K71" i="6"/>
  <c r="K69" i="6"/>
  <c r="K68" i="6"/>
  <c r="K67" i="6"/>
  <c r="K66" i="6"/>
  <c r="K65" i="6"/>
  <c r="K64" i="6"/>
  <c r="K62" i="6"/>
  <c r="K61" i="6"/>
  <c r="K60" i="6"/>
  <c r="K59" i="6"/>
  <c r="K58" i="6"/>
  <c r="K57" i="6"/>
  <c r="K56" i="6"/>
  <c r="K54" i="6"/>
  <c r="K53" i="6"/>
  <c r="K52" i="6"/>
  <c r="K51" i="6"/>
  <c r="K50" i="6"/>
  <c r="K49" i="6"/>
  <c r="K48" i="6"/>
  <c r="K46" i="6"/>
  <c r="K45" i="6"/>
  <c r="K44" i="6"/>
  <c r="K43" i="6"/>
  <c r="K42" i="6"/>
  <c r="K41" i="6"/>
  <c r="K40" i="6"/>
  <c r="K39" i="6"/>
  <c r="K38" i="6"/>
  <c r="K37" i="6"/>
  <c r="K36" i="6"/>
  <c r="K34" i="6"/>
  <c r="K33" i="6"/>
  <c r="K30" i="6"/>
  <c r="K29" i="6"/>
  <c r="K28" i="6"/>
  <c r="K26" i="6"/>
  <c r="K25" i="6"/>
  <c r="K24" i="6"/>
  <c r="K23" i="6"/>
  <c r="K22" i="6"/>
  <c r="K21" i="6"/>
  <c r="K20" i="6"/>
  <c r="K18" i="6"/>
  <c r="K17" i="6"/>
  <c r="K16" i="6"/>
  <c r="K15" i="6"/>
  <c r="K14" i="6"/>
  <c r="K13" i="6"/>
  <c r="K12" i="6"/>
  <c r="K11" i="6"/>
  <c r="K10" i="6"/>
  <c r="K300" i="6" s="1"/>
  <c r="M289" i="4"/>
  <c r="L289" i="4"/>
  <c r="K278" i="4"/>
  <c r="K277" i="4"/>
  <c r="K276" i="4"/>
  <c r="K275" i="4"/>
  <c r="K273" i="4"/>
  <c r="K272" i="4"/>
  <c r="K271" i="4"/>
  <c r="K270" i="4"/>
  <c r="K269" i="4"/>
  <c r="K267" i="4"/>
  <c r="K266" i="4"/>
  <c r="K265" i="4"/>
  <c r="K264" i="4"/>
  <c r="K263" i="4"/>
  <c r="K262" i="4"/>
  <c r="K260" i="4"/>
  <c r="K259" i="4"/>
  <c r="K258" i="4"/>
  <c r="K257" i="4"/>
  <c r="K253" i="4"/>
  <c r="K248" i="4"/>
  <c r="K247" i="4"/>
  <c r="K246" i="4"/>
  <c r="K245" i="4"/>
  <c r="K244" i="4"/>
  <c r="K241" i="4"/>
  <c r="K240" i="4"/>
  <c r="K239" i="4"/>
  <c r="K238" i="4"/>
  <c r="K236" i="4"/>
  <c r="K235" i="4"/>
  <c r="K234" i="4"/>
  <c r="K233" i="4"/>
  <c r="K232" i="4"/>
  <c r="K231" i="4"/>
  <c r="K230" i="4"/>
  <c r="K229" i="4"/>
  <c r="K228" i="4"/>
  <c r="K226" i="4"/>
  <c r="K225" i="4"/>
  <c r="K224" i="4"/>
  <c r="K223" i="4"/>
  <c r="K218" i="4"/>
  <c r="K217" i="4"/>
  <c r="K216" i="4"/>
  <c r="K215" i="4"/>
  <c r="K214" i="4"/>
  <c r="K213" i="4"/>
  <c r="E213" i="4"/>
  <c r="K212" i="4"/>
  <c r="K211" i="4"/>
  <c r="K210" i="4"/>
  <c r="K209" i="4"/>
  <c r="K208" i="4"/>
  <c r="K207" i="4"/>
  <c r="K206" i="4"/>
  <c r="K205" i="4"/>
  <c r="K204" i="4"/>
  <c r="K203" i="4"/>
  <c r="K202" i="4"/>
  <c r="K201" i="4"/>
  <c r="K200" i="4"/>
  <c r="K199" i="4"/>
  <c r="K198" i="4"/>
  <c r="K197" i="4"/>
  <c r="K195" i="4"/>
  <c r="K194" i="4"/>
  <c r="K193" i="4"/>
  <c r="K192" i="4"/>
  <c r="K191" i="4"/>
  <c r="K190" i="4"/>
  <c r="K189" i="4"/>
  <c r="K188" i="4"/>
  <c r="K187" i="4"/>
  <c r="K186" i="4"/>
  <c r="K185" i="4"/>
  <c r="K184" i="4"/>
  <c r="K182" i="4"/>
  <c r="K180" i="4"/>
  <c r="K176" i="4"/>
  <c r="K175" i="4"/>
  <c r="K174" i="4"/>
  <c r="K173" i="4"/>
  <c r="K172" i="4"/>
  <c r="K171" i="4"/>
  <c r="K170" i="4"/>
  <c r="K168" i="4"/>
  <c r="K167" i="4"/>
  <c r="K166" i="4"/>
  <c r="K165" i="4"/>
  <c r="K164" i="4"/>
  <c r="K163" i="4"/>
  <c r="K162" i="4"/>
  <c r="K161" i="4"/>
  <c r="K160" i="4"/>
  <c r="K159" i="4"/>
  <c r="K158" i="4"/>
  <c r="K157" i="4"/>
  <c r="K156" i="4"/>
  <c r="K155" i="4"/>
  <c r="K153" i="4"/>
  <c r="K152" i="4"/>
  <c r="K151" i="4"/>
  <c r="K150" i="4"/>
  <c r="K149" i="4"/>
  <c r="K147" i="4"/>
  <c r="K146" i="4"/>
  <c r="K145" i="4"/>
  <c r="K144" i="4"/>
  <c r="K143" i="4"/>
  <c r="K142" i="4"/>
  <c r="K141" i="4"/>
  <c r="K140" i="4"/>
  <c r="K139" i="4"/>
  <c r="K137" i="4"/>
  <c r="K136" i="4"/>
  <c r="K135" i="4"/>
  <c r="K134" i="4"/>
  <c r="K133" i="4"/>
  <c r="K131" i="4"/>
  <c r="K130" i="4"/>
  <c r="K129" i="4"/>
  <c r="K128" i="4"/>
  <c r="K127" i="4"/>
  <c r="K126" i="4"/>
  <c r="K124" i="4"/>
  <c r="K123" i="4"/>
  <c r="K122" i="4"/>
  <c r="K121" i="4"/>
  <c r="K120" i="4"/>
  <c r="K119" i="4"/>
  <c r="K118" i="4"/>
  <c r="K116" i="4"/>
  <c r="K115" i="4"/>
  <c r="K114" i="4"/>
  <c r="K113" i="4"/>
  <c r="K112" i="4"/>
  <c r="K111" i="4"/>
  <c r="K110" i="4"/>
  <c r="K109" i="4"/>
  <c r="K108" i="4"/>
  <c r="K107" i="4"/>
  <c r="K106" i="4"/>
  <c r="K105" i="4"/>
  <c r="K104" i="4"/>
  <c r="K103" i="4"/>
  <c r="K102" i="4"/>
  <c r="K101" i="4"/>
  <c r="K100" i="4"/>
  <c r="K99" i="4"/>
  <c r="K98" i="4"/>
  <c r="K97" i="4"/>
  <c r="K96" i="4"/>
  <c r="K95" i="4"/>
  <c r="K94" i="4"/>
  <c r="K92" i="4"/>
  <c r="K91" i="4"/>
  <c r="K90" i="4"/>
  <c r="K88" i="4"/>
  <c r="K87" i="4"/>
  <c r="K86" i="4"/>
  <c r="K85" i="4"/>
  <c r="K84" i="4"/>
  <c r="K83" i="4"/>
  <c r="K82" i="4"/>
  <c r="K81" i="4"/>
  <c r="K79" i="4"/>
  <c r="K78" i="4"/>
  <c r="K77" i="4"/>
  <c r="K76" i="4"/>
  <c r="K75" i="4"/>
  <c r="K74" i="4"/>
  <c r="K73" i="4"/>
  <c r="K72" i="4"/>
  <c r="K71" i="4"/>
  <c r="K69" i="4"/>
  <c r="K68" i="4"/>
  <c r="K67" i="4"/>
  <c r="K66" i="4"/>
  <c r="K65" i="4"/>
  <c r="K64" i="4"/>
  <c r="K62" i="4"/>
  <c r="K61" i="4"/>
  <c r="K60" i="4"/>
  <c r="K59" i="4"/>
  <c r="K58" i="4"/>
  <c r="K57" i="4"/>
  <c r="K56" i="4"/>
  <c r="K54" i="4"/>
  <c r="K53" i="4"/>
  <c r="K52" i="4"/>
  <c r="K51" i="4"/>
  <c r="K50" i="4"/>
  <c r="K49" i="4"/>
  <c r="K48" i="4"/>
  <c r="K46" i="4"/>
  <c r="K45" i="4"/>
  <c r="K44" i="4"/>
  <c r="K43" i="4"/>
  <c r="K42" i="4"/>
  <c r="K41" i="4"/>
  <c r="K40" i="4"/>
  <c r="K39" i="4"/>
  <c r="K38" i="4"/>
  <c r="K37" i="4"/>
  <c r="K36" i="4"/>
  <c r="K34" i="4"/>
  <c r="K33" i="4"/>
  <c r="K31" i="4"/>
  <c r="K30" i="4"/>
  <c r="K29" i="4"/>
  <c r="K28" i="4"/>
  <c r="K26" i="4"/>
  <c r="K25" i="4"/>
  <c r="K24" i="4"/>
  <c r="K23" i="4"/>
  <c r="K22" i="4"/>
  <c r="K21" i="4"/>
  <c r="K20" i="4"/>
  <c r="K18" i="4"/>
  <c r="K17" i="4"/>
  <c r="K16" i="4"/>
  <c r="K15" i="4"/>
  <c r="K14" i="4"/>
  <c r="K13" i="4"/>
  <c r="K12" i="4"/>
  <c r="K11" i="4"/>
  <c r="K10" i="4"/>
  <c r="K289" i="4" s="1"/>
  <c r="M309" i="1"/>
  <c r="L309" i="1"/>
  <c r="K303" i="1"/>
  <c r="K302" i="1"/>
  <c r="K301" i="1"/>
  <c r="K300" i="1"/>
  <c r="K298" i="1"/>
  <c r="K297" i="1"/>
  <c r="K296" i="1"/>
  <c r="K295" i="1"/>
  <c r="K294" i="1"/>
  <c r="K292" i="1"/>
  <c r="K291" i="1"/>
  <c r="K290" i="1"/>
  <c r="K289" i="1"/>
  <c r="K288" i="1"/>
  <c r="K287" i="1"/>
  <c r="K285" i="1"/>
  <c r="K284" i="1"/>
  <c r="K283" i="1"/>
  <c r="K282" i="1"/>
  <c r="K278" i="1"/>
  <c r="K273" i="1"/>
  <c r="K272" i="1"/>
  <c r="K271" i="1"/>
  <c r="K270" i="1"/>
  <c r="K269" i="1"/>
  <c r="K266" i="1"/>
  <c r="K265" i="1"/>
  <c r="K264" i="1"/>
  <c r="K263" i="1"/>
  <c r="K261" i="1"/>
  <c r="K260" i="1"/>
  <c r="K259" i="1"/>
  <c r="K258" i="1"/>
  <c r="K257" i="1"/>
  <c r="K256" i="1"/>
  <c r="K255" i="1"/>
  <c r="K254" i="1"/>
  <c r="K253" i="1"/>
  <c r="K251" i="1"/>
  <c r="K250" i="1"/>
  <c r="K249" i="1"/>
  <c r="K248" i="1"/>
  <c r="K243" i="1"/>
  <c r="K242" i="1"/>
  <c r="K241" i="1"/>
  <c r="K240" i="1"/>
  <c r="K239" i="1"/>
  <c r="K238" i="1"/>
  <c r="E238" i="1"/>
  <c r="K237" i="1"/>
  <c r="K236" i="1"/>
  <c r="K235" i="1"/>
  <c r="K234" i="1"/>
  <c r="K233" i="1"/>
  <c r="K232" i="1"/>
  <c r="K231" i="1"/>
  <c r="K230" i="1"/>
  <c r="K229" i="1"/>
  <c r="K228" i="1"/>
  <c r="K227" i="1"/>
  <c r="K226" i="1"/>
  <c r="K225" i="1"/>
  <c r="K224" i="1"/>
  <c r="K223" i="1"/>
  <c r="K222" i="1"/>
  <c r="K220" i="1"/>
  <c r="K219" i="1"/>
  <c r="K218" i="1"/>
  <c r="K217" i="1"/>
  <c r="K216" i="1"/>
  <c r="K215" i="1"/>
  <c r="K214" i="1"/>
  <c r="K213" i="1"/>
  <c r="K212" i="1"/>
  <c r="K211" i="1"/>
  <c r="K210" i="1"/>
  <c r="K209" i="1"/>
  <c r="K207" i="1"/>
  <c r="K206" i="1"/>
  <c r="K205" i="1"/>
  <c r="K201" i="1"/>
  <c r="K200" i="1"/>
  <c r="K199" i="1"/>
  <c r="K198" i="1"/>
  <c r="K197" i="1"/>
  <c r="K196" i="1"/>
  <c r="K195" i="1"/>
  <c r="K194" i="1"/>
  <c r="K193" i="1"/>
  <c r="K192" i="1"/>
  <c r="K191" i="1"/>
  <c r="K189" i="1"/>
  <c r="K188" i="1"/>
  <c r="K187" i="1"/>
  <c r="K186" i="1"/>
  <c r="K185" i="1"/>
  <c r="K184" i="1"/>
  <c r="K183" i="1"/>
  <c r="K182" i="1"/>
  <c r="K181" i="1"/>
  <c r="K180" i="1"/>
  <c r="K179" i="1"/>
  <c r="K178" i="1"/>
  <c r="K177" i="1"/>
  <c r="K176" i="1"/>
  <c r="K174" i="1"/>
  <c r="K173" i="1"/>
  <c r="K172" i="1"/>
  <c r="K171" i="1"/>
  <c r="K170" i="1"/>
  <c r="K168" i="1"/>
  <c r="K167" i="1"/>
  <c r="K166" i="1"/>
  <c r="K165" i="1"/>
  <c r="K164" i="1"/>
  <c r="K163" i="1"/>
  <c r="K162" i="1"/>
  <c r="K161" i="1"/>
  <c r="K160" i="1"/>
  <c r="K158" i="1"/>
  <c r="K157" i="1"/>
  <c r="K156" i="1"/>
  <c r="K155" i="1"/>
  <c r="K154" i="1"/>
  <c r="K153" i="1"/>
  <c r="K152" i="1"/>
  <c r="K151" i="1"/>
  <c r="K149" i="1"/>
  <c r="K148" i="1"/>
  <c r="K147" i="1"/>
  <c r="K146" i="1"/>
  <c r="K145" i="1"/>
  <c r="K144" i="1"/>
  <c r="K143" i="1"/>
  <c r="K140" i="1"/>
  <c r="K139" i="1"/>
  <c r="K138" i="1"/>
  <c r="K137" i="1"/>
  <c r="K136" i="1"/>
  <c r="K135" i="1"/>
  <c r="K134" i="1"/>
  <c r="K133" i="1"/>
  <c r="K132" i="1"/>
  <c r="K129" i="1"/>
  <c r="K128" i="1"/>
  <c r="K127" i="1"/>
  <c r="K126" i="1"/>
  <c r="K125" i="1"/>
  <c r="K124" i="1"/>
  <c r="K123" i="1"/>
  <c r="K122" i="1"/>
  <c r="K121" i="1"/>
  <c r="K120" i="1"/>
  <c r="K119" i="1"/>
  <c r="K118" i="1"/>
  <c r="K117" i="1"/>
  <c r="K116" i="1"/>
  <c r="K115" i="1"/>
  <c r="K114" i="1"/>
  <c r="K113" i="1"/>
  <c r="K112" i="1"/>
  <c r="K111" i="1"/>
  <c r="K110" i="1"/>
  <c r="K109" i="1"/>
  <c r="K108" i="1"/>
  <c r="K106" i="1"/>
  <c r="K105" i="1"/>
  <c r="K104" i="1"/>
  <c r="K102" i="1"/>
  <c r="K101" i="1"/>
  <c r="K100" i="1"/>
  <c r="K99" i="1"/>
  <c r="K98" i="1"/>
  <c r="K96" i="1"/>
  <c r="K95" i="1"/>
  <c r="K94" i="1"/>
  <c r="K93" i="1"/>
  <c r="K92" i="1"/>
  <c r="K91" i="1"/>
  <c r="K90" i="1"/>
  <c r="K89" i="1"/>
  <c r="K87" i="1"/>
  <c r="K86" i="1"/>
  <c r="K85" i="1"/>
  <c r="K84" i="1"/>
  <c r="K83" i="1"/>
  <c r="K82" i="1"/>
  <c r="K81" i="1"/>
  <c r="K80" i="1"/>
  <c r="K79" i="1"/>
  <c r="K78" i="1"/>
  <c r="K77" i="1"/>
  <c r="K75" i="1"/>
  <c r="K74" i="1"/>
  <c r="K73" i="1"/>
  <c r="K72" i="1"/>
  <c r="K71" i="1"/>
  <c r="K70" i="1"/>
  <c r="K69" i="1"/>
  <c r="K68" i="1"/>
  <c r="K66" i="1"/>
  <c r="K64" i="1"/>
  <c r="K63" i="1"/>
  <c r="K62" i="1"/>
  <c r="K61" i="1"/>
  <c r="K60" i="1"/>
  <c r="K59" i="1"/>
  <c r="K58" i="1"/>
  <c r="K56" i="1"/>
  <c r="K55" i="1"/>
  <c r="K54" i="1"/>
  <c r="K53" i="1"/>
  <c r="K52" i="1"/>
  <c r="K51" i="1"/>
  <c r="K50" i="1"/>
  <c r="K49" i="1"/>
  <c r="K48" i="1"/>
  <c r="K46" i="1"/>
  <c r="K45" i="1"/>
  <c r="K44" i="1"/>
  <c r="K43" i="1"/>
  <c r="K42" i="1"/>
  <c r="K41" i="1"/>
  <c r="K40" i="1"/>
  <c r="K39" i="1"/>
  <c r="K38" i="1"/>
  <c r="K37" i="1"/>
  <c r="K36" i="1"/>
  <c r="K34" i="1"/>
  <c r="K33" i="1"/>
  <c r="K31" i="1"/>
  <c r="K30" i="1"/>
  <c r="K29" i="1"/>
  <c r="K28" i="1"/>
  <c r="K26" i="1"/>
  <c r="K25" i="1"/>
  <c r="K24" i="1"/>
  <c r="K23" i="1"/>
  <c r="K22" i="1"/>
  <c r="K21" i="1"/>
  <c r="K20" i="1"/>
  <c r="K18" i="1"/>
  <c r="K17" i="1"/>
  <c r="K16" i="1"/>
  <c r="K15" i="1"/>
  <c r="K14" i="1"/>
  <c r="K13" i="1"/>
  <c r="K12" i="1"/>
  <c r="K11" i="1"/>
  <c r="K10" i="1"/>
  <c r="K309" i="1" s="1"/>
</calcChain>
</file>

<file path=xl/comments1.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sharedStrings.xml><?xml version="1.0" encoding="utf-8"?>
<sst xmlns="http://schemas.openxmlformats.org/spreadsheetml/2006/main" count="24945" uniqueCount="881">
  <si>
    <t xml:space="preserve">D E T A L L E   D E U D A   V I G E N T E  </t>
  </si>
  <si>
    <t xml:space="preserve">B O N O S  S E C U R I T I Z A D O S </t>
  </si>
  <si>
    <t>al 31 de Enero de 2010</t>
  </si>
  <si>
    <t xml:space="preserve"> </t>
  </si>
  <si>
    <t>Sociedad</t>
  </si>
  <si>
    <t>Inscripción</t>
  </si>
  <si>
    <t>Monto inscrito</t>
  </si>
  <si>
    <t>Serie</t>
  </si>
  <si>
    <t>Tasa de</t>
  </si>
  <si>
    <t>Activos</t>
  </si>
  <si>
    <t>Plazo</t>
  </si>
  <si>
    <t>VALOR NOMINAL</t>
  </si>
  <si>
    <t>Valor</t>
  </si>
  <si>
    <t>Intereses</t>
  </si>
  <si>
    <t>Valor par</t>
  </si>
  <si>
    <t>emisión</t>
  </si>
  <si>
    <t>de</t>
  </si>
  <si>
    <t>Vencimiento</t>
  </si>
  <si>
    <t xml:space="preserve"> VIGENTE</t>
  </si>
  <si>
    <t>nominal</t>
  </si>
  <si>
    <t>devengados</t>
  </si>
  <si>
    <t>(en miles de $)</t>
  </si>
  <si>
    <t>Nº</t>
  </si>
  <si>
    <t xml:space="preserve"> Fecha</t>
  </si>
  <si>
    <t>(miles)</t>
  </si>
  <si>
    <t>(%)</t>
  </si>
  <si>
    <t>Respaldo</t>
  </si>
  <si>
    <t>(años)</t>
  </si>
  <si>
    <t xml:space="preserve">   (U.REAJ)</t>
  </si>
  <si>
    <t>reajustado</t>
  </si>
  <si>
    <t>no pagados</t>
  </si>
  <si>
    <t>*VALOR U.F.(31/01/10)=</t>
  </si>
  <si>
    <t>*US$ Promedio(31/01/10)=</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</si>
  <si>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</si>
  <si>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</si>
  <si>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</si>
  <si>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</si>
  <si>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</si>
  <si>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</si>
  <si>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</si>
  <si>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</si>
  <si>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</si>
  <si>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</si>
  <si>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</si>
  <si>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</si>
  <si>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</si>
  <si>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</si>
  <si>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</si>
  <si>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</si>
  <si>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</si>
  <si>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</si>
  <si>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</si>
  <si>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</si>
  <si>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</si>
  <si>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</si>
  <si>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</si>
  <si>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</si>
  <si>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</si>
  <si>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</si>
  <si>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</si>
  <si>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S.A.</t>
  </si>
  <si>
    <t>06.04.00</t>
  </si>
  <si>
    <t>1A</t>
  </si>
  <si>
    <t>C.L.</t>
  </si>
  <si>
    <t>Securitizadora Security S.A.(4)</t>
  </si>
  <si>
    <t>1B</t>
  </si>
  <si>
    <t>02.05.00</t>
  </si>
  <si>
    <t>Transa Securitizadora S.A.</t>
  </si>
  <si>
    <t>24.10.00</t>
  </si>
  <si>
    <t>4A</t>
  </si>
  <si>
    <t>Transa Securitizadora S.A.  (4)</t>
  </si>
  <si>
    <t>4B</t>
  </si>
  <si>
    <t xml:space="preserve">Securitizadora La Construcción </t>
  </si>
  <si>
    <t>12.12.00</t>
  </si>
  <si>
    <t>Securitizadora La Construcción (4)</t>
  </si>
  <si>
    <t>C1</t>
  </si>
  <si>
    <t>13.02.01</t>
  </si>
  <si>
    <t>AE</t>
  </si>
  <si>
    <t>BE</t>
  </si>
  <si>
    <t>Santander Securitizadora  (4)</t>
  </si>
  <si>
    <t>CE</t>
  </si>
  <si>
    <t>15.03.01</t>
  </si>
  <si>
    <t>AF</t>
  </si>
  <si>
    <t>BF</t>
  </si>
  <si>
    <t>CF</t>
  </si>
  <si>
    <t xml:space="preserve">BCI Securitizadora S.A. </t>
  </si>
  <si>
    <t>24.07.01</t>
  </si>
  <si>
    <t>1A1</t>
  </si>
  <si>
    <t>1A2</t>
  </si>
  <si>
    <t>1B1</t>
  </si>
  <si>
    <t>1B2</t>
  </si>
  <si>
    <t xml:space="preserve">BCI Securitizadora S.A.  (4) </t>
  </si>
  <si>
    <t>1C2</t>
  </si>
  <si>
    <t>11.09.01</t>
  </si>
  <si>
    <t xml:space="preserve">Securitizadora Bice S.A. </t>
  </si>
  <si>
    <t>13.09.01</t>
  </si>
  <si>
    <t>AA</t>
  </si>
  <si>
    <t>AC</t>
  </si>
  <si>
    <t>AD</t>
  </si>
  <si>
    <t xml:space="preserve">Securitizadora Bice S.A.  (4) </t>
  </si>
  <si>
    <t>11.12.01</t>
  </si>
  <si>
    <t>AG</t>
  </si>
  <si>
    <t>O.R.E.</t>
  </si>
  <si>
    <t>BG</t>
  </si>
  <si>
    <t>20.12.01</t>
  </si>
  <si>
    <t>BA</t>
  </si>
  <si>
    <t>BC</t>
  </si>
  <si>
    <t>BD</t>
  </si>
  <si>
    <t xml:space="preserve">Securitizadora Bice S.A. (4) </t>
  </si>
  <si>
    <t xml:space="preserve">Transa Securitizadora </t>
  </si>
  <si>
    <t>27.12.01</t>
  </si>
  <si>
    <t>5A</t>
  </si>
  <si>
    <t>Transa Securitizadora  (4)</t>
  </si>
  <si>
    <t>5B</t>
  </si>
  <si>
    <t>11.04.02</t>
  </si>
  <si>
    <t>CA</t>
  </si>
  <si>
    <t>B.</t>
  </si>
  <si>
    <t>CC</t>
  </si>
  <si>
    <t>14.06.02</t>
  </si>
  <si>
    <t>AH</t>
  </si>
  <si>
    <t>BH</t>
  </si>
  <si>
    <t>CH</t>
  </si>
  <si>
    <t>13.08.02</t>
  </si>
  <si>
    <t>EA</t>
  </si>
  <si>
    <t>RBS Securitizadora S.A.</t>
  </si>
  <si>
    <t>27.08.02</t>
  </si>
  <si>
    <t>ABH</t>
  </si>
  <si>
    <t>BBH</t>
  </si>
  <si>
    <t>RBS Securitizadora S.A.(4)</t>
  </si>
  <si>
    <t>CBH</t>
  </si>
  <si>
    <t>Securitizadora Bice S.A.</t>
  </si>
  <si>
    <t>26.11.02</t>
  </si>
  <si>
    <t>GA</t>
  </si>
  <si>
    <t>GB</t>
  </si>
  <si>
    <t>03.12.02</t>
  </si>
  <si>
    <t>4C</t>
  </si>
  <si>
    <t>12.12.02</t>
  </si>
  <si>
    <t>FA</t>
  </si>
  <si>
    <t>FB</t>
  </si>
  <si>
    <t>FC</t>
  </si>
  <si>
    <t>FD</t>
  </si>
  <si>
    <t>Securitizadora Bice S.A.(4)</t>
  </si>
  <si>
    <t>FE</t>
  </si>
  <si>
    <t>Securitizadora Bice S.A. (4)</t>
  </si>
  <si>
    <t>FF</t>
  </si>
  <si>
    <t>07.04.03</t>
  </si>
  <si>
    <t>ACF</t>
  </si>
  <si>
    <t>F.F.</t>
  </si>
  <si>
    <t>Itaú Chile Securitizadora S.A.</t>
  </si>
  <si>
    <t>10.07.03</t>
  </si>
  <si>
    <t>Itaú Chile Securitizadora S.A.   (4)</t>
  </si>
  <si>
    <t>C</t>
  </si>
  <si>
    <t>Itaú Chile Securitizadora S.A.  (8)</t>
  </si>
  <si>
    <t>07.09.04</t>
  </si>
  <si>
    <t>P2D</t>
  </si>
  <si>
    <t>P2E</t>
  </si>
  <si>
    <t>Itaú Chile Securitizadora S.A.(15)</t>
  </si>
  <si>
    <t>26.07.05</t>
  </si>
  <si>
    <t>P3F</t>
  </si>
  <si>
    <t>P3G</t>
  </si>
  <si>
    <t>09.09.03</t>
  </si>
  <si>
    <t>5A1</t>
  </si>
  <si>
    <t>5B1</t>
  </si>
  <si>
    <t>5C1</t>
  </si>
  <si>
    <t>16.09.03</t>
  </si>
  <si>
    <t>$</t>
  </si>
  <si>
    <t>KA</t>
  </si>
  <si>
    <t>Otros</t>
  </si>
  <si>
    <t>KB</t>
  </si>
  <si>
    <t>Securitizadora Bice S.A. (13)</t>
  </si>
  <si>
    <t>03.11.04</t>
  </si>
  <si>
    <t>QC</t>
  </si>
  <si>
    <t>Securitizadora Bice S.A. (4)  (13)</t>
  </si>
  <si>
    <t>QD</t>
  </si>
  <si>
    <t>Securitizadora Bice S.A. (14)</t>
  </si>
  <si>
    <t>12.04.05</t>
  </si>
  <si>
    <t>TE</t>
  </si>
  <si>
    <t>Securitizadora Bice S.A.  (4) (14)</t>
  </si>
  <si>
    <t>TF</t>
  </si>
  <si>
    <t>27.10.03</t>
  </si>
  <si>
    <t>LA</t>
  </si>
  <si>
    <t>LB</t>
  </si>
  <si>
    <t xml:space="preserve">Securitizadora Bice S.A.(4) </t>
  </si>
  <si>
    <t>LC</t>
  </si>
  <si>
    <t>LD</t>
  </si>
  <si>
    <t>LE</t>
  </si>
  <si>
    <t>Securitizadora Bice S.A.  (10)</t>
  </si>
  <si>
    <t>26.12.03</t>
  </si>
  <si>
    <t>NF</t>
  </si>
  <si>
    <t>NG</t>
  </si>
  <si>
    <t>NH</t>
  </si>
  <si>
    <t>NI</t>
  </si>
  <si>
    <t>Securitizadora Bice S.A.(4)  (10)</t>
  </si>
  <si>
    <t>NJ</t>
  </si>
  <si>
    <t>NK</t>
  </si>
  <si>
    <t>Securitizadora Bice S.A.  (11)</t>
  </si>
  <si>
    <t>21.09.04</t>
  </si>
  <si>
    <t>PL</t>
  </si>
  <si>
    <t>PM</t>
  </si>
  <si>
    <t>Securitizadora Bice S.A.  (6)  (11)</t>
  </si>
  <si>
    <t>PN</t>
  </si>
  <si>
    <t>PO</t>
  </si>
  <si>
    <t>PP</t>
  </si>
  <si>
    <t>Securitizadora Bice S.A.  (4)  (11)</t>
  </si>
  <si>
    <t>PQ</t>
  </si>
  <si>
    <t>Securitizadora Bice S.A.  (12)</t>
  </si>
  <si>
    <t>29.12.04</t>
  </si>
  <si>
    <t>RR</t>
  </si>
  <si>
    <t>RS</t>
  </si>
  <si>
    <t>Securitizadora Bice S.A. (4)   (12)</t>
  </si>
  <si>
    <t>RT</t>
  </si>
  <si>
    <t>Securitizadora Bice S.A.  (4)  (12)</t>
  </si>
  <si>
    <t>RU</t>
  </si>
  <si>
    <t>Securitizadora Bice S.A.  (9)  (12)</t>
  </si>
  <si>
    <t>RV</t>
  </si>
  <si>
    <t>RW</t>
  </si>
  <si>
    <t>16.12.03</t>
  </si>
  <si>
    <t>MA</t>
  </si>
  <si>
    <t>MB</t>
  </si>
  <si>
    <t>MC</t>
  </si>
  <si>
    <t>Banchile Securitizadora S.A.</t>
  </si>
  <si>
    <t>09.02.04</t>
  </si>
  <si>
    <t>TAB+1,8</t>
  </si>
  <si>
    <t>Banchile Securitizadora S.A. (4)</t>
  </si>
  <si>
    <t>TAB+2,5</t>
  </si>
  <si>
    <t>23.02.04</t>
  </si>
  <si>
    <t>6A1</t>
  </si>
  <si>
    <t>6AA1</t>
  </si>
  <si>
    <t>6B1</t>
  </si>
  <si>
    <t>6C1</t>
  </si>
  <si>
    <t>25.06.04</t>
  </si>
  <si>
    <t>ADT</t>
  </si>
  <si>
    <t>BDT</t>
  </si>
  <si>
    <t xml:space="preserve">Securitizadora Interamericana </t>
  </si>
  <si>
    <t>Securitizadora Interamericana (4)</t>
  </si>
  <si>
    <t>02.11.04</t>
  </si>
  <si>
    <t>6A</t>
  </si>
  <si>
    <t>Transa Securitizadora S.A.  (4) (16)</t>
  </si>
  <si>
    <t>[16]</t>
  </si>
  <si>
    <t>6B2</t>
  </si>
  <si>
    <t>6C</t>
  </si>
  <si>
    <t>10.02.05</t>
  </si>
  <si>
    <t>S</t>
  </si>
  <si>
    <t>26.05.05</t>
  </si>
  <si>
    <t>8A</t>
  </si>
  <si>
    <t>8B</t>
  </si>
  <si>
    <t>23.06.05</t>
  </si>
  <si>
    <t>7A</t>
  </si>
  <si>
    <t>7B</t>
  </si>
  <si>
    <t>7C</t>
  </si>
  <si>
    <t>7D</t>
  </si>
  <si>
    <t>7E</t>
  </si>
  <si>
    <t xml:space="preserve">Santander Securitizadora </t>
  </si>
  <si>
    <t>20.07.05</t>
  </si>
  <si>
    <t>AL</t>
  </si>
  <si>
    <t>BL</t>
  </si>
  <si>
    <t>CL</t>
  </si>
  <si>
    <t>DL</t>
  </si>
  <si>
    <t>EL</t>
  </si>
  <si>
    <t>FL</t>
  </si>
  <si>
    <t>GL</t>
  </si>
  <si>
    <t>HL</t>
  </si>
  <si>
    <t>IL</t>
  </si>
  <si>
    <t xml:space="preserve">Santander Securitizadora   </t>
  </si>
  <si>
    <t>12.08.05</t>
  </si>
  <si>
    <t>AM</t>
  </si>
  <si>
    <t>BM</t>
  </si>
  <si>
    <t xml:space="preserve">Santander Securitizadora(4)  </t>
  </si>
  <si>
    <t>CM</t>
  </si>
  <si>
    <t xml:space="preserve">Banchile Securitizadora S.A. </t>
  </si>
  <si>
    <t>13.10.05</t>
  </si>
  <si>
    <t>9A</t>
  </si>
  <si>
    <t>9B</t>
  </si>
  <si>
    <t>24.10.05</t>
  </si>
  <si>
    <t>UA</t>
  </si>
  <si>
    <t>UB</t>
  </si>
  <si>
    <t>UC</t>
  </si>
  <si>
    <t>UD</t>
  </si>
  <si>
    <t>Securitizadora Bice S.A.  (6)</t>
  </si>
  <si>
    <t>UE</t>
  </si>
  <si>
    <t>Securitizadora Bice S.A.  (4)</t>
  </si>
  <si>
    <t>UF</t>
  </si>
  <si>
    <t>UG</t>
  </si>
  <si>
    <t xml:space="preserve">Securitizadora Bice S.A. (19)  </t>
  </si>
  <si>
    <t>30.11.06</t>
  </si>
  <si>
    <t>VH</t>
  </si>
  <si>
    <t xml:space="preserve">Securitizadora Bice S.A. (19) </t>
  </si>
  <si>
    <t>VI</t>
  </si>
  <si>
    <t>VJ</t>
  </si>
  <si>
    <t>VK</t>
  </si>
  <si>
    <t>VL</t>
  </si>
  <si>
    <t>Securitizadora Bice S.A. (4) (19)</t>
  </si>
  <si>
    <t>VM</t>
  </si>
  <si>
    <t>VN</t>
  </si>
  <si>
    <t>17.11.05</t>
  </si>
  <si>
    <t>10A</t>
  </si>
  <si>
    <t>Banchile Securitizadora S.A.  (4)</t>
  </si>
  <si>
    <t>10B</t>
  </si>
  <si>
    <t>BCI Securitizadora S.A.</t>
  </si>
  <si>
    <t>21.11.05</t>
  </si>
  <si>
    <t>30.12.05</t>
  </si>
  <si>
    <t>Transa Securitizadora S.A.(4)</t>
  </si>
  <si>
    <t>17.01.06</t>
  </si>
  <si>
    <t>BCI Securitizadora S.A. (4)</t>
  </si>
  <si>
    <t>BCI Securitizadora S.A.(17)</t>
  </si>
  <si>
    <t>15.03.07</t>
  </si>
  <si>
    <t>13C</t>
  </si>
  <si>
    <t>BCI Securitizadora S.A.(4)(17)</t>
  </si>
  <si>
    <t>13D</t>
  </si>
  <si>
    <t>Securitizadora Interamericana S.A.(3)</t>
  </si>
  <si>
    <t>21.02.06</t>
  </si>
  <si>
    <t xml:space="preserve">Securitizadora Bice S.A.  </t>
  </si>
  <si>
    <t>16.03.06</t>
  </si>
  <si>
    <t>WA</t>
  </si>
  <si>
    <t>WB</t>
  </si>
  <si>
    <t>WC</t>
  </si>
  <si>
    <t>31.08.06</t>
  </si>
  <si>
    <t>11A</t>
  </si>
  <si>
    <t>11B</t>
  </si>
  <si>
    <t>13.09.06</t>
  </si>
  <si>
    <t>tasa var</t>
  </si>
  <si>
    <t>26.09.06</t>
  </si>
  <si>
    <t>12A</t>
  </si>
  <si>
    <t>12B</t>
  </si>
  <si>
    <t>29.11.06</t>
  </si>
  <si>
    <t>Itaú Chile Securitizadora S.A.  (4)</t>
  </si>
  <si>
    <t>Itaú Chile Securitizadora S.A.(21)</t>
  </si>
  <si>
    <t>27.12.07</t>
  </si>
  <si>
    <t>6D</t>
  </si>
  <si>
    <t>6E</t>
  </si>
  <si>
    <t>30.01.07</t>
  </si>
  <si>
    <t>14A</t>
  </si>
  <si>
    <t>14C</t>
  </si>
  <si>
    <t>BCI Securitizadora S.A.(18)</t>
  </si>
  <si>
    <t>31.07.07</t>
  </si>
  <si>
    <t>16B</t>
  </si>
  <si>
    <t>16D</t>
  </si>
  <si>
    <t>06.03.07</t>
  </si>
  <si>
    <t>9A1</t>
  </si>
  <si>
    <t>9B1</t>
  </si>
  <si>
    <t>9C1</t>
  </si>
  <si>
    <t>9D1</t>
  </si>
  <si>
    <t>Securitizadora Security S.A.  (4)</t>
  </si>
  <si>
    <t>9E 1</t>
  </si>
  <si>
    <t>9F1</t>
  </si>
  <si>
    <t>Securitizadora Security S.A.(20)</t>
  </si>
  <si>
    <t>29.11.07</t>
  </si>
  <si>
    <t>11A2</t>
  </si>
  <si>
    <t xml:space="preserve">Securitizadora Security S.A.(20) </t>
  </si>
  <si>
    <t>11B2</t>
  </si>
  <si>
    <t>Securitizadora Security S.A. (20)</t>
  </si>
  <si>
    <t>11C2</t>
  </si>
  <si>
    <t>Securitizadora Security S.A.(20) (4)</t>
  </si>
  <si>
    <t>11D2</t>
  </si>
  <si>
    <t>11È2</t>
  </si>
  <si>
    <t>11F2</t>
  </si>
  <si>
    <t>Securitizadora Security S.A. (22)</t>
  </si>
  <si>
    <t>14.05.09</t>
  </si>
  <si>
    <t>12A3</t>
  </si>
  <si>
    <t>Securitizadora Security S.A. (22) (4)</t>
  </si>
  <si>
    <t>12B3</t>
  </si>
  <si>
    <t>12C3</t>
  </si>
  <si>
    <t>12D3</t>
  </si>
  <si>
    <t>12'E3</t>
  </si>
  <si>
    <t>12F3</t>
  </si>
  <si>
    <t>BCI Securitizadora S.A.(3)</t>
  </si>
  <si>
    <t>07.03.07</t>
  </si>
  <si>
    <t>15A</t>
  </si>
  <si>
    <t>16W</t>
  </si>
  <si>
    <t>15Y</t>
  </si>
  <si>
    <t>06.06.07</t>
  </si>
  <si>
    <t>8C</t>
  </si>
  <si>
    <t>8D</t>
  </si>
  <si>
    <t xml:space="preserve">Securitizadora Security S.A. </t>
  </si>
  <si>
    <t>16.08.07</t>
  </si>
  <si>
    <t>10C</t>
  </si>
  <si>
    <t>10D</t>
  </si>
  <si>
    <t xml:space="preserve">Securitizadora Security S.A.(4) </t>
  </si>
  <si>
    <t>10E</t>
  </si>
  <si>
    <t>10F</t>
  </si>
  <si>
    <t>28.08.07</t>
  </si>
  <si>
    <t>11C</t>
  </si>
  <si>
    <t>16.10.07</t>
  </si>
  <si>
    <t>US$</t>
  </si>
  <si>
    <t>Banchile Securitizadora S.A.(4)</t>
  </si>
  <si>
    <t>12C</t>
  </si>
  <si>
    <t>14.12.07</t>
  </si>
  <si>
    <t>17A</t>
  </si>
  <si>
    <t>17C</t>
  </si>
  <si>
    <t>08.02.08</t>
  </si>
  <si>
    <t>18B</t>
  </si>
  <si>
    <t>18E</t>
  </si>
  <si>
    <t>10.06.08</t>
  </si>
  <si>
    <t>13A</t>
  </si>
  <si>
    <t>13B</t>
  </si>
  <si>
    <t xml:space="preserve">Banchile Securitizadora S.A.(4) </t>
  </si>
  <si>
    <t>13E</t>
  </si>
  <si>
    <t>28.10.08</t>
  </si>
  <si>
    <t>19A</t>
  </si>
  <si>
    <t>19B</t>
  </si>
  <si>
    <t>19C</t>
  </si>
  <si>
    <t>25.11.08</t>
  </si>
  <si>
    <t>Transa Securitizadora S.A.(3)</t>
  </si>
  <si>
    <t>9C</t>
  </si>
  <si>
    <t>9D</t>
  </si>
  <si>
    <t>20.03.09</t>
  </si>
  <si>
    <t>21A</t>
  </si>
  <si>
    <t>21U</t>
  </si>
  <si>
    <t>21W</t>
  </si>
  <si>
    <t>21Y</t>
  </si>
  <si>
    <t>27.04.09</t>
  </si>
  <si>
    <t>13F</t>
  </si>
  <si>
    <t>14.08.09</t>
  </si>
  <si>
    <t>22A</t>
  </si>
  <si>
    <t>22C</t>
  </si>
  <si>
    <t>24.08.09</t>
  </si>
  <si>
    <t>14B</t>
  </si>
  <si>
    <t>17.09.09</t>
  </si>
  <si>
    <t>20A</t>
  </si>
  <si>
    <t>20C</t>
  </si>
  <si>
    <t>09.10.09</t>
  </si>
  <si>
    <t>23A</t>
  </si>
  <si>
    <t>23C</t>
  </si>
  <si>
    <t>Santander Securitizadora (3)</t>
  </si>
  <si>
    <t>20.01.10</t>
  </si>
  <si>
    <t>AN</t>
  </si>
  <si>
    <t>BN</t>
  </si>
  <si>
    <t>TOTAL:</t>
  </si>
  <si>
    <t>(1)        : U.F. al 31 de Enero de 2010 es de $20.867,88.-</t>
  </si>
  <si>
    <t>(2)        : Dólar promedio al 31 de Enero de 2010 es de $523,10.-</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</si>
  <si>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</si>
  <si>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</si>
  <si>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</si>
  <si>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</si>
  <si>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</si>
  <si>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(9)        : Serie RV capitaliza intereses hasta el 21.10.05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</si>
  <si>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</si>
  <si>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</si>
  <si>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</si>
  <si>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</si>
  <si>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M.H.     :  Mutuos Hipotecarios</t>
  </si>
  <si>
    <t>O.R.E.:  Obligaciones con respaldo del Estado</t>
  </si>
  <si>
    <t>B.       :  Bonos</t>
  </si>
  <si>
    <t>Otros:  Incluye Pagarés y Depósitos a Plazo</t>
  </si>
  <si>
    <t>F.F.     :  Flujos Futuros</t>
  </si>
  <si>
    <t>INTERESES Y AMORTIZACIONES</t>
  </si>
  <si>
    <t xml:space="preserve">BONOS  SECURITIZADOS </t>
  </si>
  <si>
    <t>Enero del 2010</t>
  </si>
  <si>
    <t>Amortización realizada</t>
  </si>
  <si>
    <t>Amort. e int.</t>
  </si>
  <si>
    <t>Egreso total</t>
  </si>
  <si>
    <t xml:space="preserve">Intereses </t>
  </si>
  <si>
    <t xml:space="preserve">  Vencidos y</t>
  </si>
  <si>
    <t>emisora</t>
  </si>
  <si>
    <t>número</t>
  </si>
  <si>
    <t>emisor</t>
  </si>
  <si>
    <t>pagados</t>
  </si>
  <si>
    <t xml:space="preserve">  no pagados</t>
  </si>
  <si>
    <t>Securitizadra La Construcción</t>
  </si>
  <si>
    <t xml:space="preserve">Itaú Chile Securitizadora S.A. </t>
  </si>
  <si>
    <t>AA1</t>
  </si>
  <si>
    <t>Securitizadora Interamericana</t>
  </si>
  <si>
    <t>B2</t>
  </si>
  <si>
    <t>C2</t>
  </si>
  <si>
    <t>A3</t>
  </si>
  <si>
    <t>B3</t>
  </si>
  <si>
    <t>C3</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</si>
  <si>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</si>
  <si>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</si>
  <si>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</si>
  <si>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</si>
  <si>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</si>
  <si>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</si>
  <si>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</si>
  <si>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</si>
  <si>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</si>
  <si>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</si>
  <si>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</si>
  <si>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</si>
  <si>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</si>
  <si>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</si>
  <si>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</si>
  <si>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</si>
  <si>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</si>
  <si>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</si>
  <si>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</si>
  <si>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</si>
  <si>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</si>
  <si>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</si>
  <si>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</si>
  <si>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</si>
  <si>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</si>
  <si>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</si>
  <si>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</si>
  <si>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Securitizadora Security S.A. (*)</t>
  </si>
  <si>
    <t>Valores Security S.A., Corredores de Bolsa</t>
  </si>
  <si>
    <t>Banco de Chile</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</si>
  <si>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</si>
  <si>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</si>
  <si>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</si>
  <si>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</si>
  <si>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</si>
  <si>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</si>
  <si>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</si>
  <si>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</si>
  <si>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</si>
  <si>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</si>
  <si>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</si>
  <si>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</si>
  <si>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</si>
  <si>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</si>
  <si>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</si>
  <si>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</si>
  <si>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</si>
  <si>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</si>
  <si>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</si>
  <si>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</si>
  <si>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</si>
  <si>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</si>
  <si>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</si>
  <si>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</si>
  <si>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</si>
  <si>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</si>
  <si>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</si>
  <si>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</si>
  <si>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</si>
  <si>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</si>
  <si>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</si>
  <si>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</si>
  <si>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</si>
  <si>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</si>
  <si>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</si>
  <si>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</si>
  <si>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</si>
  <si>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</si>
  <si>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</si>
  <si>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</si>
  <si>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</si>
  <si>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</si>
  <si>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</si>
  <si>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</si>
  <si>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</si>
  <si>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</si>
  <si>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</si>
  <si>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</si>
  <si>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</si>
  <si>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</si>
  <si>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</si>
  <si>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</si>
  <si>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</si>
  <si>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</si>
  <si>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</si>
  <si>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</si>
  <si>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</si>
  <si>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</si>
  <si>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</si>
  <si>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</si>
  <si>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</si>
  <si>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</si>
  <si>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</si>
  <si>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</si>
  <si>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 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</si>
  <si>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</si>
  <si>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</si>
  <si>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</si>
  <si>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</si>
  <si>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</si>
  <si>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</si>
  <si>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</si>
  <si>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</si>
  <si>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</si>
  <si>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</si>
  <si>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</si>
  <si>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</si>
  <si>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</si>
  <si>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06.11.02</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</si>
  <si>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</si>
  <si>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</si>
  <si>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</si>
  <si>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</si>
  <si>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</si>
  <si>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</si>
  <si>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</si>
  <si>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</si>
  <si>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</si>
  <si>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</si>
  <si>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</si>
  <si>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</si>
  <si>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</si>
  <si>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</si>
  <si>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</si>
  <si>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BICE(cancelada y nunca colocada)</t>
  </si>
  <si>
    <t>Yankee Bonds 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</si>
  <si>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</si>
  <si>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</si>
  <si>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</si>
  <si>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</si>
  <si>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</si>
  <si>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</si>
  <si>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</si>
  <si>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16.04.03</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</si>
  <si>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</si>
  <si>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</si>
  <si>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</si>
  <si>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</si>
  <si>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</si>
  <si>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</si>
  <si>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</si>
  <si>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</si>
  <si>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29.05.03</t>
  </si>
  <si>
    <t>337(**)</t>
  </si>
  <si>
    <t>Itaú Chile</t>
  </si>
  <si>
    <t>Concreces Leasing</t>
  </si>
  <si>
    <t>30.07.03</t>
  </si>
  <si>
    <t>Bco. Santander- Chile</t>
  </si>
  <si>
    <t>Penta Hipotecario Adm. de Mutuos Hipotecarios S.A.</t>
  </si>
  <si>
    <t>Pagarés para la adquisición de vehículos motorizados</t>
  </si>
  <si>
    <t>10.10.03</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</si>
  <si>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</si>
  <si>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</si>
  <si>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</si>
  <si>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</si>
  <si>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</si>
  <si>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</si>
  <si>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</si>
  <si>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</si>
  <si>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</si>
  <si>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</si>
  <si>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</si>
  <si>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</si>
  <si>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</si>
  <si>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</si>
  <si>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12.04.04</t>
  </si>
  <si>
    <t>Flujos Futuros DIN</t>
  </si>
  <si>
    <t>Cofisa (originadora, financiera y emisora de la tarjeta DIN)</t>
  </si>
  <si>
    <t>Link S.A.</t>
  </si>
  <si>
    <t>15.04.04</t>
  </si>
  <si>
    <t>Flujos Futuros Salco Brand</t>
  </si>
  <si>
    <t>Matic Kard  S.A.(originadora de créditos de Salco Brand)</t>
  </si>
  <si>
    <t>Matic Kard  S.A.</t>
  </si>
  <si>
    <t>11.08.04</t>
  </si>
  <si>
    <t>Yankee Bonds Endesa</t>
  </si>
  <si>
    <t>ENDESA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</si>
  <si>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</si>
  <si>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</si>
  <si>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</si>
  <si>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</si>
  <si>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</si>
  <si>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</si>
  <si>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</si>
  <si>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</si>
  <si>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</si>
  <si>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</si>
  <si>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</si>
  <si>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</si>
  <si>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</si>
  <si>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</si>
  <si>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</si>
  <si>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</si>
  <si>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</si>
  <si>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</si>
  <si>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</si>
  <si>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</si>
  <si>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</si>
  <si>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</si>
  <si>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</si>
  <si>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</si>
  <si>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</si>
  <si>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</si>
  <si>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</si>
  <si>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</si>
  <si>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</si>
  <si>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</si>
  <si>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</si>
  <si>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</si>
  <si>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</si>
  <si>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 xml:space="preserve">BICE </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</si>
  <si>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</si>
  <si>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</si>
  <si>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</si>
  <si>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</si>
  <si>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</si>
  <si>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</si>
  <si>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</si>
  <si>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</si>
  <si>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</si>
  <si>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</si>
  <si>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495 (+)</t>
  </si>
  <si>
    <t>Flujos Futuros  LIDER</t>
  </si>
  <si>
    <t>Servicios y Administración de Créditos Comerciales Presto S.A. y Administradora de Créditos Comerciales Presto Ltda.</t>
  </si>
  <si>
    <t>Administradora de Créditos Comerciales Presto Ltda.</t>
  </si>
  <si>
    <t>497(#)</t>
  </si>
  <si>
    <t>Flujos Futuros  La Polar</t>
  </si>
  <si>
    <t>C.L: Leasing Chile. M.H.: Valoriza, Mutuocentro y Credycasa.</t>
  </si>
  <si>
    <t>508(%)</t>
  </si>
  <si>
    <t>Yankee Bonds Pampa Calichera</t>
  </si>
  <si>
    <t>518 (+)</t>
  </si>
  <si>
    <t xml:space="preserve">Delta Leasing Habitacional S.A.                       </t>
  </si>
  <si>
    <t>Pagarés de aportes de financiamniento reembolsables</t>
  </si>
  <si>
    <t>188 personas jurídicas y naturales (acreedoras de pagarés emitidos por empresas de servicios sanitarios al amparo de la Ley de Servicios Sanitarios y del DFL N°70 del MOP de 1988).</t>
  </si>
  <si>
    <t>Leasing Habitacional Chile S.A., Hipotecaria Valoriza S.A., Mutuocentro S.A.</t>
  </si>
  <si>
    <t>Transa Securitizadora S.A. (apoyada en su labor de administración por ACFIN)</t>
  </si>
  <si>
    <t>Flujos Futuros  Falabella</t>
  </si>
  <si>
    <t>Promotora CMR Falabella S.A.</t>
  </si>
  <si>
    <t>586 (+)</t>
  </si>
  <si>
    <t>Inversiones SCG S.A.</t>
  </si>
  <si>
    <t>Flujos Futuros CCAF Los Héroes</t>
  </si>
  <si>
    <t>C.C.A.F. Los Héroes</t>
  </si>
  <si>
    <t>Flujos Futuros CCAF 18 de Septiembre</t>
  </si>
  <si>
    <t>Flujos Futuros  ABC-DIN</t>
  </si>
  <si>
    <t>Créditos Organización y Finanzas S.A.(Cofisa, originadora, financiera y emisora de la tarjeta DIN)   yABC Inversiones LTDA.(emisora de la tarjeta ABC)</t>
  </si>
  <si>
    <t>Dos depósitos a plazo fijo (+ dos contratos de compraventa futuro de moneda extranjera)</t>
  </si>
  <si>
    <t>Banco Santander - Chile</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</si>
  <si>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</si>
  <si>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</si>
  <si>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</si>
  <si>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</si>
  <si>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</si>
  <si>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</si>
  <si>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</si>
  <si>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</si>
  <si>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</si>
  <si>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</si>
  <si>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</si>
  <si>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</si>
  <si>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</si>
  <si>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</si>
  <si>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</si>
  <si>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</si>
  <si>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t>
  </si>
  <si>
    <t>Emisiones fusionadas (N°495; N°518 Y N°586)</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</si>
  <si>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</si>
  <si>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al 28 de Febrero de 2009</t>
  </si>
  <si>
    <t>*VALOR U.F.(28/02/09)=</t>
  </si>
  <si>
    <t>*US$ Promedio(28/02/09)=</t>
  </si>
  <si>
    <t>AI</t>
  </si>
  <si>
    <t>BI</t>
  </si>
  <si>
    <t>CI</t>
  </si>
  <si>
    <t>DI</t>
  </si>
  <si>
    <t>EI</t>
  </si>
  <si>
    <t>FI</t>
  </si>
  <si>
    <t>GI</t>
  </si>
  <si>
    <t>HI</t>
  </si>
  <si>
    <t xml:space="preserve">Santander Securitizadora (5) </t>
  </si>
  <si>
    <t>AJ</t>
  </si>
  <si>
    <t>BJ</t>
  </si>
  <si>
    <t>CJ</t>
  </si>
  <si>
    <t>DJ</t>
  </si>
  <si>
    <t>AA2</t>
  </si>
  <si>
    <t>Securitizadora Bice S.A.(3)(7)</t>
  </si>
  <si>
    <t>D</t>
  </si>
  <si>
    <t>28.04.05</t>
  </si>
  <si>
    <t>Securitizadora Security S.A. (3) (20)</t>
  </si>
  <si>
    <t>11'E2</t>
  </si>
  <si>
    <t>(1)        : U.F. al 28 de febrero de 2009 es de $21.073,81.-</t>
  </si>
  <si>
    <t>(2)        : Dólar promedio al 28 de febrero de 2009 es de $599,04.-</t>
  </si>
  <si>
    <t>(7)        : Emisión no colocada y que venció su plazo de colocación.</t>
  </si>
  <si>
    <t>(17)        : Ex emisión N°497         '(18)   : Ex emisión N°508      '(19)  :  Ex emisión N°487     '(20) : Ex emisión N°518    '(21) : Ex emisión N°523</t>
  </si>
  <si>
    <t>Febrero del 2009</t>
  </si>
  <si>
    <t xml:space="preserve">Securitizadora BICE </t>
  </si>
  <si>
    <t>F</t>
  </si>
  <si>
    <t>DURANTE EL MES DE FEBRERO DE 2009 NO SE REGISTRARON COLOCACIONES DE BONOS SECURITIZADOS.</t>
  </si>
  <si>
    <t>BICE (Cancelada y nunca colocada)</t>
  </si>
  <si>
    <t>Emisiones fusionadas (N°495 y N°518)</t>
  </si>
  <si>
    <t>al 31 de Marzo de 2010</t>
  </si>
  <si>
    <t>*VALOR U.F.(31/03/2010)=</t>
  </si>
  <si>
    <t>*US$ Promedio(31/03/10)=</t>
  </si>
  <si>
    <t>10.03.10</t>
  </si>
  <si>
    <t>25A</t>
  </si>
  <si>
    <t>25C</t>
  </si>
  <si>
    <t>18.03.10</t>
  </si>
  <si>
    <t>24A</t>
  </si>
  <si>
    <t>24B</t>
  </si>
  <si>
    <t>24C</t>
  </si>
  <si>
    <t>(1)        : U.F. al 31 de Marzo de 2010 es de $20.998,52.-</t>
  </si>
  <si>
    <t>(2)        : Dólar promedio al 31 de Marzo de 2010 es de $524,46.-</t>
  </si>
  <si>
    <t>NOTA: Archivo reemplazado con fecha 14 de mayo de 2010.</t>
  </si>
  <si>
    <t>Marzo del 2010</t>
  </si>
  <si>
    <t xml:space="preserve">Securitizadora Bice S.A.   </t>
  </si>
  <si>
    <t>DURANTE EL MES DE MARZO DE 2010, NO SE REGISTRARON COLOCACIONES DE BONOS SECURITIZADOS.</t>
  </si>
  <si>
    <t>Flujos Futuros  CCAF La Araucana</t>
  </si>
  <si>
    <t>C.C.A.F. La Araucana</t>
  </si>
  <si>
    <t>Compañía Agropecuaria Copeval S.A.</t>
  </si>
  <si>
    <t>al 30 de Abril de 2010</t>
  </si>
  <si>
    <t>*VALOR U.F.(30/04/2010)=</t>
  </si>
  <si>
    <t>*US$ Promedio(30/04/10)=</t>
  </si>
  <si>
    <t>(1)        : U.F. al 30 de Abril de 2010 es de $21.031,50.-</t>
  </si>
  <si>
    <t>(2)        : Dólar promedio al 30 de Abril de 2010 es de $517,23.-</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</si>
  <si>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</si>
  <si>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</si>
  <si>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</si>
  <si>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</si>
  <si>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</si>
  <si>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NOTA: Archivo reemplazado con fecha 14 de mayo de 2010</t>
  </si>
  <si>
    <t>Abril del 2010</t>
  </si>
  <si>
    <t>DURANTE EL MES DE ABRIL DE 2010, NO SE REGISTRARON COLOCACIONES DE BONOS SECURITIZADOS.</t>
  </si>
  <si>
    <t>al 31 de Mayo de 2010</t>
  </si>
  <si>
    <t>*VALOR U.F.(31/05/2010)=</t>
  </si>
  <si>
    <t>*US$ Promedio(31/05/10)=</t>
  </si>
  <si>
    <t>(1)        : U.F. al 31 de Mayo de 2010 es de $21.112,41.-</t>
  </si>
  <si>
    <t>(2)        : Dólar promedio al 31 de Mayo de 2010 es de $530,62.-</t>
  </si>
  <si>
    <t>Mayo del 2010</t>
  </si>
  <si>
    <t>BCI Corredor de Bolsa S.A.</t>
  </si>
  <si>
    <t>BCI Securitizadora S.A.(*)</t>
  </si>
  <si>
    <t>al 30 de Junio de 2010</t>
  </si>
  <si>
    <t>*VALOR U.F.(30/06/2010)=</t>
  </si>
  <si>
    <t>*US$ Promedio(30/06/10)=</t>
  </si>
  <si>
    <t>Banchile Securitizadora S.A.(3)</t>
  </si>
  <si>
    <t>08.06.10</t>
  </si>
  <si>
    <t>15A1</t>
  </si>
  <si>
    <t>15A2</t>
  </si>
  <si>
    <t>15A3</t>
  </si>
  <si>
    <t>15A4</t>
  </si>
  <si>
    <t>15B1</t>
  </si>
  <si>
    <t>15B2</t>
  </si>
  <si>
    <t>15B3</t>
  </si>
  <si>
    <t>15B4</t>
  </si>
  <si>
    <t>15C1</t>
  </si>
  <si>
    <t>15C2</t>
  </si>
  <si>
    <t>15C3</t>
  </si>
  <si>
    <t>15D1</t>
  </si>
  <si>
    <t>15D2</t>
  </si>
  <si>
    <t>15D3</t>
  </si>
  <si>
    <t>(1)        : U.F. al 30 de Junio de 2010 es de $21.202,16.-</t>
  </si>
  <si>
    <t>(2)        : Dólar promedio al 30 de Junio de 2010 es de $547,19.-</t>
  </si>
  <si>
    <t>*Archivo reemplazado con fecha 28 de julio de 2010.</t>
  </si>
  <si>
    <t>Junio del 2010</t>
  </si>
  <si>
    <t>DURANTE EL MES DE JUNIO DE 2010, NO SE REGISTRARON COLOCACIONES DE BONOS SECURITIZADOS.</t>
  </si>
  <si>
    <t>Depósitos a Plazo + Contratos Forward</t>
  </si>
  <si>
    <t xml:space="preserve">Banco de Chile  </t>
  </si>
  <si>
    <t>al 31 de Julio de 2010</t>
  </si>
  <si>
    <t>INICIAL</t>
  </si>
  <si>
    <t>(U.REAJ)</t>
  </si>
  <si>
    <t>*VALOR U.F.(31/07/2010)=</t>
  </si>
  <si>
    <t>*US$ Promedio(31/07/10)=</t>
  </si>
  <si>
    <t>(1)        : U.F. al 31 de Julio de 2010 es de $21.227,57.-</t>
  </si>
  <si>
    <t>(2)        : Dólar promedio al 31 de Julio de 2010 es de $522,75.-</t>
  </si>
  <si>
    <t>Julio del 2010</t>
  </si>
  <si>
    <t>D2</t>
  </si>
  <si>
    <t>E2</t>
  </si>
  <si>
    <t>D3</t>
  </si>
  <si>
    <t>E3</t>
  </si>
  <si>
    <t>DURANTE EL MES DE JULIO DE 2010, NO SE REGISTRARON COLOCACIONES DE BONOS SECURITIZADOS.</t>
  </si>
  <si>
    <t>al 31 de Agosto de 2010</t>
  </si>
  <si>
    <t>*VALOR U.F.(31/08/2010)=</t>
  </si>
  <si>
    <t>*US$ Promedio(31/08/10)=</t>
  </si>
  <si>
    <t>(1)        : U.F. al 31 de Agosto de 2010 es de $21.317,88.-</t>
  </si>
  <si>
    <t>(2)        : Dólar promedio al 31 de Agosto de 2010 es de $503,1.-</t>
  </si>
  <si>
    <t>Agosto del 2010</t>
  </si>
  <si>
    <t>DURANTE EL MES DE AGOSTO DE 2010, NO SE REGISTRARON COLOCACIONES DE BONOS SECURITIZADOS.</t>
  </si>
  <si>
    <t>al 30 de Septiembre de 2010</t>
  </si>
  <si>
    <t>*VALOR U.F.(30/09/2010)=</t>
  </si>
  <si>
    <t>*US$ Promedio(30/09/10)=</t>
  </si>
  <si>
    <t>(1)        : U.F. al 30 de Septiembre de 2010 es de $21.339,99.-</t>
  </si>
  <si>
    <t>(2)        : Dólar promedio al 30 de Septiembre de 2010 es de $483,65.-</t>
  </si>
  <si>
    <t>Septiembre de 2010</t>
  </si>
  <si>
    <t>DURANTE EL MES DE SEPTIEMBRE NO SE RESGISTRARON COLOCACIONES DE BONOS SECURITIZADOS.</t>
  </si>
  <si>
    <t>al 31 de Octubre de 2010</t>
  </si>
  <si>
    <t>*VALOR U.F.(31/10/2010)=</t>
  </si>
  <si>
    <t>*US$ Promedio(31/10/10)=</t>
  </si>
  <si>
    <t>(1)        : U.F. al 31 de Octubre de 2010 es de $21.394,11.-</t>
  </si>
  <si>
    <t>(2)        : Dólar promedio al 31 de Octubre de 2010 es de $488,72.-</t>
  </si>
  <si>
    <t>Octubre de 2010</t>
  </si>
  <si>
    <t>DURANTE EL MES DE OCTUBRE NO SE REGISTRARON COLOCACIONES DE BONOS SECURITIZADOS.</t>
  </si>
  <si>
    <t>al 30 de Noviembre de 2010</t>
  </si>
  <si>
    <t>*VALOR U.F.(30/11/2010)=</t>
  </si>
  <si>
    <t>*US$ Promedio(30/11/10)=</t>
  </si>
  <si>
    <t>(1)        : U.F. al 30 de Noviembre de 2010 es de $21.433,91.-</t>
  </si>
  <si>
    <t>(2)        : Dólar promedio al 30 de Noviembre de 2010 es de $487,87.-</t>
  </si>
  <si>
    <t>Noviembre de 2010</t>
  </si>
  <si>
    <t>Banco Santander Chile</t>
  </si>
  <si>
    <t>BCI (cancelada y nunca colocada)</t>
  </si>
  <si>
    <t>al 31 de Diciembre de 2010</t>
  </si>
  <si>
    <t>*VALOR U.F.(31/12/2010)=</t>
  </si>
  <si>
    <t>*US$ Promedio(31/12/10)=</t>
  </si>
  <si>
    <t>Fintesa Securitizadora S.A.</t>
  </si>
  <si>
    <t>Fintesa Securitizadora S.A.(4)</t>
  </si>
  <si>
    <t>(1)        : U.F. al 31 de Diciembre de 2010 es de $21.455,55.-</t>
  </si>
  <si>
    <t>(2)        : Dólar promedio al 31 de Diciembre de 2010 es de $468,01.-</t>
  </si>
  <si>
    <t>Diciembre de 2010</t>
  </si>
  <si>
    <t>Banchile Corredores de Bolsa S.A.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</si>
</sst>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dd/mm/yy"/>
    <numFmt numFmtId="169" formatCode="#,##0.000"/>
    <numFmt numFmtId="170" formatCode="0_)"/>
    <numFmt numFmtId="171" formatCode="0.00_)"/>
    <numFmt numFmtId="172" formatCode="dd/mm/yy;@"/>
  </numFmts>
  <fonts count="14" x14ac:knownFonts="1">
    <font>
      <sz val="11"/>
      <color theme="1"/>
      <name val="Calibri"/>
      <family val="2"/>
      <scheme val="minor"/>
    </font>
    <font>
      <b/>
      <sz val="10"/>
      <name val="MS Sans Serif"/>
    </font>
    <font>
      <sz val="8"/>
      <name val="MS Sans Serif"/>
    </font>
    <font>
      <sz val="9.5"/>
      <name val="Courier"/>
    </font>
    <font>
      <b/>
      <sz val="13.5"/>
      <name val="MS Sans Serif"/>
    </font>
    <font>
      <b/>
      <u/>
      <sz val="10"/>
      <name val="MS Sans Serif"/>
    </font>
    <font>
      <sz val="10"/>
      <name val="Arial"/>
    </font>
    <font>
      <sz val="8"/>
      <name val="MS Sans Serif"/>
      <family val="2"/>
    </font>
    <font>
      <sz val="8"/>
      <name val="Courier"/>
    </font>
    <font>
      <b/>
      <sz val="8"/>
      <name val="MS Sans Serif"/>
    </font>
    <font>
      <b/>
      <sz val="8"/>
      <name val="MS Sans Serif"/>
      <family val="2"/>
    </font>
    <font>
      <sz val="8"/>
      <name val="Arial"/>
      <family val="2"/>
    </font>
    <font>
      <b/>
      <sz val="8"/>
      <color rgb="FF000000"/>
      <name val="Tahoma"/>
    </font>
    <font>
      <b/>
      <sz val="10"/>
      <name val="MS Sans Serif"/>
      <family val="2"/>
    </font>
  </fonts>
  <fills count="4">
    <fill>
      <patternFill patternType="none"/>
    </fill>
    <fill>
      <patternFill patternType="gray125"/>
    </fill>
    <fill>
      <patternFill patternType="lightGray">
        <fgColor rgb="FF0000FF"/>
        <bgColor rgb="FFFFFFFF"/>
      </patternFill>
    </fill>
    <fill>
      <patternFill patternType="solid">
        <fgColor rgb="FFFFFFFF"/>
        <bgColor rgb="FF00000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53">
    <xf numFmtId="0" fontId="0" fillId="0" borderId="0" xfId="0"/>
    <xf numFmtId="164" fontId="1" fillId="0" borderId="0" xfId="0" quotePrefix="1" applyNumberFormat="1"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Border="1" applyAlignment="1">
      <alignment horizontal="center"/>
    </xf>
    <xf numFmtId="165" fontId="2" fillId="0" borderId="0" xfId="0" applyNumberFormat="1" applyFont="1" applyFill="1" applyBorder="1" applyProtection="1"/>
    <xf numFmtId="164" fontId="2" fillId="0" borderId="0" xfId="0" applyNumberFormat="1" applyFont="1" applyFill="1" applyBorder="1" applyProtection="1"/>
    <xf numFmtId="0" fontId="2" fillId="0" borderId="0" xfId="0" applyFont="1" applyFill="1" applyBorder="1"/>
    <xf numFmtId="0" fontId="3" fillId="0" borderId="0" xfId="0" applyFont="1" applyFill="1" applyBorder="1"/>
    <xf numFmtId="0" fontId="1" fillId="0" borderId="0" xfId="0" quotePrefix="1" applyFont="1" applyFill="1" applyBorder="1" applyAlignment="1" applyProtection="1">
      <alignment horizontal="left"/>
    </xf>
    <xf numFmtId="164" fontId="2" fillId="0" borderId="0" xfId="0" applyNumberFormat="1" applyFont="1" applyFill="1" applyBorder="1"/>
    <xf numFmtId="37" fontId="2" fillId="0" borderId="0" xfId="0" applyNumberFormat="1" applyFont="1" applyFill="1" applyBorder="1"/>
    <xf numFmtId="0" fontId="2" fillId="0" borderId="0" xfId="0" applyFont="1" applyFill="1" applyBorder="1" applyAlignment="1" applyProtection="1">
      <alignment horizontal="fill"/>
    </xf>
    <xf numFmtId="164" fontId="2" fillId="0" borderId="0" xfId="0" applyNumberFormat="1" applyFont="1" applyFill="1" applyBorder="1" applyAlignment="1" applyProtection="1">
      <alignment horizontal="fill"/>
    </xf>
    <xf numFmtId="0" fontId="4" fillId="2" borderId="1" xfId="0" applyFont="1" applyFill="1" applyBorder="1" applyAlignment="1" applyProtection="1">
      <alignment horizontal="center" vertical="center" wrapText="1"/>
    </xf>
    <xf numFmtId="0" fontId="5" fillId="2" borderId="2" xfId="0" quotePrefix="1" applyFont="1" applyFill="1" applyBorder="1" applyAlignment="1" applyProtection="1">
      <alignment horizontal="center" vertical="center" wrapText="1"/>
    </xf>
    <xf numFmtId="0" fontId="1" fillId="2" borderId="2" xfId="0" quotePrefix="1" applyFont="1" applyFill="1" applyBorder="1" applyAlignment="1" applyProtection="1">
      <alignment horizontal="left"/>
    </xf>
    <xf numFmtId="164" fontId="1" fillId="2" borderId="2" xfId="0" applyNumberFormat="1" applyFont="1" applyFill="1" applyBorder="1" applyProtection="1"/>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6" fillId="0" borderId="0" xfId="0" applyFont="1" applyFill="1" applyBorder="1"/>
    <xf numFmtId="0" fontId="4"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1" fillId="2" borderId="0" xfId="0" applyFont="1" applyFill="1" applyBorder="1"/>
    <xf numFmtId="164" fontId="1" fillId="2" borderId="0" xfId="0" applyNumberFormat="1" applyFont="1" applyFill="1" applyBorder="1" applyProtection="1"/>
    <xf numFmtId="0" fontId="1" fillId="2" borderId="0" xfId="0" applyFont="1" applyFill="1" applyBorder="1" applyAlignment="1" applyProtection="1">
      <alignment horizontal="right"/>
    </xf>
    <xf numFmtId="0" fontId="1" fillId="2" borderId="5" xfId="0" quotePrefix="1" applyFont="1" applyFill="1" applyBorder="1" applyAlignment="1" applyProtection="1">
      <alignment horizontal="center"/>
    </xf>
    <xf numFmtId="0" fontId="1" fillId="2" borderId="0" xfId="0" applyFont="1" applyFill="1" applyBorder="1" applyAlignment="1"/>
    <xf numFmtId="164" fontId="1" fillId="2" borderId="0" xfId="0" applyNumberFormat="1" applyFont="1" applyFill="1" applyBorder="1" applyAlignment="1" applyProtection="1"/>
    <xf numFmtId="0" fontId="1" fillId="2" borderId="5" xfId="0" applyFont="1" applyFill="1" applyBorder="1"/>
    <xf numFmtId="166" fontId="1" fillId="2" borderId="6" xfId="0" quotePrefix="1" applyNumberFormat="1" applyFont="1" applyFill="1" applyBorder="1" applyAlignment="1" applyProtection="1">
      <alignment horizontal="right"/>
      <protection locked="0"/>
    </xf>
    <xf numFmtId="166" fontId="1" fillId="2" borderId="7" xfId="0" applyNumberFormat="1" applyFont="1" applyFill="1" applyBorder="1" applyAlignment="1" applyProtection="1">
      <alignment horizontal="center"/>
    </xf>
    <xf numFmtId="166" fontId="1" fillId="2" borderId="7" xfId="0" quotePrefix="1" applyNumberFormat="1" applyFont="1" applyFill="1" applyBorder="1" applyAlignment="1" applyProtection="1">
      <alignment horizontal="right"/>
      <protection locked="0"/>
    </xf>
    <xf numFmtId="0" fontId="1" fillId="2" borderId="7" xfId="0" applyFont="1" applyFill="1" applyBorder="1"/>
    <xf numFmtId="0" fontId="1" fillId="2" borderId="7" xfId="0" applyFont="1" applyFill="1" applyBorder="1" applyAlignment="1">
      <alignment horizontal="center"/>
    </xf>
    <xf numFmtId="0" fontId="1" fillId="2" borderId="7" xfId="0" applyFont="1" applyFill="1" applyBorder="1" applyAlignment="1" applyProtection="1">
      <alignment horizontal="center"/>
    </xf>
    <xf numFmtId="0" fontId="1" fillId="2" borderId="8" xfId="0" applyFont="1" applyFill="1" applyBorder="1"/>
    <xf numFmtId="4" fontId="2" fillId="0" borderId="0" xfId="0" applyNumberFormat="1"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4" fontId="7" fillId="0" borderId="0" xfId="0" applyNumberFormat="1" applyFont="1" applyFill="1" applyBorder="1" applyProtection="1"/>
    <xf numFmtId="0" fontId="7" fillId="0" borderId="0" xfId="0" quotePrefix="1" applyFont="1" applyFill="1" applyBorder="1" applyAlignment="1" applyProtection="1">
      <alignment horizontal="center"/>
    </xf>
    <xf numFmtId="39" fontId="7" fillId="0" borderId="0" xfId="0" applyNumberFormat="1" applyFont="1" applyFill="1" applyBorder="1" applyAlignment="1" applyProtection="1">
      <alignment horizontal="center"/>
    </xf>
    <xf numFmtId="167" fontId="7" fillId="0" borderId="0" xfId="0" applyNumberFormat="1" applyFont="1" applyFill="1" applyBorder="1" applyAlignment="1" applyProtection="1">
      <alignment horizontal="center"/>
    </xf>
    <xf numFmtId="37" fontId="7" fillId="0" borderId="0" xfId="0" applyNumberFormat="1" applyFont="1" applyFill="1" applyBorder="1" applyProtection="1"/>
    <xf numFmtId="0" fontId="7" fillId="0" borderId="0" xfId="0" applyFont="1" applyFill="1" applyBorder="1"/>
    <xf numFmtId="168" fontId="7" fillId="0" borderId="0" xfId="0" applyNumberFormat="1" applyFont="1" applyFill="1" applyBorder="1" applyAlignment="1" applyProtection="1">
      <alignment horizontal="center"/>
    </xf>
    <xf numFmtId="4" fontId="7" fillId="0" borderId="0" xfId="0" applyNumberFormat="1" applyFont="1" applyFill="1" applyBorder="1" applyAlignment="1" applyProtection="1">
      <alignment horizontal="right"/>
    </xf>
    <xf numFmtId="3" fontId="7" fillId="0" borderId="0" xfId="0" applyNumberFormat="1" applyFont="1" applyFill="1" applyBorder="1"/>
    <xf numFmtId="0" fontId="7" fillId="0" borderId="0" xfId="0" applyFont="1" applyFill="1" applyBorder="1" applyAlignment="1">
      <alignment horizontal="center"/>
    </xf>
    <xf numFmtId="169" fontId="7" fillId="0" borderId="0" xfId="0" applyNumberFormat="1" applyFont="1" applyFill="1" applyBorder="1" applyAlignment="1" applyProtection="1">
      <alignment horizontal="right"/>
    </xf>
    <xf numFmtId="0" fontId="8" fillId="0" borderId="0" xfId="0" applyFont="1" applyFill="1" applyBorder="1"/>
    <xf numFmtId="3" fontId="7" fillId="0" borderId="0" xfId="0" applyNumberFormat="1"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lignment horizontal="center"/>
    </xf>
    <xf numFmtId="0" fontId="7" fillId="3" borderId="0" xfId="0" applyFont="1" applyFill="1" applyBorder="1" applyAlignment="1" applyProtection="1">
      <alignment horizontal="center"/>
    </xf>
    <xf numFmtId="4" fontId="7" fillId="3" borderId="0" xfId="0" applyNumberFormat="1" applyFont="1" applyFill="1" applyBorder="1" applyProtection="1"/>
    <xf numFmtId="39" fontId="7" fillId="3" borderId="0" xfId="0" applyNumberFormat="1" applyFont="1" applyFill="1" applyBorder="1" applyAlignment="1" applyProtection="1">
      <alignment horizontal="center"/>
    </xf>
    <xf numFmtId="37" fontId="7" fillId="3" borderId="0" xfId="0" applyNumberFormat="1" applyFont="1" applyFill="1" applyBorder="1" applyProtection="1"/>
    <xf numFmtId="0" fontId="7" fillId="3" borderId="0" xfId="0" applyFont="1" applyFill="1" applyBorder="1"/>
    <xf numFmtId="0" fontId="3" fillId="3" borderId="0" xfId="0" applyFont="1" applyFill="1" applyBorder="1"/>
    <xf numFmtId="169" fontId="7" fillId="0" borderId="0" xfId="0" applyNumberFormat="1" applyFont="1" applyFill="1" applyBorder="1" applyProtection="1"/>
    <xf numFmtId="0" fontId="7" fillId="0" borderId="0" xfId="0" quotePrefix="1" applyFont="1" applyFill="1" applyBorder="1"/>
    <xf numFmtId="0" fontId="7" fillId="0" borderId="0" xfId="0" applyNumberFormat="1" applyFont="1" applyFill="1" applyBorder="1" applyAlignment="1" applyProtection="1">
      <alignment horizontal="right"/>
    </xf>
    <xf numFmtId="1" fontId="7" fillId="0" borderId="0" xfId="0" applyNumberFormat="1" applyFont="1" applyFill="1" applyBorder="1" applyProtection="1"/>
    <xf numFmtId="11" fontId="7" fillId="0" borderId="0" xfId="0" applyNumberFormat="1" applyFont="1" applyFill="1" applyBorder="1" applyAlignment="1" applyProtection="1">
      <alignment horizontal="center"/>
    </xf>
    <xf numFmtId="37" fontId="9" fillId="0" borderId="9" xfId="0" applyNumberFormat="1" applyFont="1" applyFill="1" applyBorder="1" applyAlignment="1" applyProtection="1">
      <alignment horizontal="center"/>
    </xf>
    <xf numFmtId="0" fontId="2" fillId="0" borderId="9" xfId="0" applyFont="1" applyFill="1" applyBorder="1" applyAlignment="1">
      <alignment horizontal="center"/>
    </xf>
    <xf numFmtId="0" fontId="2" fillId="0" borderId="9" xfId="0" applyFont="1" applyFill="1" applyBorder="1"/>
    <xf numFmtId="164" fontId="2" fillId="0" borderId="9" xfId="0" applyNumberFormat="1" applyFont="1" applyFill="1" applyBorder="1"/>
    <xf numFmtId="37" fontId="9" fillId="0" borderId="9" xfId="0" applyNumberFormat="1" applyFont="1" applyFill="1" applyBorder="1" applyAlignment="1" applyProtection="1">
      <alignment horizontal="right"/>
    </xf>
    <xf numFmtId="37" fontId="9" fillId="0" borderId="9" xfId="0" applyNumberFormat="1" applyFont="1" applyFill="1" applyBorder="1" applyProtection="1"/>
    <xf numFmtId="37" fontId="9" fillId="0" borderId="9" xfId="0" applyNumberFormat="1" applyFont="1" applyFill="1" applyBorder="1" applyAlignment="1" applyProtection="1"/>
    <xf numFmtId="37" fontId="2" fillId="0" borderId="9" xfId="0" applyNumberFormat="1" applyFont="1" applyFill="1" applyBorder="1" applyProtection="1"/>
    <xf numFmtId="37" fontId="9" fillId="0" borderId="0" xfId="0" applyNumberFormat="1" applyFont="1" applyFill="1" applyBorder="1" applyAlignment="1" applyProtection="1">
      <alignment horizontal="center"/>
    </xf>
    <xf numFmtId="4" fontId="2" fillId="0" borderId="0" xfId="0" applyNumberFormat="1" applyFont="1" applyFill="1" applyBorder="1"/>
    <xf numFmtId="166" fontId="2" fillId="0" borderId="0" xfId="0" applyNumberFormat="1" applyFont="1" applyFill="1" applyBorder="1"/>
    <xf numFmtId="37" fontId="9" fillId="0" borderId="0" xfId="0" applyNumberFormat="1" applyFont="1" applyFill="1" applyBorder="1" applyAlignment="1" applyProtection="1">
      <alignment horizontal="right"/>
    </xf>
    <xf numFmtId="37" fontId="9" fillId="0" borderId="0" xfId="0" applyNumberFormat="1" applyFont="1" applyFill="1" applyBorder="1" applyProtection="1"/>
    <xf numFmtId="37" fontId="2" fillId="0" borderId="0" xfId="0" applyNumberFormat="1" applyFont="1" applyFill="1" applyBorder="1" applyProtection="1"/>
    <xf numFmtId="0" fontId="7" fillId="0" borderId="0" xfId="0" quotePrefix="1" applyFont="1" applyFill="1" applyBorder="1" applyAlignment="1" applyProtection="1">
      <alignment horizontal="left"/>
    </xf>
    <xf numFmtId="0" fontId="2" fillId="0" borderId="0" xfId="0" quotePrefix="1" applyFont="1" applyFill="1" applyBorder="1" applyAlignment="1" applyProtection="1">
      <alignment horizontal="left"/>
    </xf>
    <xf numFmtId="3" fontId="2" fillId="0" borderId="0" xfId="0" applyNumberFormat="1" applyFont="1" applyFill="1" applyBorder="1"/>
    <xf numFmtId="14" fontId="2" fillId="0" borderId="0" xfId="0" applyNumberFormat="1" applyFont="1" applyFill="1" applyBorder="1"/>
    <xf numFmtId="22" fontId="2" fillId="0" borderId="0" xfId="0" applyNumberFormat="1" applyFont="1" applyFill="1" applyBorder="1"/>
    <xf numFmtId="170" fontId="2" fillId="0" borderId="0" xfId="0" quotePrefix="1" applyNumberFormat="1" applyFont="1" applyFill="1" applyBorder="1" applyAlignment="1" applyProtection="1">
      <alignment horizontal="left"/>
    </xf>
    <xf numFmtId="164" fontId="2" fillId="0" borderId="0" xfId="0" quotePrefix="1" applyNumberFormat="1" applyFont="1" applyFill="1" applyBorder="1"/>
    <xf numFmtId="0" fontId="2" fillId="0" borderId="0" xfId="0" applyFont="1" applyFill="1" applyBorder="1" applyAlignment="1" applyProtection="1">
      <alignment horizontal="left"/>
    </xf>
    <xf numFmtId="0" fontId="2" fillId="0" borderId="0" xfId="0" applyFont="1" applyFill="1" applyBorder="1" applyProtection="1"/>
    <xf numFmtId="39" fontId="2" fillId="0" borderId="0" xfId="0" applyNumberFormat="1" applyFont="1" applyFill="1" applyBorder="1" applyProtection="1"/>
    <xf numFmtId="171" fontId="2" fillId="0" borderId="0" xfId="0" applyNumberFormat="1" applyFont="1" applyFill="1" applyBorder="1" applyProtection="1"/>
    <xf numFmtId="0" fontId="1" fillId="0" borderId="0" xfId="0" applyFont="1" applyFill="1" applyBorder="1" applyAlignment="1" applyProtection="1">
      <alignment horizontal="left"/>
    </xf>
    <xf numFmtId="0" fontId="1" fillId="2" borderId="1" xfId="0" applyFont="1" applyFill="1" applyBorder="1"/>
    <xf numFmtId="0" fontId="1" fillId="2" borderId="2" xfId="0" applyFont="1" applyFill="1" applyBorder="1" applyAlignment="1">
      <alignment horizontal="center"/>
    </xf>
    <xf numFmtId="0" fontId="1" fillId="2" borderId="2" xfId="0" applyFont="1" applyFill="1" applyBorder="1" applyAlignment="1">
      <alignment horizontal="centerContinuous"/>
    </xf>
    <xf numFmtId="0" fontId="1" fillId="2" borderId="3" xfId="0" applyFont="1" applyFill="1" applyBorder="1" applyAlignment="1">
      <alignment horizontal="center"/>
    </xf>
    <xf numFmtId="0" fontId="1" fillId="2" borderId="4" xfId="0" applyFont="1" applyFill="1" applyBorder="1"/>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8" xfId="0" applyFont="1" applyFill="1" applyBorder="1" applyAlignment="1">
      <alignment horizontal="center"/>
    </xf>
    <xf numFmtId="3" fontId="2" fillId="0" borderId="0" xfId="0" quotePrefix="1" applyNumberFormat="1" applyFont="1" applyFill="1" applyBorder="1" applyAlignment="1" applyProtection="1">
      <alignment horizontal="center"/>
    </xf>
    <xf numFmtId="37" fontId="2" fillId="0" borderId="0" xfId="0" quotePrefix="1" applyNumberFormat="1" applyFont="1" applyFill="1" applyBorder="1" applyAlignment="1" applyProtection="1">
      <alignment horizontal="center"/>
    </xf>
    <xf numFmtId="37" fontId="9" fillId="0" borderId="9" xfId="0" applyNumberFormat="1" applyFont="1" applyFill="1" applyBorder="1" applyAlignment="1" applyProtection="1">
      <alignment horizontal="left"/>
    </xf>
    <xf numFmtId="37" fontId="9" fillId="0" borderId="0" xfId="0" applyNumberFormat="1" applyFont="1" applyFill="1" applyBorder="1" applyAlignment="1" applyProtection="1">
      <alignment horizontal="left"/>
    </xf>
    <xf numFmtId="0" fontId="2" fillId="0" borderId="0" xfId="0" applyFont="1" applyFill="1" applyBorder="1" applyAlignment="1">
      <alignment horizontal="right"/>
    </xf>
    <xf numFmtId="10" fontId="2" fillId="0" borderId="0" xfId="0" quotePrefix="1" applyNumberFormat="1" applyFont="1" applyFill="1" applyBorder="1" applyAlignment="1" applyProtection="1">
      <alignment horizontal="center"/>
    </xf>
    <xf numFmtId="0" fontId="2" fillId="0" borderId="0" xfId="0" applyFont="1" applyFill="1" applyBorder="1" applyAlignment="1" applyProtection="1">
      <alignment horizontal="right"/>
    </xf>
    <xf numFmtId="0" fontId="1" fillId="2" borderId="2" xfId="0" applyFont="1" applyFill="1" applyBorder="1"/>
    <xf numFmtId="0" fontId="1" fillId="2" borderId="0" xfId="0" quotePrefix="1" applyFont="1" applyFill="1" applyBorder="1" applyAlignment="1">
      <alignment horizontal="center"/>
    </xf>
    <xf numFmtId="0" fontId="1" fillId="2" borderId="7" xfId="0" applyFont="1" applyFill="1" applyBorder="1" applyAlignment="1">
      <alignment horizontal="right"/>
    </xf>
    <xf numFmtId="0" fontId="1" fillId="2" borderId="7" xfId="0" quotePrefix="1" applyFont="1" applyFill="1" applyBorder="1" applyAlignment="1">
      <alignment horizontal="center"/>
    </xf>
    <xf numFmtId="168" fontId="2" fillId="0" borderId="0" xfId="0" applyNumberFormat="1" applyFont="1" applyFill="1" applyBorder="1" applyAlignment="1" applyProtection="1">
      <alignment horizontal="right"/>
    </xf>
    <xf numFmtId="3" fontId="2" fillId="0" borderId="0" xfId="0" applyNumberFormat="1" applyFont="1" applyFill="1" applyBorder="1" applyAlignment="1" applyProtection="1"/>
    <xf numFmtId="0" fontId="9" fillId="0" borderId="9" xfId="0" applyFont="1" applyFill="1" applyBorder="1" applyAlignment="1" applyProtection="1">
      <alignment horizontal="center"/>
    </xf>
    <xf numFmtId="0" fontId="2" fillId="0" borderId="9" xfId="0" applyFont="1" applyFill="1" applyBorder="1" applyAlignment="1">
      <alignment horizontal="right"/>
    </xf>
    <xf numFmtId="0" fontId="9" fillId="0" borderId="0" xfId="0" applyFont="1" applyFill="1" applyBorder="1" applyAlignment="1" applyProtection="1">
      <alignment horizontal="center"/>
    </xf>
    <xf numFmtId="0" fontId="10" fillId="0" borderId="0" xfId="0" applyFont="1" applyFill="1" applyBorder="1"/>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xf numFmtId="0" fontId="9" fillId="2" borderId="1" xfId="0" applyFont="1" applyFill="1" applyBorder="1"/>
    <xf numFmtId="0" fontId="9" fillId="2" borderId="2" xfId="0" applyFont="1" applyFill="1" applyBorder="1"/>
    <xf numFmtId="0" fontId="9" fillId="2" borderId="3" xfId="0" applyFont="1" applyFill="1" applyBorder="1"/>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vertical="top"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Font="1" applyFill="1" applyBorder="1" applyAlignment="1">
      <alignment vertical="top" wrapText="1"/>
    </xf>
    <xf numFmtId="172" fontId="11" fillId="0" borderId="9" xfId="0" applyNumberFormat="1" applyFont="1" applyFill="1" applyBorder="1" applyAlignment="1">
      <alignment vertical="center" wrapText="1"/>
    </xf>
    <xf numFmtId="172" fontId="11" fillId="0" borderId="0" xfId="0" applyNumberFormat="1" applyFont="1" applyFill="1" applyBorder="1" applyAlignment="1">
      <alignment vertical="center" wrapText="1"/>
    </xf>
    <xf numFmtId="0" fontId="11" fillId="0" borderId="2" xfId="0" applyFont="1" applyFill="1" applyBorder="1" applyAlignment="1">
      <alignment vertical="center" wrapText="1"/>
    </xf>
    <xf numFmtId="0" fontId="11" fillId="0" borderId="9" xfId="0" applyFont="1" applyFill="1" applyBorder="1" applyAlignment="1">
      <alignment horizontal="justify" vertical="center" wrapText="1"/>
    </xf>
    <xf numFmtId="0" fontId="11" fillId="0" borderId="0" xfId="0" applyFont="1" applyFill="1" applyBorder="1" applyAlignment="1">
      <alignment horizontal="left"/>
    </xf>
    <xf numFmtId="0" fontId="1" fillId="2" borderId="2" xfId="0" applyFont="1" applyFill="1" applyBorder="1" applyAlignment="1"/>
    <xf numFmtId="0" fontId="7" fillId="0" borderId="0" xfId="0" applyFont="1" applyFill="1" applyBorder="1" applyAlignment="1">
      <alignment horizontal="center" wrapText="1"/>
    </xf>
    <xf numFmtId="0" fontId="13" fillId="0" borderId="0" xfId="0" applyFont="1" applyFill="1" applyBorder="1" applyAlignment="1" applyProtection="1">
      <alignment horizontal="left"/>
    </xf>
    <xf numFmtId="0" fontId="1" fillId="0" borderId="0" xfId="0" applyFont="1" applyFill="1" applyBorder="1" applyAlignment="1" applyProtection="1"/>
    <xf numFmtId="0" fontId="1" fillId="2" borderId="2" xfId="0" applyFont="1" applyFill="1" applyBorder="1" applyAlignment="1" applyProtection="1"/>
    <xf numFmtId="0" fontId="10" fillId="0" borderId="0" xfId="0" applyFont="1" applyFill="1" applyBorder="1" applyAlignment="1" applyProtection="1">
      <alignment horizontal="left"/>
    </xf>
    <xf numFmtId="37" fontId="7" fillId="0" borderId="0" xfId="0" applyNumberFormat="1" applyFont="1" applyFill="1" applyBorder="1" applyAlignment="1" applyProtection="1">
      <alignment horizontal="right"/>
    </xf>
    <xf numFmtId="0" fontId="10" fillId="0" borderId="0" xfId="0" applyFont="1" applyFill="1" applyBorder="1" applyAlignment="1" applyProtection="1">
      <alignment horizontal="fill"/>
    </xf>
    <xf numFmtId="168" fontId="2" fillId="0" borderId="0" xfId="0" applyNumberFormat="1" applyFont="1" applyFill="1" applyBorder="1" applyAlignment="1" applyProtection="1">
      <alignment horizontal="center"/>
    </xf>
    <xf numFmtId="0" fontId="11" fillId="0" borderId="0" xfId="0" applyFont="1" applyFill="1" applyBorder="1" applyAlignment="1">
      <alignment horizontal="left" vertical="top" wrapText="1"/>
    </xf>
    <xf numFmtId="0" fontId="1" fillId="2" borderId="2" xfId="0" applyFont="1" applyFill="1" applyBorder="1" applyAlignment="1" applyProtection="1">
      <alignment horizontal="center"/>
    </xf>
    <xf numFmtId="0" fontId="1" fillId="2" borderId="2" xfId="0" quotePrefix="1" applyFont="1" applyFill="1" applyBorder="1" applyAlignment="1" applyProtection="1">
      <alignment horizontal="center"/>
    </xf>
    <xf numFmtId="0" fontId="10" fillId="0"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555"/>
  <sheetViews>
    <sheetView workbookViewId="0"/>
  </sheetViews>
  <sheetFormatPr baseColWidth="10" defaultColWidth="11.7109375" defaultRowHeight="12" x14ac:dyDescent="0.15"/>
  <cols>
    <col min="1" max="1" width="33.5703125" style="6" customWidth="1"/>
    <col min="2" max="2" width="11.57031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43" width="9.7109375" style="7" customWidth="1"/>
    <col min="144"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399" width="9.7109375" style="7" customWidth="1"/>
    <col min="400"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55" width="9.7109375" style="7" customWidth="1"/>
    <col min="656"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11" width="9.7109375" style="7" customWidth="1"/>
    <col min="912"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67" width="9.7109375" style="7" customWidth="1"/>
    <col min="1168"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3" width="9.7109375" style="7" customWidth="1"/>
    <col min="1424"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79" width="9.7109375" style="7" customWidth="1"/>
    <col min="1680"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35" width="9.7109375" style="7" customWidth="1"/>
    <col min="1936"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91" width="9.7109375" style="7" customWidth="1"/>
    <col min="2192"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47" width="9.7109375" style="7" customWidth="1"/>
    <col min="2448"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3" width="9.7109375" style="7" customWidth="1"/>
    <col min="2704"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59" width="9.7109375" style="7" customWidth="1"/>
    <col min="2960"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15" width="9.7109375" style="7" customWidth="1"/>
    <col min="3216"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71" width="9.7109375" style="7" customWidth="1"/>
    <col min="3472"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27" width="9.7109375" style="7" customWidth="1"/>
    <col min="3728"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3" width="9.7109375" style="7" customWidth="1"/>
    <col min="3984"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39" width="9.7109375" style="7" customWidth="1"/>
    <col min="4240"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495" width="9.7109375" style="7" customWidth="1"/>
    <col min="4496"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51" width="9.7109375" style="7" customWidth="1"/>
    <col min="4752"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07" width="9.7109375" style="7" customWidth="1"/>
    <col min="5008"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3" width="9.7109375" style="7" customWidth="1"/>
    <col min="5264"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19" width="9.7109375" style="7" customWidth="1"/>
    <col min="5520"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75" width="9.7109375" style="7" customWidth="1"/>
    <col min="5776"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31" width="9.7109375" style="7" customWidth="1"/>
    <col min="6032"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87" width="9.7109375" style="7" customWidth="1"/>
    <col min="6288"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3" width="9.7109375" style="7" customWidth="1"/>
    <col min="6544"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799" width="9.7109375" style="7" customWidth="1"/>
    <col min="6800"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55" width="9.7109375" style="7" customWidth="1"/>
    <col min="7056"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11" width="9.7109375" style="7" customWidth="1"/>
    <col min="7312"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67" width="9.7109375" style="7" customWidth="1"/>
    <col min="7568"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3" width="9.7109375" style="7" customWidth="1"/>
    <col min="7824"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79" width="9.7109375" style="7" customWidth="1"/>
    <col min="8080"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35" width="9.7109375" style="7" customWidth="1"/>
    <col min="8336"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91" width="9.7109375" style="7" customWidth="1"/>
    <col min="8592"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47" width="9.7109375" style="7" customWidth="1"/>
    <col min="8848"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3" width="9.7109375" style="7" customWidth="1"/>
    <col min="9104"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59" width="9.7109375" style="7" customWidth="1"/>
    <col min="9360"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15" width="9.7109375" style="7" customWidth="1"/>
    <col min="9616"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71" width="9.7109375" style="7" customWidth="1"/>
    <col min="9872"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27" width="9.7109375" style="7" customWidth="1"/>
    <col min="10128"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3" width="9.7109375" style="7" customWidth="1"/>
    <col min="10384"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39" width="9.7109375" style="7" customWidth="1"/>
    <col min="10640"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895" width="9.7109375" style="7" customWidth="1"/>
    <col min="10896"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51" width="9.7109375" style="7" customWidth="1"/>
    <col min="11152"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07" width="9.7109375" style="7" customWidth="1"/>
    <col min="11408"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3" width="9.7109375" style="7" customWidth="1"/>
    <col min="11664"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19" width="9.7109375" style="7" customWidth="1"/>
    <col min="11920"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75" width="9.7109375" style="7" customWidth="1"/>
    <col min="12176"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31" width="9.7109375" style="7" customWidth="1"/>
    <col min="12432"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87" width="9.7109375" style="7" customWidth="1"/>
    <col min="12688"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3" width="9.7109375" style="7" customWidth="1"/>
    <col min="12944"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199" width="9.7109375" style="7" customWidth="1"/>
    <col min="13200"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55" width="9.7109375" style="7" customWidth="1"/>
    <col min="13456"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11" width="9.7109375" style="7" customWidth="1"/>
    <col min="13712"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67" width="9.7109375" style="7" customWidth="1"/>
    <col min="13968"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3" width="9.7109375" style="7" customWidth="1"/>
    <col min="14224"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79" width="9.7109375" style="7" customWidth="1"/>
    <col min="14480"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35" width="9.7109375" style="7" customWidth="1"/>
    <col min="14736"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91" width="9.7109375" style="7" customWidth="1"/>
    <col min="14992"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47" width="9.7109375" style="7" customWidth="1"/>
    <col min="15248"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3" width="9.7109375" style="7" customWidth="1"/>
    <col min="15504"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59" width="9.7109375" style="7" customWidth="1"/>
    <col min="15760"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15" width="9.7109375" style="7" customWidth="1"/>
    <col min="16016"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71" width="9.7109375" style="7" customWidth="1"/>
    <col min="16272" max="16384" width="11.7109375" style="7"/>
  </cols>
  <sheetData>
    <row r="1" spans="1:14" ht="12.75" x14ac:dyDescent="0.2">
      <c r="A1" s="1" t="s">
        <v>0</v>
      </c>
      <c r="B1" s="2"/>
      <c r="D1" s="4"/>
      <c r="E1" s="5"/>
    </row>
    <row r="2" spans="1:14" ht="12.75" x14ac:dyDescent="0.2">
      <c r="A2" s="1" t="s">
        <v>1</v>
      </c>
      <c r="B2" s="2"/>
      <c r="D2" s="4"/>
      <c r="E2" s="5"/>
    </row>
    <row r="3" spans="1:14" ht="12.75" x14ac:dyDescent="0.2">
      <c r="A3" s="8" t="s">
        <v>2</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31</v>
      </c>
      <c r="B8" s="30"/>
      <c r="C8" s="30">
        <v>20867.88</v>
      </c>
      <c r="D8" s="31"/>
      <c r="E8" s="30"/>
      <c r="F8" s="30" t="s">
        <v>32</v>
      </c>
      <c r="G8" s="30">
        <v>523.1</v>
      </c>
      <c r="H8" s="32"/>
      <c r="I8" s="32"/>
      <c r="J8" s="33"/>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f t="shared" ref="K10:K22" si="0">ROUND((J10*$C$8/1000),0)</f>
        <v>0</v>
      </c>
      <c r="L10" s="43"/>
      <c r="M10" s="43"/>
      <c r="N10" s="44"/>
    </row>
    <row r="11" spans="1:14" x14ac:dyDescent="0.15">
      <c r="A11" s="37" t="s">
        <v>34</v>
      </c>
      <c r="B11" s="38">
        <v>193</v>
      </c>
      <c r="C11" s="38" t="s">
        <v>35</v>
      </c>
      <c r="D11" s="38" t="s">
        <v>36</v>
      </c>
      <c r="E11" s="39">
        <v>139</v>
      </c>
      <c r="F11" s="40" t="s">
        <v>39</v>
      </c>
      <c r="G11" s="41">
        <v>6.3</v>
      </c>
      <c r="H11" s="38" t="s">
        <v>38</v>
      </c>
      <c r="I11" s="42">
        <v>24.5</v>
      </c>
      <c r="J11" s="43">
        <v>119217.49</v>
      </c>
      <c r="K11" s="43">
        <f t="shared" si="0"/>
        <v>2487816</v>
      </c>
      <c r="L11" s="43">
        <v>12791</v>
      </c>
      <c r="M11" s="43">
        <v>2500607</v>
      </c>
      <c r="N11" s="44"/>
    </row>
    <row r="12" spans="1:14" x14ac:dyDescent="0.15">
      <c r="A12" s="37" t="s">
        <v>34</v>
      </c>
      <c r="B12" s="38">
        <v>199</v>
      </c>
      <c r="C12" s="38" t="s">
        <v>40</v>
      </c>
      <c r="D12" s="38" t="s">
        <v>36</v>
      </c>
      <c r="E12" s="39">
        <v>168</v>
      </c>
      <c r="F12" s="40" t="s">
        <v>41</v>
      </c>
      <c r="G12" s="41">
        <v>6.5</v>
      </c>
      <c r="H12" s="38" t="s">
        <v>38</v>
      </c>
      <c r="I12" s="42">
        <v>11.5</v>
      </c>
      <c r="J12" s="43">
        <v>0</v>
      </c>
      <c r="K12" s="43">
        <f t="shared" si="0"/>
        <v>0</v>
      </c>
      <c r="L12" s="43"/>
      <c r="M12" s="43"/>
      <c r="N12" s="44"/>
    </row>
    <row r="13" spans="1:14" x14ac:dyDescent="0.15">
      <c r="A13" s="37" t="s">
        <v>34</v>
      </c>
      <c r="B13" s="38">
        <v>199</v>
      </c>
      <c r="C13" s="38" t="s">
        <v>40</v>
      </c>
      <c r="D13" s="38" t="s">
        <v>36</v>
      </c>
      <c r="E13" s="39">
        <v>143</v>
      </c>
      <c r="F13" s="40" t="s">
        <v>42</v>
      </c>
      <c r="G13" s="41">
        <v>6.3</v>
      </c>
      <c r="H13" s="38" t="s">
        <v>38</v>
      </c>
      <c r="I13" s="42">
        <v>24.5</v>
      </c>
      <c r="J13" s="43">
        <v>124038.53</v>
      </c>
      <c r="K13" s="43">
        <f t="shared" si="0"/>
        <v>2588421</v>
      </c>
      <c r="L13" s="43">
        <v>13308</v>
      </c>
      <c r="M13" s="43">
        <v>2601729</v>
      </c>
      <c r="N13" s="44"/>
    </row>
    <row r="14" spans="1:14" x14ac:dyDescent="0.15">
      <c r="A14" s="37" t="s">
        <v>34</v>
      </c>
      <c r="B14" s="38">
        <v>202</v>
      </c>
      <c r="C14" s="38" t="s">
        <v>43</v>
      </c>
      <c r="D14" s="38" t="s">
        <v>36</v>
      </c>
      <c r="E14" s="39">
        <v>230</v>
      </c>
      <c r="F14" s="40" t="s">
        <v>44</v>
      </c>
      <c r="G14" s="41">
        <v>7.4</v>
      </c>
      <c r="H14" s="38" t="s">
        <v>38</v>
      </c>
      <c r="I14" s="42">
        <v>5</v>
      </c>
      <c r="J14" s="43">
        <v>0</v>
      </c>
      <c r="K14" s="43">
        <f t="shared" si="0"/>
        <v>0</v>
      </c>
      <c r="L14" s="43"/>
      <c r="M14" s="43"/>
      <c r="N14" s="44"/>
    </row>
    <row r="15" spans="1:14" x14ac:dyDescent="0.15">
      <c r="A15" s="37" t="s">
        <v>45</v>
      </c>
      <c r="B15" s="38">
        <v>202</v>
      </c>
      <c r="C15" s="38" t="s">
        <v>43</v>
      </c>
      <c r="D15" s="38" t="s">
        <v>36</v>
      </c>
      <c r="E15" s="39">
        <v>317</v>
      </c>
      <c r="F15" s="40" t="s">
        <v>46</v>
      </c>
      <c r="G15" s="41">
        <v>7.4</v>
      </c>
      <c r="H15" s="38" t="s">
        <v>38</v>
      </c>
      <c r="I15" s="42">
        <v>20</v>
      </c>
      <c r="J15" s="43">
        <v>198465.89</v>
      </c>
      <c r="K15" s="43">
        <f t="shared" si="0"/>
        <v>4141562</v>
      </c>
      <c r="L15" s="43">
        <v>24946</v>
      </c>
      <c r="M15" s="43">
        <v>4166508</v>
      </c>
      <c r="N15" s="44"/>
    </row>
    <row r="16" spans="1:14" x14ac:dyDescent="0.15">
      <c r="A16" s="37" t="s">
        <v>47</v>
      </c>
      <c r="B16" s="38">
        <v>211</v>
      </c>
      <c r="C16" s="38" t="s">
        <v>48</v>
      </c>
      <c r="D16" s="38" t="s">
        <v>36</v>
      </c>
      <c r="E16" s="39">
        <v>290</v>
      </c>
      <c r="F16" s="38" t="s">
        <v>49</v>
      </c>
      <c r="G16" s="41">
        <v>6.9</v>
      </c>
      <c r="H16" s="38" t="s">
        <v>38</v>
      </c>
      <c r="I16" s="42">
        <v>20</v>
      </c>
      <c r="J16" s="43">
        <v>119132.97</v>
      </c>
      <c r="K16" s="43">
        <f t="shared" si="0"/>
        <v>2486053</v>
      </c>
      <c r="L16" s="43">
        <v>179924</v>
      </c>
      <c r="M16" s="43">
        <v>2665977</v>
      </c>
      <c r="N16" s="44"/>
    </row>
    <row r="17" spans="1:14" x14ac:dyDescent="0.15">
      <c r="A17" s="37" t="s">
        <v>47</v>
      </c>
      <c r="B17" s="38">
        <v>211</v>
      </c>
      <c r="C17" s="38" t="s">
        <v>48</v>
      </c>
      <c r="D17" s="38" t="s">
        <v>36</v>
      </c>
      <c r="E17" s="39">
        <v>128</v>
      </c>
      <c r="F17" s="38" t="s">
        <v>50</v>
      </c>
      <c r="G17" s="41">
        <v>6.9</v>
      </c>
      <c r="H17" s="38" t="s">
        <v>38</v>
      </c>
      <c r="I17" s="42">
        <v>20</v>
      </c>
      <c r="J17" s="43">
        <v>51516.800000000003</v>
      </c>
      <c r="K17" s="43">
        <f t="shared" si="0"/>
        <v>1075046</v>
      </c>
      <c r="L17" s="43">
        <v>78776</v>
      </c>
      <c r="M17" s="43">
        <v>1153822</v>
      </c>
      <c r="N17" s="44"/>
    </row>
    <row r="18" spans="1:14" x14ac:dyDescent="0.15">
      <c r="A18" s="37" t="s">
        <v>51</v>
      </c>
      <c r="B18" s="38">
        <v>211</v>
      </c>
      <c r="C18" s="38" t="s">
        <v>48</v>
      </c>
      <c r="D18" s="38" t="s">
        <v>36</v>
      </c>
      <c r="E18" s="39">
        <v>22</v>
      </c>
      <c r="F18" s="38" t="s">
        <v>52</v>
      </c>
      <c r="G18" s="41">
        <v>6.9</v>
      </c>
      <c r="H18" s="38" t="s">
        <v>38</v>
      </c>
      <c r="I18" s="42">
        <v>20</v>
      </c>
      <c r="J18" s="43">
        <v>44799.92</v>
      </c>
      <c r="K18" s="43">
        <f t="shared" si="0"/>
        <v>934879</v>
      </c>
      <c r="L18" s="43">
        <v>67660</v>
      </c>
      <c r="M18" s="43">
        <v>1002539</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225000</v>
      </c>
      <c r="K20" s="43">
        <f t="shared" si="0"/>
        <v>4695273</v>
      </c>
      <c r="L20" s="43">
        <v>364487</v>
      </c>
      <c r="M20" s="43">
        <v>5059760</v>
      </c>
      <c r="N20" s="44"/>
    </row>
    <row r="21" spans="1:14" x14ac:dyDescent="0.15">
      <c r="A21" s="37" t="s">
        <v>47</v>
      </c>
      <c r="B21" s="38">
        <v>221</v>
      </c>
      <c r="C21" s="38" t="s">
        <v>53</v>
      </c>
      <c r="D21" s="38" t="s">
        <v>36</v>
      </c>
      <c r="E21" s="39">
        <v>43</v>
      </c>
      <c r="F21" s="38" t="s">
        <v>56</v>
      </c>
      <c r="G21" s="41">
        <v>7.4</v>
      </c>
      <c r="H21" s="38" t="s">
        <v>55</v>
      </c>
      <c r="I21" s="42">
        <v>20</v>
      </c>
      <c r="J21" s="43">
        <v>29000</v>
      </c>
      <c r="K21" s="43">
        <f t="shared" si="0"/>
        <v>605169</v>
      </c>
      <c r="L21" s="43">
        <v>46976</v>
      </c>
      <c r="M21" s="43">
        <v>652145</v>
      </c>
      <c r="N21" s="44"/>
    </row>
    <row r="22" spans="1:14" x14ac:dyDescent="0.15">
      <c r="A22" s="37" t="s">
        <v>47</v>
      </c>
      <c r="B22" s="38">
        <v>221</v>
      </c>
      <c r="C22" s="38" t="s">
        <v>53</v>
      </c>
      <c r="D22" s="38" t="s">
        <v>36</v>
      </c>
      <c r="E22" s="39">
        <v>240</v>
      </c>
      <c r="F22" s="38" t="s">
        <v>57</v>
      </c>
      <c r="G22" s="41">
        <v>7.4</v>
      </c>
      <c r="H22" s="38" t="s">
        <v>55</v>
      </c>
      <c r="I22" s="42">
        <v>12</v>
      </c>
      <c r="J22" s="43">
        <v>28529.82</v>
      </c>
      <c r="K22" s="43">
        <f t="shared" si="0"/>
        <v>595357</v>
      </c>
      <c r="L22" s="43">
        <v>46216</v>
      </c>
      <c r="M22" s="43">
        <v>641573</v>
      </c>
      <c r="N22" s="44"/>
    </row>
    <row r="23" spans="1:14" x14ac:dyDescent="0.15">
      <c r="A23" s="37" t="s">
        <v>47</v>
      </c>
      <c r="B23" s="38">
        <v>221</v>
      </c>
      <c r="C23" s="38" t="s">
        <v>53</v>
      </c>
      <c r="D23" s="38" t="s">
        <v>36</v>
      </c>
      <c r="E23" s="39">
        <v>55</v>
      </c>
      <c r="F23" s="38" t="s">
        <v>58</v>
      </c>
      <c r="G23" s="41">
        <v>7.4</v>
      </c>
      <c r="H23" s="38" t="s">
        <v>55</v>
      </c>
      <c r="I23" s="42">
        <v>12</v>
      </c>
      <c r="J23" s="43">
        <v>6397.67</v>
      </c>
      <c r="K23" s="43">
        <f>ROUND((J23*$C$8/1000),0)</f>
        <v>133506</v>
      </c>
      <c r="L23" s="43">
        <v>10720</v>
      </c>
      <c r="M23" s="43">
        <v>144226</v>
      </c>
      <c r="N23" s="44"/>
    </row>
    <row r="24" spans="1:14" x14ac:dyDescent="0.15">
      <c r="A24" s="37" t="s">
        <v>51</v>
      </c>
      <c r="B24" s="38">
        <v>221</v>
      </c>
      <c r="C24" s="38" t="s">
        <v>53</v>
      </c>
      <c r="D24" s="38" t="s">
        <v>36</v>
      </c>
      <c r="E24" s="39">
        <v>50</v>
      </c>
      <c r="F24" s="38" t="s">
        <v>59</v>
      </c>
      <c r="G24" s="41">
        <v>7.4</v>
      </c>
      <c r="H24" s="38" t="s">
        <v>55</v>
      </c>
      <c r="I24" s="42">
        <v>20</v>
      </c>
      <c r="J24" s="43">
        <v>104431.5</v>
      </c>
      <c r="K24" s="43">
        <f>ROUND((J24*$C$8/1000),0)</f>
        <v>2179264</v>
      </c>
      <c r="L24" s="43">
        <v>168424</v>
      </c>
      <c r="M24" s="43">
        <v>2347688</v>
      </c>
      <c r="N24" s="44"/>
    </row>
    <row r="25" spans="1:14" x14ac:dyDescent="0.15">
      <c r="A25" s="37" t="s">
        <v>60</v>
      </c>
      <c r="B25" s="38">
        <v>225</v>
      </c>
      <c r="C25" s="38" t="s">
        <v>61</v>
      </c>
      <c r="D25" s="38" t="s">
        <v>36</v>
      </c>
      <c r="E25" s="39">
        <v>427</v>
      </c>
      <c r="F25" s="38" t="s">
        <v>62</v>
      </c>
      <c r="G25" s="41">
        <v>7.5</v>
      </c>
      <c r="H25" s="38" t="s">
        <v>63</v>
      </c>
      <c r="I25" s="42">
        <v>24</v>
      </c>
      <c r="J25" s="43">
        <v>0</v>
      </c>
      <c r="K25" s="43">
        <f>ROUND((J25*$C$8/1000),0)</f>
        <v>0</v>
      </c>
      <c r="L25" s="43"/>
      <c r="M25" s="43"/>
      <c r="N25" s="44"/>
    </row>
    <row r="26" spans="1:14" x14ac:dyDescent="0.15">
      <c r="A26" s="37" t="s">
        <v>64</v>
      </c>
      <c r="B26" s="38">
        <v>225</v>
      </c>
      <c r="C26" s="38" t="s">
        <v>61</v>
      </c>
      <c r="D26" s="38" t="s">
        <v>36</v>
      </c>
      <c r="E26" s="39">
        <v>36</v>
      </c>
      <c r="F26" s="38" t="s">
        <v>65</v>
      </c>
      <c r="G26" s="41">
        <v>7.5</v>
      </c>
      <c r="H26" s="38" t="s">
        <v>63</v>
      </c>
      <c r="I26" s="42">
        <v>24</v>
      </c>
      <c r="J26" s="43">
        <v>0</v>
      </c>
      <c r="K26" s="43">
        <f>ROUND((J26*$C$8/1000),0)</f>
        <v>0</v>
      </c>
      <c r="L26" s="43"/>
      <c r="M26" s="43"/>
      <c r="N26" s="44"/>
    </row>
    <row r="27" spans="1:14" x14ac:dyDescent="0.15">
      <c r="A27" s="37"/>
      <c r="B27" s="38"/>
      <c r="C27" s="38"/>
      <c r="D27" s="38"/>
      <c r="E27" s="39"/>
      <c r="F27" s="38"/>
      <c r="G27" s="41"/>
      <c r="H27" s="38"/>
      <c r="I27" s="42"/>
      <c r="J27" s="43"/>
      <c r="K27" s="43"/>
      <c r="L27" s="43"/>
      <c r="M27" s="43"/>
      <c r="N27" s="44"/>
    </row>
    <row r="28" spans="1:14" x14ac:dyDescent="0.15">
      <c r="A28" s="37" t="s">
        <v>60</v>
      </c>
      <c r="B28" s="38">
        <v>228</v>
      </c>
      <c r="C28" s="38" t="s">
        <v>66</v>
      </c>
      <c r="D28" s="38" t="s">
        <v>36</v>
      </c>
      <c r="E28" s="39">
        <v>433</v>
      </c>
      <c r="F28" s="38" t="s">
        <v>41</v>
      </c>
      <c r="G28" s="41">
        <v>7.5</v>
      </c>
      <c r="H28" s="38" t="s">
        <v>63</v>
      </c>
      <c r="I28" s="42">
        <v>21</v>
      </c>
      <c r="J28" s="43">
        <v>227576</v>
      </c>
      <c r="K28" s="43">
        <f>ROUND((J28*$C$8/1000),0)</f>
        <v>4749029</v>
      </c>
      <c r="L28" s="43">
        <v>29145</v>
      </c>
      <c r="M28" s="43">
        <v>4778174</v>
      </c>
      <c r="N28" s="44"/>
    </row>
    <row r="29" spans="1:14" x14ac:dyDescent="0.15">
      <c r="A29" s="37" t="s">
        <v>64</v>
      </c>
      <c r="B29" s="38">
        <v>228</v>
      </c>
      <c r="C29" s="38" t="s">
        <v>66</v>
      </c>
      <c r="D29" s="38" t="s">
        <v>36</v>
      </c>
      <c r="E29" s="39">
        <v>60</v>
      </c>
      <c r="F29" s="38" t="s">
        <v>42</v>
      </c>
      <c r="G29" s="41">
        <v>7.5</v>
      </c>
      <c r="H29" s="38" t="s">
        <v>63</v>
      </c>
      <c r="I29" s="42">
        <v>21</v>
      </c>
      <c r="J29" s="43">
        <v>121446</v>
      </c>
      <c r="K29" s="43">
        <f>ROUND((J29*$C$8/1000),0)</f>
        <v>2534321</v>
      </c>
      <c r="L29" s="43">
        <v>15553</v>
      </c>
      <c r="M29" s="43">
        <v>2549874</v>
      </c>
      <c r="N29" s="44"/>
    </row>
    <row r="30" spans="1:14" x14ac:dyDescent="0.15">
      <c r="A30" s="37" t="s">
        <v>67</v>
      </c>
      <c r="B30" s="38">
        <v>236</v>
      </c>
      <c r="C30" s="38" t="s">
        <v>68</v>
      </c>
      <c r="D30" s="38" t="s">
        <v>36</v>
      </c>
      <c r="E30" s="39">
        <v>403</v>
      </c>
      <c r="F30" s="40" t="s">
        <v>69</v>
      </c>
      <c r="G30" s="41">
        <v>7</v>
      </c>
      <c r="H30" s="38" t="s">
        <v>63</v>
      </c>
      <c r="I30" s="42">
        <v>19</v>
      </c>
      <c r="J30" s="43">
        <v>220451.88</v>
      </c>
      <c r="K30" s="43">
        <f>ROUND((J30*$C$8/1000),0)</f>
        <v>4600363</v>
      </c>
      <c r="L30" s="43">
        <v>53054</v>
      </c>
      <c r="M30" s="43">
        <v>4653417</v>
      </c>
      <c r="N30" s="44"/>
    </row>
    <row r="31" spans="1:14" x14ac:dyDescent="0.15">
      <c r="A31" s="37" t="s">
        <v>70</v>
      </c>
      <c r="B31" s="38">
        <v>236</v>
      </c>
      <c r="C31" s="38" t="s">
        <v>68</v>
      </c>
      <c r="D31" s="38" t="s">
        <v>36</v>
      </c>
      <c r="E31" s="39">
        <v>35.5</v>
      </c>
      <c r="F31" s="40" t="s">
        <v>71</v>
      </c>
      <c r="G31" s="41">
        <v>6.5</v>
      </c>
      <c r="H31" s="38" t="s">
        <v>63</v>
      </c>
      <c r="I31" s="42">
        <v>20</v>
      </c>
      <c r="J31" s="43">
        <v>65265.11</v>
      </c>
      <c r="K31" s="43">
        <f>ROUND((J31*$C$8/1000),0)</f>
        <v>1361944</v>
      </c>
      <c r="L31" s="43">
        <v>0</v>
      </c>
      <c r="M31" s="43">
        <v>1361944</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104864.67</v>
      </c>
      <c r="K33" s="43">
        <f>ROUND((J33*$C$8/1000),0)</f>
        <v>2188303</v>
      </c>
      <c r="L33" s="43">
        <v>2400.71</v>
      </c>
      <c r="M33" s="43">
        <v>2190704.08</v>
      </c>
      <c r="N33" s="44"/>
    </row>
    <row r="34" spans="1:14" x14ac:dyDescent="0.15">
      <c r="A34" s="37" t="s">
        <v>74</v>
      </c>
      <c r="B34" s="38">
        <v>239</v>
      </c>
      <c r="C34" s="38" t="s">
        <v>73</v>
      </c>
      <c r="D34" s="38" t="s">
        <v>36</v>
      </c>
      <c r="E34" s="39">
        <v>48</v>
      </c>
      <c r="F34" s="38" t="s">
        <v>75</v>
      </c>
      <c r="G34" s="41">
        <v>6.8</v>
      </c>
      <c r="H34" s="38" t="s">
        <v>38</v>
      </c>
      <c r="I34" s="42">
        <v>14</v>
      </c>
      <c r="J34" s="43">
        <v>88211.520000000004</v>
      </c>
      <c r="K34" s="43">
        <f>ROUND((J34*$C$8/1000),0)</f>
        <v>1840787</v>
      </c>
      <c r="L34" s="43">
        <v>0</v>
      </c>
      <c r="M34" s="43">
        <v>1840787</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300892.68</v>
      </c>
      <c r="K36" s="43">
        <f>ROUND((J36*$C$8/1000),0)</f>
        <v>6278992</v>
      </c>
      <c r="L36" s="43">
        <v>465647</v>
      </c>
      <c r="M36" s="43">
        <v>6744639</v>
      </c>
      <c r="N36" s="44"/>
    </row>
    <row r="37" spans="1:14" x14ac:dyDescent="0.15">
      <c r="A37" s="37" t="s">
        <v>47</v>
      </c>
      <c r="B37" s="38">
        <v>245</v>
      </c>
      <c r="C37" s="38" t="s">
        <v>76</v>
      </c>
      <c r="D37" s="38" t="s">
        <v>36</v>
      </c>
      <c r="E37" s="39">
        <v>95</v>
      </c>
      <c r="F37" s="38" t="s">
        <v>78</v>
      </c>
      <c r="G37" s="41">
        <v>7</v>
      </c>
      <c r="H37" s="38" t="s">
        <v>55</v>
      </c>
      <c r="I37" s="41">
        <v>19.75</v>
      </c>
      <c r="J37" s="43">
        <v>36482.400000000001</v>
      </c>
      <c r="K37" s="43">
        <f>ROUND((J37*$C$8/1000),0)</f>
        <v>761310</v>
      </c>
      <c r="L37" s="43">
        <v>55888</v>
      </c>
      <c r="M37" s="43">
        <v>817198</v>
      </c>
      <c r="N37" s="44"/>
    </row>
    <row r="38" spans="1:14" x14ac:dyDescent="0.15">
      <c r="A38" s="37" t="s">
        <v>79</v>
      </c>
      <c r="B38" s="38">
        <v>245</v>
      </c>
      <c r="C38" s="38" t="s">
        <v>76</v>
      </c>
      <c r="D38" s="38" t="s">
        <v>36</v>
      </c>
      <c r="E38" s="39">
        <v>90</v>
      </c>
      <c r="F38" s="38" t="s">
        <v>80</v>
      </c>
      <c r="G38" s="41">
        <v>7</v>
      </c>
      <c r="H38" s="38" t="s">
        <v>55</v>
      </c>
      <c r="I38" s="41">
        <v>19.75</v>
      </c>
      <c r="J38" s="43">
        <v>153945.91</v>
      </c>
      <c r="K38" s="43">
        <f>ROUND((J38*$C$8/1000),0)</f>
        <v>3212525</v>
      </c>
      <c r="L38" s="43">
        <v>235877</v>
      </c>
      <c r="M38" s="43">
        <v>3448402</v>
      </c>
      <c r="N38" s="44"/>
    </row>
    <row r="39" spans="1:14" x14ac:dyDescent="0.15">
      <c r="A39" s="37" t="s">
        <v>47</v>
      </c>
      <c r="B39" s="38">
        <v>247</v>
      </c>
      <c r="C39" s="38" t="s">
        <v>81</v>
      </c>
      <c r="D39" s="38" t="s">
        <v>36</v>
      </c>
      <c r="E39" s="39">
        <v>470</v>
      </c>
      <c r="F39" s="38" t="s">
        <v>82</v>
      </c>
      <c r="G39" s="41">
        <v>6.3</v>
      </c>
      <c r="H39" s="38" t="s">
        <v>55</v>
      </c>
      <c r="I39" s="41">
        <v>25</v>
      </c>
      <c r="J39" s="43">
        <v>198884.81</v>
      </c>
      <c r="K39" s="43">
        <f t="shared" ref="K39:K46" si="1">ROUND((J39*$C$8/1000),0)</f>
        <v>4150304</v>
      </c>
      <c r="L39" s="43">
        <v>230123</v>
      </c>
      <c r="M39" s="43">
        <v>4380427</v>
      </c>
      <c r="N39" s="44"/>
    </row>
    <row r="40" spans="1:14" x14ac:dyDescent="0.15">
      <c r="A40" s="37" t="s">
        <v>47</v>
      </c>
      <c r="B40" s="38">
        <v>247</v>
      </c>
      <c r="C40" s="38" t="s">
        <v>81</v>
      </c>
      <c r="D40" s="38" t="s">
        <v>36</v>
      </c>
      <c r="E40" s="39">
        <v>25</v>
      </c>
      <c r="F40" s="38" t="s">
        <v>83</v>
      </c>
      <c r="G40" s="41">
        <v>6.3</v>
      </c>
      <c r="H40" s="38" t="s">
        <v>55</v>
      </c>
      <c r="I40" s="41">
        <v>25</v>
      </c>
      <c r="J40" s="43">
        <v>10689.12</v>
      </c>
      <c r="K40" s="43">
        <f t="shared" si="1"/>
        <v>223059</v>
      </c>
      <c r="L40" s="43">
        <v>12364</v>
      </c>
      <c r="M40" s="43">
        <v>235423</v>
      </c>
      <c r="N40" s="44"/>
    </row>
    <row r="41" spans="1:14" x14ac:dyDescent="0.15">
      <c r="A41" s="37" t="s">
        <v>51</v>
      </c>
      <c r="B41" s="38">
        <v>247</v>
      </c>
      <c r="C41" s="38" t="s">
        <v>81</v>
      </c>
      <c r="D41" s="38" t="s">
        <v>36</v>
      </c>
      <c r="E41" s="39">
        <v>27</v>
      </c>
      <c r="F41" s="38" t="s">
        <v>84</v>
      </c>
      <c r="G41" s="41">
        <v>7.3</v>
      </c>
      <c r="H41" s="38" t="s">
        <v>55</v>
      </c>
      <c r="I41" s="41">
        <v>25</v>
      </c>
      <c r="J41" s="43">
        <v>50755.68</v>
      </c>
      <c r="K41" s="43">
        <f t="shared" si="1"/>
        <v>1059163</v>
      </c>
      <c r="L41" s="43">
        <v>58867</v>
      </c>
      <c r="M41" s="43">
        <v>1118030</v>
      </c>
      <c r="N41" s="44"/>
    </row>
    <row r="42" spans="1:14" x14ac:dyDescent="0.15">
      <c r="A42" s="37" t="s">
        <v>85</v>
      </c>
      <c r="B42" s="38">
        <v>262</v>
      </c>
      <c r="C42" s="38" t="s">
        <v>86</v>
      </c>
      <c r="D42" s="38" t="s">
        <v>36</v>
      </c>
      <c r="E42" s="39">
        <v>405</v>
      </c>
      <c r="F42" s="38" t="s">
        <v>87</v>
      </c>
      <c r="G42" s="41">
        <v>5.75</v>
      </c>
      <c r="H42" s="38" t="s">
        <v>38</v>
      </c>
      <c r="I42" s="41">
        <v>6</v>
      </c>
      <c r="J42" s="43">
        <v>0</v>
      </c>
      <c r="K42" s="43">
        <f>ROUND((J42*$C$8/1000),0)</f>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f t="shared" si="1"/>
        <v>0</v>
      </c>
      <c r="L43" s="43"/>
      <c r="M43" s="43"/>
      <c r="N43" s="44"/>
    </row>
    <row r="44" spans="1:14" x14ac:dyDescent="0.15">
      <c r="A44" s="37" t="s">
        <v>85</v>
      </c>
      <c r="B44" s="38">
        <v>262</v>
      </c>
      <c r="C44" s="38" t="s">
        <v>86</v>
      </c>
      <c r="D44" s="38" t="s">
        <v>36</v>
      </c>
      <c r="E44" s="39">
        <v>465</v>
      </c>
      <c r="F44" s="38" t="s">
        <v>89</v>
      </c>
      <c r="G44" s="41">
        <v>6.5</v>
      </c>
      <c r="H44" s="38" t="s">
        <v>38</v>
      </c>
      <c r="I44" s="41">
        <v>20</v>
      </c>
      <c r="J44" s="43">
        <v>47729</v>
      </c>
      <c r="K44" s="43">
        <f t="shared" si="1"/>
        <v>996003</v>
      </c>
      <c r="L44" s="43">
        <v>5268</v>
      </c>
      <c r="M44" s="43">
        <v>1001271</v>
      </c>
      <c r="N44" s="44"/>
    </row>
    <row r="45" spans="1:14" x14ac:dyDescent="0.15">
      <c r="A45" s="37" t="s">
        <v>85</v>
      </c>
      <c r="B45" s="38">
        <v>262</v>
      </c>
      <c r="C45" s="38" t="s">
        <v>86</v>
      </c>
      <c r="D45" s="38" t="s">
        <v>36</v>
      </c>
      <c r="E45" s="39">
        <v>121</v>
      </c>
      <c r="F45" s="38" t="s">
        <v>90</v>
      </c>
      <c r="G45" s="41">
        <v>6.5</v>
      </c>
      <c r="H45" s="38" t="s">
        <v>38</v>
      </c>
      <c r="I45" s="41">
        <v>20</v>
      </c>
      <c r="J45" s="43">
        <v>11932.2</v>
      </c>
      <c r="K45" s="43">
        <f t="shared" si="1"/>
        <v>249000</v>
      </c>
      <c r="L45" s="43">
        <v>1318</v>
      </c>
      <c r="M45" s="43">
        <v>250318</v>
      </c>
      <c r="N45" s="44"/>
    </row>
    <row r="46" spans="1:14" x14ac:dyDescent="0.15">
      <c r="A46" s="37" t="s">
        <v>91</v>
      </c>
      <c r="B46" s="38">
        <v>262</v>
      </c>
      <c r="C46" s="38" t="s">
        <v>86</v>
      </c>
      <c r="D46" s="38" t="s">
        <v>36</v>
      </c>
      <c r="E46" s="39">
        <v>35</v>
      </c>
      <c r="F46" s="38" t="s">
        <v>92</v>
      </c>
      <c r="G46" s="41">
        <v>6.5</v>
      </c>
      <c r="H46" s="38" t="s">
        <v>38</v>
      </c>
      <c r="I46" s="41">
        <v>20</v>
      </c>
      <c r="J46" s="43">
        <v>59777.8</v>
      </c>
      <c r="K46" s="43">
        <f t="shared" si="1"/>
        <v>1247436</v>
      </c>
      <c r="L46" s="43">
        <v>6597</v>
      </c>
      <c r="M46" s="43">
        <v>1254033</v>
      </c>
      <c r="N46" s="44"/>
    </row>
    <row r="47" spans="1:14" x14ac:dyDescent="0.15">
      <c r="A47" s="37"/>
      <c r="B47" s="38"/>
      <c r="C47" s="38"/>
      <c r="D47" s="38"/>
      <c r="E47" s="39"/>
      <c r="F47" s="38"/>
      <c r="G47" s="41"/>
      <c r="H47" s="38"/>
      <c r="I47" s="41"/>
      <c r="J47" s="43"/>
      <c r="K47" s="43"/>
      <c r="L47" s="43"/>
      <c r="M47" s="43"/>
      <c r="N47" s="44"/>
    </row>
    <row r="48" spans="1:14" x14ac:dyDescent="0.15">
      <c r="A48" s="37" t="s">
        <v>60</v>
      </c>
      <c r="B48" s="38">
        <v>270</v>
      </c>
      <c r="C48" s="38" t="s">
        <v>93</v>
      </c>
      <c r="D48" s="38" t="s">
        <v>36</v>
      </c>
      <c r="E48" s="39">
        <v>450</v>
      </c>
      <c r="F48" s="38" t="s">
        <v>44</v>
      </c>
      <c r="G48" s="41">
        <v>7</v>
      </c>
      <c r="H48" s="38" t="s">
        <v>63</v>
      </c>
      <c r="I48" s="41">
        <v>21</v>
      </c>
      <c r="J48" s="43">
        <v>256837</v>
      </c>
      <c r="K48" s="43">
        <f t="shared" ref="K48:K56" si="2">ROUND((J48*$C$8/1000),0)</f>
        <v>5359644</v>
      </c>
      <c r="L48" s="43">
        <v>30736</v>
      </c>
      <c r="M48" s="43">
        <v>5390380</v>
      </c>
      <c r="N48" s="44"/>
    </row>
    <row r="49" spans="1:14" x14ac:dyDescent="0.15">
      <c r="A49" s="37" t="s">
        <v>64</v>
      </c>
      <c r="B49" s="38">
        <v>270</v>
      </c>
      <c r="C49" s="38" t="s">
        <v>93</v>
      </c>
      <c r="D49" s="38" t="s">
        <v>36</v>
      </c>
      <c r="E49" s="39">
        <v>80</v>
      </c>
      <c r="F49" s="38" t="s">
        <v>46</v>
      </c>
      <c r="G49" s="41">
        <v>7</v>
      </c>
      <c r="H49" s="38" t="s">
        <v>63</v>
      </c>
      <c r="I49" s="41">
        <v>21</v>
      </c>
      <c r="J49" s="43">
        <v>142184</v>
      </c>
      <c r="K49" s="43">
        <f t="shared" si="2"/>
        <v>2967079</v>
      </c>
      <c r="L49" s="43">
        <v>17015</v>
      </c>
      <c r="M49" s="43">
        <v>2984094</v>
      </c>
      <c r="N49" s="44"/>
    </row>
    <row r="50" spans="1:14" x14ac:dyDescent="0.15">
      <c r="A50" s="37" t="s">
        <v>94</v>
      </c>
      <c r="B50" s="38">
        <v>271</v>
      </c>
      <c r="C50" s="38" t="s">
        <v>95</v>
      </c>
      <c r="D50" s="38" t="s">
        <v>36</v>
      </c>
      <c r="E50" s="39">
        <v>185</v>
      </c>
      <c r="F50" s="38" t="s">
        <v>96</v>
      </c>
      <c r="G50" s="41">
        <v>5.5</v>
      </c>
      <c r="H50" s="38" t="s">
        <v>55</v>
      </c>
      <c r="I50" s="41">
        <v>5</v>
      </c>
      <c r="J50" s="43">
        <v>0</v>
      </c>
      <c r="K50" s="43">
        <f t="shared" si="2"/>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f t="shared" si="2"/>
        <v>0</v>
      </c>
      <c r="L51" s="43"/>
      <c r="M51" s="43"/>
      <c r="N51" s="44"/>
    </row>
    <row r="52" spans="1:14" x14ac:dyDescent="0.15">
      <c r="A52" s="37" t="s">
        <v>94</v>
      </c>
      <c r="B52" s="38">
        <v>271</v>
      </c>
      <c r="C52" s="38" t="s">
        <v>95</v>
      </c>
      <c r="D52" s="38" t="s">
        <v>36</v>
      </c>
      <c r="E52" s="39">
        <v>795</v>
      </c>
      <c r="F52" s="38" t="s">
        <v>97</v>
      </c>
      <c r="G52" s="41">
        <v>6.5</v>
      </c>
      <c r="H52" s="38" t="s">
        <v>55</v>
      </c>
      <c r="I52" s="41">
        <v>22.25</v>
      </c>
      <c r="J52" s="43">
        <v>387881.77</v>
      </c>
      <c r="K52" s="43">
        <f t="shared" si="2"/>
        <v>8094270</v>
      </c>
      <c r="L52" s="43">
        <v>98292</v>
      </c>
      <c r="M52" s="43">
        <v>8192562</v>
      </c>
      <c r="N52" s="44"/>
    </row>
    <row r="53" spans="1:14" x14ac:dyDescent="0.15">
      <c r="A53" s="37" t="s">
        <v>94</v>
      </c>
      <c r="B53" s="38">
        <v>271</v>
      </c>
      <c r="C53" s="38" t="s">
        <v>95</v>
      </c>
      <c r="D53" s="38" t="s">
        <v>36</v>
      </c>
      <c r="E53" s="39">
        <v>203</v>
      </c>
      <c r="F53" s="38" t="s">
        <v>98</v>
      </c>
      <c r="G53" s="41">
        <v>6.5</v>
      </c>
      <c r="H53" s="38" t="s">
        <v>55</v>
      </c>
      <c r="I53" s="41">
        <v>22.25</v>
      </c>
      <c r="J53" s="43">
        <v>99169.76</v>
      </c>
      <c r="K53" s="43">
        <f t="shared" si="2"/>
        <v>2069463</v>
      </c>
      <c r="L53" s="43">
        <v>25129</v>
      </c>
      <c r="M53" s="43">
        <v>2094592</v>
      </c>
      <c r="N53" s="44"/>
    </row>
    <row r="54" spans="1:14" x14ac:dyDescent="0.15">
      <c r="A54" s="37" t="s">
        <v>99</v>
      </c>
      <c r="B54" s="38">
        <v>271</v>
      </c>
      <c r="C54" s="38" t="s">
        <v>95</v>
      </c>
      <c r="D54" s="38" t="s">
        <v>36</v>
      </c>
      <c r="E54" s="39">
        <v>90</v>
      </c>
      <c r="F54" s="38" t="s">
        <v>77</v>
      </c>
      <c r="G54" s="41">
        <v>6.5</v>
      </c>
      <c r="H54" s="38" t="s">
        <v>55</v>
      </c>
      <c r="I54" s="41">
        <v>22.25</v>
      </c>
      <c r="J54" s="43">
        <v>151313.19</v>
      </c>
      <c r="K54" s="43">
        <f t="shared" si="2"/>
        <v>3157585</v>
      </c>
      <c r="L54" s="43">
        <v>38344</v>
      </c>
      <c r="M54" s="43">
        <v>3195929</v>
      </c>
      <c r="N54" s="44"/>
    </row>
    <row r="55" spans="1:14" x14ac:dyDescent="0.15">
      <c r="A55" s="37" t="s">
        <v>47</v>
      </c>
      <c r="B55" s="38">
        <v>280</v>
      </c>
      <c r="C55" s="38" t="s">
        <v>100</v>
      </c>
      <c r="D55" s="38" t="s">
        <v>36</v>
      </c>
      <c r="E55" s="39">
        <v>1100</v>
      </c>
      <c r="F55" s="38" t="s">
        <v>101</v>
      </c>
      <c r="G55" s="41">
        <v>6.3419999999999996</v>
      </c>
      <c r="H55" s="38" t="s">
        <v>102</v>
      </c>
      <c r="I55" s="41">
        <v>7.5</v>
      </c>
      <c r="J55" s="43">
        <v>0</v>
      </c>
      <c r="K55" s="43">
        <f t="shared" si="2"/>
        <v>0</v>
      </c>
      <c r="L55" s="43"/>
      <c r="M55" s="43"/>
      <c r="N55" s="44"/>
    </row>
    <row r="56" spans="1:14" x14ac:dyDescent="0.15">
      <c r="A56" s="37" t="s">
        <v>47</v>
      </c>
      <c r="B56" s="38">
        <v>280</v>
      </c>
      <c r="C56" s="38" t="s">
        <v>100</v>
      </c>
      <c r="D56" s="38" t="s">
        <v>36</v>
      </c>
      <c r="E56" s="39">
        <v>1215</v>
      </c>
      <c r="F56" s="38" t="s">
        <v>103</v>
      </c>
      <c r="G56" s="41">
        <v>6.3419999999999996</v>
      </c>
      <c r="H56" s="38" t="s">
        <v>102</v>
      </c>
      <c r="I56" s="41">
        <v>7.5</v>
      </c>
      <c r="J56" s="43">
        <v>0</v>
      </c>
      <c r="K56" s="43">
        <f t="shared" si="2"/>
        <v>0</v>
      </c>
      <c r="L56" s="43"/>
      <c r="M56" s="43"/>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f t="shared" ref="K58:K64" si="3">ROUND((J58*$C$8/1000),0)</f>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f t="shared" si="3"/>
        <v>0</v>
      </c>
      <c r="L59" s="43"/>
      <c r="M59" s="43"/>
      <c r="N59" s="44"/>
    </row>
    <row r="60" spans="1:14" x14ac:dyDescent="0.15">
      <c r="A60" s="37" t="s">
        <v>94</v>
      </c>
      <c r="B60" s="38">
        <v>282</v>
      </c>
      <c r="C60" s="38" t="s">
        <v>104</v>
      </c>
      <c r="D60" s="38" t="s">
        <v>36</v>
      </c>
      <c r="E60" s="39">
        <v>1090</v>
      </c>
      <c r="F60" s="38" t="s">
        <v>106</v>
      </c>
      <c r="G60" s="41">
        <v>6</v>
      </c>
      <c r="H60" s="38" t="s">
        <v>55</v>
      </c>
      <c r="I60" s="41">
        <v>25</v>
      </c>
      <c r="J60" s="43">
        <v>561421.04</v>
      </c>
      <c r="K60" s="43">
        <f t="shared" si="3"/>
        <v>11715667</v>
      </c>
      <c r="L60" s="43">
        <v>74189</v>
      </c>
      <c r="M60" s="43">
        <v>11789856</v>
      </c>
      <c r="N60" s="44"/>
    </row>
    <row r="61" spans="1:14" x14ac:dyDescent="0.15">
      <c r="A61" s="37" t="s">
        <v>94</v>
      </c>
      <c r="B61" s="38">
        <v>282</v>
      </c>
      <c r="C61" s="38" t="s">
        <v>104</v>
      </c>
      <c r="D61" s="38" t="s">
        <v>36</v>
      </c>
      <c r="E61" s="39">
        <v>274</v>
      </c>
      <c r="F61" s="38" t="s">
        <v>107</v>
      </c>
      <c r="G61" s="41">
        <v>6</v>
      </c>
      <c r="H61" s="38" t="s">
        <v>55</v>
      </c>
      <c r="I61" s="41">
        <v>25</v>
      </c>
      <c r="J61" s="43">
        <v>140156.17000000001</v>
      </c>
      <c r="K61" s="43">
        <f t="shared" si="3"/>
        <v>2924762</v>
      </c>
      <c r="L61" s="43">
        <v>18522</v>
      </c>
      <c r="M61" s="43">
        <v>2943284</v>
      </c>
      <c r="N61" s="44"/>
    </row>
    <row r="62" spans="1:14" x14ac:dyDescent="0.15">
      <c r="A62" s="37" t="s">
        <v>108</v>
      </c>
      <c r="B62" s="38">
        <v>282</v>
      </c>
      <c r="C62" s="38" t="s">
        <v>104</v>
      </c>
      <c r="D62" s="38" t="s">
        <v>36</v>
      </c>
      <c r="E62" s="39">
        <v>197</v>
      </c>
      <c r="F62" s="38" t="s">
        <v>78</v>
      </c>
      <c r="G62" s="41">
        <v>6</v>
      </c>
      <c r="H62" s="38" t="s">
        <v>55</v>
      </c>
      <c r="I62" s="41">
        <v>25</v>
      </c>
      <c r="J62" s="43">
        <v>313988.07</v>
      </c>
      <c r="K62" s="43">
        <f t="shared" si="3"/>
        <v>6552265</v>
      </c>
      <c r="L62" s="43">
        <v>41492</v>
      </c>
      <c r="M62" s="43">
        <v>6593757</v>
      </c>
      <c r="N62" s="44"/>
    </row>
    <row r="63" spans="1:14" x14ac:dyDescent="0.15">
      <c r="A63" s="37" t="s">
        <v>109</v>
      </c>
      <c r="B63" s="38">
        <v>283</v>
      </c>
      <c r="C63" s="38" t="s">
        <v>110</v>
      </c>
      <c r="D63" s="38" t="s">
        <v>36</v>
      </c>
      <c r="E63" s="39">
        <v>438</v>
      </c>
      <c r="F63" s="40" t="s">
        <v>111</v>
      </c>
      <c r="G63" s="41">
        <v>6</v>
      </c>
      <c r="H63" s="38" t="s">
        <v>63</v>
      </c>
      <c r="I63" s="41">
        <v>22</v>
      </c>
      <c r="J63" s="43">
        <v>332294.39</v>
      </c>
      <c r="K63" s="43">
        <f t="shared" si="3"/>
        <v>6934279</v>
      </c>
      <c r="L63" s="43">
        <v>68709</v>
      </c>
      <c r="M63" s="43">
        <v>7002988</v>
      </c>
      <c r="N63" s="44"/>
    </row>
    <row r="64" spans="1:14" x14ac:dyDescent="0.15">
      <c r="A64" s="37" t="s">
        <v>112</v>
      </c>
      <c r="B64" s="38">
        <v>283</v>
      </c>
      <c r="C64" s="38" t="s">
        <v>110</v>
      </c>
      <c r="D64" s="38" t="s">
        <v>36</v>
      </c>
      <c r="E64" s="39">
        <v>122.8</v>
      </c>
      <c r="F64" s="38" t="s">
        <v>113</v>
      </c>
      <c r="G64" s="41">
        <v>6</v>
      </c>
      <c r="H64" s="38" t="s">
        <v>63</v>
      </c>
      <c r="I64" s="41">
        <v>22.5</v>
      </c>
      <c r="J64" s="43">
        <v>197663.83</v>
      </c>
      <c r="K64" s="43">
        <f t="shared" si="3"/>
        <v>4124825</v>
      </c>
      <c r="L64" s="43">
        <v>0</v>
      </c>
      <c r="M64" s="43">
        <v>4124825</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f>ROUND((J66*$C$8/1000),0)</f>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181719.64</v>
      </c>
      <c r="K68" s="43">
        <f t="shared" ref="K68:K75" si="4">ROUND((J68*$C$8/1000),0)</f>
        <v>3792104</v>
      </c>
      <c r="L68" s="43">
        <v>203896</v>
      </c>
      <c r="M68" s="43">
        <v>3996000</v>
      </c>
      <c r="N68" s="44"/>
    </row>
    <row r="69" spans="1:14" x14ac:dyDescent="0.15">
      <c r="A69" s="37" t="s">
        <v>47</v>
      </c>
      <c r="B69" s="38">
        <v>294</v>
      </c>
      <c r="C69" s="45" t="s">
        <v>118</v>
      </c>
      <c r="D69" s="38" t="s">
        <v>36</v>
      </c>
      <c r="E69" s="39">
        <v>69</v>
      </c>
      <c r="F69" s="38" t="s">
        <v>120</v>
      </c>
      <c r="G69" s="41">
        <v>6.25</v>
      </c>
      <c r="H69" s="38" t="s">
        <v>55</v>
      </c>
      <c r="I69" s="41">
        <v>20.83</v>
      </c>
      <c r="J69" s="43">
        <v>32379.14</v>
      </c>
      <c r="K69" s="43">
        <f t="shared" si="4"/>
        <v>675684</v>
      </c>
      <c r="L69" s="43">
        <v>36331</v>
      </c>
      <c r="M69" s="43">
        <v>712015</v>
      </c>
      <c r="N69" s="44"/>
    </row>
    <row r="70" spans="1:14" x14ac:dyDescent="0.15">
      <c r="A70" s="37" t="s">
        <v>51</v>
      </c>
      <c r="B70" s="38">
        <v>294</v>
      </c>
      <c r="C70" s="45" t="s">
        <v>118</v>
      </c>
      <c r="D70" s="38" t="s">
        <v>36</v>
      </c>
      <c r="E70" s="39">
        <v>31.8</v>
      </c>
      <c r="F70" s="38" t="s">
        <v>121</v>
      </c>
      <c r="G70" s="41">
        <v>6.75</v>
      </c>
      <c r="H70" s="38" t="s">
        <v>55</v>
      </c>
      <c r="I70" s="41">
        <v>20.83</v>
      </c>
      <c r="J70" s="43">
        <v>53343.9</v>
      </c>
      <c r="K70" s="43">
        <f t="shared" si="4"/>
        <v>1113174</v>
      </c>
      <c r="L70" s="43">
        <v>66118</v>
      </c>
      <c r="M70" s="43">
        <v>1179292</v>
      </c>
      <c r="N70" s="44"/>
    </row>
    <row r="71" spans="1:14" x14ac:dyDescent="0.15">
      <c r="A71" s="37" t="s">
        <v>94</v>
      </c>
      <c r="B71" s="38">
        <v>299</v>
      </c>
      <c r="C71" s="45" t="s">
        <v>122</v>
      </c>
      <c r="D71" s="38" t="s">
        <v>36</v>
      </c>
      <c r="E71" s="46">
        <v>750</v>
      </c>
      <c r="F71" s="38" t="s">
        <v>123</v>
      </c>
      <c r="G71" s="41">
        <v>5</v>
      </c>
      <c r="H71" s="38" t="s">
        <v>116</v>
      </c>
      <c r="I71" s="41">
        <v>6</v>
      </c>
      <c r="J71" s="43">
        <v>0</v>
      </c>
      <c r="K71" s="43">
        <f t="shared" si="4"/>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f t="shared" si="4"/>
        <v>0</v>
      </c>
      <c r="L72" s="43"/>
      <c r="M72" s="43"/>
      <c r="N72" s="44"/>
    </row>
    <row r="73" spans="1:14" x14ac:dyDescent="0.15">
      <c r="A73" s="37" t="s">
        <v>124</v>
      </c>
      <c r="B73" s="38">
        <v>300</v>
      </c>
      <c r="C73" s="38" t="s">
        <v>125</v>
      </c>
      <c r="D73" s="38" t="s">
        <v>36</v>
      </c>
      <c r="E73" s="39">
        <v>275</v>
      </c>
      <c r="F73" s="38" t="s">
        <v>126</v>
      </c>
      <c r="G73" s="41">
        <v>6.2</v>
      </c>
      <c r="H73" s="38" t="s">
        <v>63</v>
      </c>
      <c r="I73" s="41">
        <v>22.75</v>
      </c>
      <c r="J73" s="43">
        <v>182248</v>
      </c>
      <c r="K73" s="43">
        <f t="shared" si="4"/>
        <v>3803129</v>
      </c>
      <c r="L73" s="43">
        <v>24875</v>
      </c>
      <c r="M73" s="43">
        <v>3828004</v>
      </c>
      <c r="N73" s="44"/>
    </row>
    <row r="74" spans="1:14" x14ac:dyDescent="0.15">
      <c r="A74" s="37" t="s">
        <v>124</v>
      </c>
      <c r="B74" s="38">
        <v>300</v>
      </c>
      <c r="C74" s="45" t="s">
        <v>125</v>
      </c>
      <c r="D74" s="38" t="s">
        <v>36</v>
      </c>
      <c r="E74" s="39">
        <v>74</v>
      </c>
      <c r="F74" s="38" t="s">
        <v>127</v>
      </c>
      <c r="G74" s="41">
        <v>6.2</v>
      </c>
      <c r="H74" s="38" t="s">
        <v>63</v>
      </c>
      <c r="I74" s="41">
        <v>22.75</v>
      </c>
      <c r="J74" s="43">
        <v>46473</v>
      </c>
      <c r="K74" s="43">
        <f t="shared" si="4"/>
        <v>969793</v>
      </c>
      <c r="L74" s="43">
        <v>6348</v>
      </c>
      <c r="M74" s="43">
        <v>976141</v>
      </c>
      <c r="N74" s="44"/>
    </row>
    <row r="75" spans="1:14" x14ac:dyDescent="0.15">
      <c r="A75" s="37" t="s">
        <v>128</v>
      </c>
      <c r="B75" s="38">
        <v>300</v>
      </c>
      <c r="C75" s="45" t="s">
        <v>125</v>
      </c>
      <c r="D75" s="38" t="s">
        <v>36</v>
      </c>
      <c r="E75" s="39">
        <v>70</v>
      </c>
      <c r="F75" s="38" t="s">
        <v>129</v>
      </c>
      <c r="G75" s="41">
        <v>6.2</v>
      </c>
      <c r="H75" s="38" t="s">
        <v>63</v>
      </c>
      <c r="I75" s="41">
        <v>22.75</v>
      </c>
      <c r="J75" s="43">
        <v>70000</v>
      </c>
      <c r="K75" s="43">
        <f t="shared" si="4"/>
        <v>1460752</v>
      </c>
      <c r="L75" s="43">
        <v>847804</v>
      </c>
      <c r="M75" s="47">
        <v>2308556</v>
      </c>
      <c r="N75" s="7"/>
    </row>
    <row r="76" spans="1:14" x14ac:dyDescent="0.15">
      <c r="A76" s="37"/>
      <c r="B76" s="48"/>
      <c r="C76" s="48"/>
      <c r="D76" s="38"/>
      <c r="E76" s="39"/>
      <c r="F76" s="38"/>
      <c r="G76" s="41"/>
      <c r="H76" s="38"/>
      <c r="I76" s="41"/>
      <c r="J76" s="43"/>
      <c r="K76" s="43"/>
      <c r="L76" s="43"/>
      <c r="M76" s="43"/>
      <c r="N76" s="44"/>
    </row>
    <row r="77" spans="1:14" x14ac:dyDescent="0.15">
      <c r="A77" s="37" t="s">
        <v>130</v>
      </c>
      <c r="B77" s="48">
        <v>316</v>
      </c>
      <c r="C77" s="48" t="s">
        <v>131</v>
      </c>
      <c r="D77" s="38" t="s">
        <v>36</v>
      </c>
      <c r="E77" s="39">
        <v>500</v>
      </c>
      <c r="F77" s="38" t="s">
        <v>132</v>
      </c>
      <c r="G77" s="41">
        <v>5</v>
      </c>
      <c r="H77" s="38" t="s">
        <v>116</v>
      </c>
      <c r="I77" s="41">
        <v>6.5</v>
      </c>
      <c r="J77" s="43">
        <v>0</v>
      </c>
      <c r="K77" s="43">
        <f t="shared" ref="K77:K87" si="5">ROUND((J77*$C$8/1000),0)</f>
        <v>0</v>
      </c>
      <c r="L77" s="43"/>
      <c r="M77" s="43"/>
      <c r="N77" s="44"/>
    </row>
    <row r="78" spans="1:14" x14ac:dyDescent="0.15">
      <c r="A78" s="37" t="s">
        <v>130</v>
      </c>
      <c r="B78" s="48">
        <v>316</v>
      </c>
      <c r="C78" s="48" t="s">
        <v>131</v>
      </c>
      <c r="D78" s="38" t="s">
        <v>36</v>
      </c>
      <c r="E78" s="49">
        <v>1E-3</v>
      </c>
      <c r="F78" s="38" t="s">
        <v>133</v>
      </c>
      <c r="G78" s="41">
        <v>0</v>
      </c>
      <c r="H78" s="38" t="s">
        <v>116</v>
      </c>
      <c r="I78" s="41">
        <v>6.5</v>
      </c>
      <c r="J78" s="43">
        <v>0</v>
      </c>
      <c r="K78" s="43">
        <f t="shared" si="5"/>
        <v>0</v>
      </c>
      <c r="L78" s="43"/>
      <c r="M78" s="43"/>
      <c r="N78" s="44"/>
    </row>
    <row r="79" spans="1:14" x14ac:dyDescent="0.15">
      <c r="A79" s="37" t="s">
        <v>60</v>
      </c>
      <c r="B79" s="48">
        <v>319</v>
      </c>
      <c r="C79" s="48" t="s">
        <v>134</v>
      </c>
      <c r="D79" s="38" t="s">
        <v>36</v>
      </c>
      <c r="E79" s="39">
        <v>950</v>
      </c>
      <c r="F79" s="38" t="s">
        <v>69</v>
      </c>
      <c r="G79" s="41">
        <v>6</v>
      </c>
      <c r="H79" s="38" t="s">
        <v>63</v>
      </c>
      <c r="I79" s="41">
        <v>22</v>
      </c>
      <c r="J79" s="43">
        <v>629213</v>
      </c>
      <c r="K79" s="43">
        <f t="shared" si="5"/>
        <v>13130341</v>
      </c>
      <c r="L79" s="43">
        <v>64224</v>
      </c>
      <c r="M79" s="43">
        <v>13194565</v>
      </c>
      <c r="N79" s="44"/>
    </row>
    <row r="80" spans="1:14" x14ac:dyDescent="0.15">
      <c r="A80" s="37" t="s">
        <v>64</v>
      </c>
      <c r="B80" s="48">
        <v>319</v>
      </c>
      <c r="C80" s="48" t="s">
        <v>134</v>
      </c>
      <c r="D80" s="38" t="s">
        <v>36</v>
      </c>
      <c r="E80" s="39">
        <v>58</v>
      </c>
      <c r="F80" s="38" t="s">
        <v>71</v>
      </c>
      <c r="G80" s="41">
        <v>6</v>
      </c>
      <c r="H80" s="38" t="s">
        <v>63</v>
      </c>
      <c r="I80" s="41">
        <v>22</v>
      </c>
      <c r="J80" s="43">
        <v>87211</v>
      </c>
      <c r="K80" s="43">
        <f t="shared" si="5"/>
        <v>1819909</v>
      </c>
      <c r="L80" s="43">
        <v>8901</v>
      </c>
      <c r="M80" s="43">
        <v>1828810</v>
      </c>
      <c r="N80" s="44"/>
    </row>
    <row r="81" spans="1:216" x14ac:dyDescent="0.15">
      <c r="A81" s="37" t="s">
        <v>64</v>
      </c>
      <c r="B81" s="48">
        <v>319</v>
      </c>
      <c r="C81" s="48" t="s">
        <v>134</v>
      </c>
      <c r="D81" s="38" t="s">
        <v>36</v>
      </c>
      <c r="E81" s="39">
        <v>100</v>
      </c>
      <c r="F81" s="38" t="s">
        <v>135</v>
      </c>
      <c r="G81" s="41">
        <v>6</v>
      </c>
      <c r="H81" s="38" t="s">
        <v>63</v>
      </c>
      <c r="I81" s="41">
        <v>22</v>
      </c>
      <c r="J81" s="43">
        <v>150363</v>
      </c>
      <c r="K81" s="43">
        <f t="shared" si="5"/>
        <v>3137757</v>
      </c>
      <c r="L81" s="43">
        <v>15348</v>
      </c>
      <c r="M81" s="43">
        <v>3153105</v>
      </c>
      <c r="N81" s="44"/>
    </row>
    <row r="82" spans="1:216" x14ac:dyDescent="0.15">
      <c r="A82" s="37" t="s">
        <v>94</v>
      </c>
      <c r="B82" s="48">
        <v>322</v>
      </c>
      <c r="C82" s="48" t="s">
        <v>136</v>
      </c>
      <c r="D82" s="38" t="s">
        <v>36</v>
      </c>
      <c r="E82" s="39">
        <v>440</v>
      </c>
      <c r="F82" s="38" t="s">
        <v>137</v>
      </c>
      <c r="G82" s="41">
        <v>4</v>
      </c>
      <c r="H82" s="38" t="s">
        <v>55</v>
      </c>
      <c r="I82" s="41">
        <v>5</v>
      </c>
      <c r="J82" s="43">
        <v>0</v>
      </c>
      <c r="K82" s="43">
        <f t="shared" si="5"/>
        <v>0</v>
      </c>
      <c r="L82" s="43"/>
      <c r="M82" s="43"/>
      <c r="N82" s="44"/>
    </row>
    <row r="83" spans="1:216" x14ac:dyDescent="0.15">
      <c r="A83" s="37" t="s">
        <v>94</v>
      </c>
      <c r="B83" s="48">
        <v>322</v>
      </c>
      <c r="C83" s="48" t="s">
        <v>136</v>
      </c>
      <c r="D83" s="38" t="s">
        <v>36</v>
      </c>
      <c r="E83" s="39">
        <v>114</v>
      </c>
      <c r="F83" s="38" t="s">
        <v>138</v>
      </c>
      <c r="G83" s="41">
        <v>4</v>
      </c>
      <c r="H83" s="38" t="s">
        <v>55</v>
      </c>
      <c r="I83" s="41">
        <v>5</v>
      </c>
      <c r="J83" s="43">
        <v>0</v>
      </c>
      <c r="K83" s="43">
        <f t="shared" si="5"/>
        <v>0</v>
      </c>
      <c r="L83" s="43"/>
      <c r="M83" s="43"/>
      <c r="N83" s="44"/>
    </row>
    <row r="84" spans="1:216" x14ac:dyDescent="0.15">
      <c r="A84" s="37" t="s">
        <v>94</v>
      </c>
      <c r="B84" s="48">
        <v>322</v>
      </c>
      <c r="C84" s="48" t="s">
        <v>136</v>
      </c>
      <c r="D84" s="38" t="s">
        <v>36</v>
      </c>
      <c r="E84" s="39">
        <v>1500</v>
      </c>
      <c r="F84" s="38" t="s">
        <v>139</v>
      </c>
      <c r="G84" s="41">
        <v>5.8</v>
      </c>
      <c r="H84" s="38" t="s">
        <v>55</v>
      </c>
      <c r="I84" s="41">
        <v>19.25</v>
      </c>
      <c r="J84" s="43">
        <v>859430.35</v>
      </c>
      <c r="K84" s="43">
        <f t="shared" si="5"/>
        <v>17934489</v>
      </c>
      <c r="L84" s="43">
        <v>25297</v>
      </c>
      <c r="M84" s="43">
        <v>17959786</v>
      </c>
      <c r="N84" s="44"/>
    </row>
    <row r="85" spans="1:216" x14ac:dyDescent="0.15">
      <c r="A85" s="37" t="s">
        <v>94</v>
      </c>
      <c r="B85" s="48">
        <v>322</v>
      </c>
      <c r="C85" s="48" t="s">
        <v>136</v>
      </c>
      <c r="D85" s="38" t="s">
        <v>36</v>
      </c>
      <c r="E85" s="39">
        <v>374</v>
      </c>
      <c r="F85" s="38" t="s">
        <v>140</v>
      </c>
      <c r="G85" s="41">
        <v>5.8</v>
      </c>
      <c r="H85" s="38" t="s">
        <v>55</v>
      </c>
      <c r="I85" s="41">
        <v>19.25</v>
      </c>
      <c r="J85" s="43">
        <v>214423.52</v>
      </c>
      <c r="K85" s="43">
        <f t="shared" si="5"/>
        <v>4474564</v>
      </c>
      <c r="L85" s="43">
        <v>6312</v>
      </c>
      <c r="M85" s="43">
        <v>4480876</v>
      </c>
      <c r="N85" s="44"/>
    </row>
    <row r="86" spans="1:216" x14ac:dyDescent="0.15">
      <c r="A86" s="37" t="s">
        <v>141</v>
      </c>
      <c r="B86" s="48">
        <v>322</v>
      </c>
      <c r="C86" s="48" t="s">
        <v>136</v>
      </c>
      <c r="D86" s="38" t="s">
        <v>36</v>
      </c>
      <c r="E86" s="39">
        <v>314</v>
      </c>
      <c r="F86" s="38" t="s">
        <v>142</v>
      </c>
      <c r="G86" s="41">
        <v>5.8</v>
      </c>
      <c r="H86" s="38" t="s">
        <v>55</v>
      </c>
      <c r="I86" s="41">
        <v>19</v>
      </c>
      <c r="J86" s="43">
        <v>391109.45</v>
      </c>
      <c r="K86" s="43">
        <f t="shared" si="5"/>
        <v>8161625</v>
      </c>
      <c r="L86" s="43">
        <v>11510</v>
      </c>
      <c r="M86" s="43">
        <v>8173135</v>
      </c>
      <c r="N86" s="44"/>
    </row>
    <row r="87" spans="1:216" x14ac:dyDescent="0.15">
      <c r="A87" s="37" t="s">
        <v>143</v>
      </c>
      <c r="B87" s="48">
        <v>322</v>
      </c>
      <c r="C87" s="48" t="s">
        <v>136</v>
      </c>
      <c r="D87" s="38" t="s">
        <v>36</v>
      </c>
      <c r="E87" s="39">
        <v>28</v>
      </c>
      <c r="F87" s="38" t="s">
        <v>144</v>
      </c>
      <c r="G87" s="41">
        <v>5.8</v>
      </c>
      <c r="H87" s="38" t="s">
        <v>55</v>
      </c>
      <c r="I87" s="41">
        <v>19</v>
      </c>
      <c r="J87" s="43">
        <v>41548.720000000001</v>
      </c>
      <c r="K87" s="43">
        <f t="shared" si="5"/>
        <v>867034</v>
      </c>
      <c r="L87" s="43">
        <v>1223</v>
      </c>
      <c r="M87" s="43">
        <v>868257</v>
      </c>
      <c r="N87" s="44"/>
    </row>
    <row r="88" spans="1:216" x14ac:dyDescent="0.15">
      <c r="A88" s="37"/>
      <c r="B88" s="48"/>
      <c r="C88" s="48"/>
      <c r="D88" s="38"/>
      <c r="E88" s="39"/>
      <c r="F88" s="38"/>
      <c r="G88" s="41"/>
      <c r="H88" s="38"/>
      <c r="I88" s="41"/>
      <c r="J88" s="43"/>
      <c r="K88" s="43"/>
      <c r="L88" s="43"/>
      <c r="M88" s="43"/>
      <c r="N88" s="44"/>
    </row>
    <row r="89" spans="1:216" x14ac:dyDescent="0.15">
      <c r="A89" s="37" t="s">
        <v>124</v>
      </c>
      <c r="B89" s="48">
        <v>330</v>
      </c>
      <c r="C89" s="48" t="s">
        <v>145</v>
      </c>
      <c r="D89" s="38" t="s">
        <v>36</v>
      </c>
      <c r="E89" s="39">
        <v>1000</v>
      </c>
      <c r="F89" s="38" t="s">
        <v>146</v>
      </c>
      <c r="G89" s="41">
        <v>5</v>
      </c>
      <c r="H89" s="38" t="s">
        <v>147</v>
      </c>
      <c r="I89" s="41">
        <v>11</v>
      </c>
      <c r="J89" s="43">
        <v>380000</v>
      </c>
      <c r="K89" s="43">
        <f>ROUND((J89*$C$8/1000),0)</f>
        <v>7929794</v>
      </c>
      <c r="L89" s="43">
        <v>63662</v>
      </c>
      <c r="M89" s="43">
        <v>7993456</v>
      </c>
      <c r="N89" s="44"/>
    </row>
    <row r="90" spans="1:216" x14ac:dyDescent="0.15">
      <c r="A90" s="37" t="s">
        <v>148</v>
      </c>
      <c r="B90" s="48">
        <v>337</v>
      </c>
      <c r="C90" s="48" t="s">
        <v>149</v>
      </c>
      <c r="D90" s="38" t="s">
        <v>36</v>
      </c>
      <c r="E90" s="39">
        <v>400</v>
      </c>
      <c r="F90" s="38" t="s">
        <v>37</v>
      </c>
      <c r="G90" s="41">
        <v>6.3</v>
      </c>
      <c r="H90" s="38" t="s">
        <v>63</v>
      </c>
      <c r="I90" s="41">
        <v>19.5</v>
      </c>
      <c r="J90" s="43">
        <v>262662</v>
      </c>
      <c r="K90" s="43">
        <f t="shared" ref="K90:K96" si="6">ROUND((J90*$C$8/1000),0)</f>
        <v>5481199</v>
      </c>
      <c r="L90" s="43">
        <v>60797</v>
      </c>
      <c r="M90" s="43">
        <v>5541996</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row>
    <row r="91" spans="1:216" x14ac:dyDescent="0.15">
      <c r="A91" s="37" t="s">
        <v>148</v>
      </c>
      <c r="B91" s="48">
        <v>337</v>
      </c>
      <c r="C91" s="48" t="s">
        <v>149</v>
      </c>
      <c r="D91" s="38" t="s">
        <v>36</v>
      </c>
      <c r="E91" s="39">
        <v>74</v>
      </c>
      <c r="F91" s="38" t="s">
        <v>39</v>
      </c>
      <c r="G91" s="41">
        <v>6.3</v>
      </c>
      <c r="H91" s="38" t="s">
        <v>63</v>
      </c>
      <c r="I91" s="41">
        <v>19.5</v>
      </c>
      <c r="J91" s="43">
        <v>48664</v>
      </c>
      <c r="K91" s="43">
        <f t="shared" si="6"/>
        <v>1015515</v>
      </c>
      <c r="L91" s="43">
        <v>11255</v>
      </c>
      <c r="M91" s="43">
        <v>1026770</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row>
    <row r="92" spans="1:216" x14ac:dyDescent="0.15">
      <c r="A92" s="37" t="s">
        <v>150</v>
      </c>
      <c r="B92" s="48">
        <v>337</v>
      </c>
      <c r="C92" s="48" t="s">
        <v>149</v>
      </c>
      <c r="D92" s="38" t="s">
        <v>36</v>
      </c>
      <c r="E92" s="39">
        <v>38</v>
      </c>
      <c r="F92" s="38" t="s">
        <v>151</v>
      </c>
      <c r="G92" s="41">
        <v>7</v>
      </c>
      <c r="H92" s="38" t="s">
        <v>63</v>
      </c>
      <c r="I92" s="41">
        <v>19.75</v>
      </c>
      <c r="J92" s="43">
        <v>38000</v>
      </c>
      <c r="K92" s="43">
        <f t="shared" si="6"/>
        <v>792979</v>
      </c>
      <c r="L92" s="43">
        <v>453147</v>
      </c>
      <c r="M92" s="43">
        <v>1246126</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row>
    <row r="93" spans="1:216" s="50" customFormat="1" x14ac:dyDescent="0.15">
      <c r="A93" s="37" t="s">
        <v>152</v>
      </c>
      <c r="B93" s="48">
        <v>337</v>
      </c>
      <c r="C93" s="48" t="s">
        <v>153</v>
      </c>
      <c r="D93" s="38" t="s">
        <v>36</v>
      </c>
      <c r="E93" s="39">
        <v>539</v>
      </c>
      <c r="F93" s="38" t="s">
        <v>154</v>
      </c>
      <c r="G93" s="41">
        <v>5</v>
      </c>
      <c r="H93" s="48" t="s">
        <v>55</v>
      </c>
      <c r="I93" s="41">
        <v>19.5</v>
      </c>
      <c r="J93" s="43">
        <v>380830</v>
      </c>
      <c r="K93" s="43">
        <f t="shared" si="6"/>
        <v>7947115</v>
      </c>
      <c r="L93" s="43">
        <v>5385</v>
      </c>
      <c r="M93" s="43">
        <v>7952500</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row>
    <row r="94" spans="1:216" s="50" customFormat="1" x14ac:dyDescent="0.15">
      <c r="A94" s="37" t="s">
        <v>152</v>
      </c>
      <c r="B94" s="48">
        <v>337</v>
      </c>
      <c r="C94" s="48" t="s">
        <v>153</v>
      </c>
      <c r="D94" s="38" t="s">
        <v>36</v>
      </c>
      <c r="E94" s="39">
        <v>40</v>
      </c>
      <c r="F94" s="38" t="s">
        <v>155</v>
      </c>
      <c r="G94" s="41">
        <v>7.5</v>
      </c>
      <c r="H94" s="48" t="s">
        <v>55</v>
      </c>
      <c r="I94" s="41">
        <v>19.75</v>
      </c>
      <c r="J94" s="43">
        <v>40000</v>
      </c>
      <c r="K94" s="43">
        <f t="shared" si="6"/>
        <v>834715</v>
      </c>
      <c r="L94" s="43">
        <v>409000</v>
      </c>
      <c r="M94" s="43">
        <v>1243715</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row>
    <row r="95" spans="1:216" x14ac:dyDescent="0.15">
      <c r="A95" s="37" t="s">
        <v>156</v>
      </c>
      <c r="B95" s="48">
        <v>337</v>
      </c>
      <c r="C95" s="48" t="s">
        <v>157</v>
      </c>
      <c r="D95" s="38" t="s">
        <v>36</v>
      </c>
      <c r="E95" s="39">
        <v>512</v>
      </c>
      <c r="F95" s="38" t="s">
        <v>158</v>
      </c>
      <c r="G95" s="41">
        <v>4.5</v>
      </c>
      <c r="H95" s="38" t="s">
        <v>63</v>
      </c>
      <c r="I95" s="41">
        <v>19.5</v>
      </c>
      <c r="J95" s="43">
        <v>390568</v>
      </c>
      <c r="K95" s="43">
        <f t="shared" si="6"/>
        <v>8150326</v>
      </c>
      <c r="L95" s="43">
        <v>65032</v>
      </c>
      <c r="M95" s="43">
        <v>8215358</v>
      </c>
      <c r="N95" s="44"/>
    </row>
    <row r="96" spans="1:216" x14ac:dyDescent="0.15">
      <c r="A96" s="37" t="s">
        <v>156</v>
      </c>
      <c r="B96" s="48">
        <v>337</v>
      </c>
      <c r="C96" s="48" t="s">
        <v>157</v>
      </c>
      <c r="D96" s="38" t="s">
        <v>36</v>
      </c>
      <c r="E96" s="39">
        <v>45</v>
      </c>
      <c r="F96" s="38" t="s">
        <v>159</v>
      </c>
      <c r="G96" s="41">
        <v>8</v>
      </c>
      <c r="H96" s="38" t="s">
        <v>63</v>
      </c>
      <c r="I96" s="41">
        <v>19.75</v>
      </c>
      <c r="J96" s="43">
        <v>45000</v>
      </c>
      <c r="K96" s="43">
        <f t="shared" si="6"/>
        <v>939055</v>
      </c>
      <c r="L96" s="43">
        <v>407217</v>
      </c>
      <c r="M96" s="43">
        <v>1346272</v>
      </c>
      <c r="N96" s="44"/>
    </row>
    <row r="97" spans="1:216" x14ac:dyDescent="0.15">
      <c r="A97" s="37"/>
      <c r="B97" s="48"/>
      <c r="C97" s="48"/>
      <c r="D97" s="38"/>
      <c r="E97" s="39"/>
      <c r="F97" s="38"/>
      <c r="G97" s="41"/>
      <c r="H97" s="38"/>
      <c r="I97" s="41"/>
      <c r="J97" s="43"/>
      <c r="K97" s="43"/>
      <c r="L97" s="43"/>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row>
    <row r="98" spans="1:216" x14ac:dyDescent="0.15">
      <c r="A98" s="37" t="s">
        <v>60</v>
      </c>
      <c r="B98" s="48">
        <v>341</v>
      </c>
      <c r="C98" s="48" t="s">
        <v>160</v>
      </c>
      <c r="D98" s="38" t="s">
        <v>36</v>
      </c>
      <c r="E98" s="39">
        <v>320</v>
      </c>
      <c r="F98" s="38" t="s">
        <v>161</v>
      </c>
      <c r="G98" s="41">
        <v>5.8</v>
      </c>
      <c r="H98" s="38" t="s">
        <v>38</v>
      </c>
      <c r="I98" s="41">
        <v>23.75</v>
      </c>
      <c r="J98" s="43">
        <v>168040</v>
      </c>
      <c r="K98" s="43">
        <f>ROUND((J98*$C$8/1000),0)</f>
        <v>3506639</v>
      </c>
      <c r="L98" s="43">
        <v>16592</v>
      </c>
      <c r="M98" s="43">
        <v>3523231</v>
      </c>
      <c r="N98" s="44"/>
    </row>
    <row r="99" spans="1:216" x14ac:dyDescent="0.15">
      <c r="A99" s="37" t="s">
        <v>64</v>
      </c>
      <c r="B99" s="48">
        <v>341</v>
      </c>
      <c r="C99" s="48" t="s">
        <v>160</v>
      </c>
      <c r="D99" s="38" t="s">
        <v>36</v>
      </c>
      <c r="E99" s="39">
        <v>6</v>
      </c>
      <c r="F99" s="38" t="s">
        <v>162</v>
      </c>
      <c r="G99" s="41">
        <v>7.5</v>
      </c>
      <c r="H99" s="38" t="s">
        <v>38</v>
      </c>
      <c r="I99" s="41">
        <v>23.75</v>
      </c>
      <c r="J99" s="43">
        <v>9429</v>
      </c>
      <c r="K99" s="43">
        <f>ROUND((J99*$C$8/1000),0)</f>
        <v>196763</v>
      </c>
      <c r="L99" s="43">
        <v>1197</v>
      </c>
      <c r="M99" s="43">
        <v>197960</v>
      </c>
      <c r="N99" s="44"/>
    </row>
    <row r="100" spans="1:216" x14ac:dyDescent="0.15">
      <c r="A100" s="37" t="s">
        <v>64</v>
      </c>
      <c r="B100" s="48">
        <v>341</v>
      </c>
      <c r="C100" s="48" t="s">
        <v>160</v>
      </c>
      <c r="D100" s="38" t="s">
        <v>36</v>
      </c>
      <c r="E100" s="39">
        <v>15.2</v>
      </c>
      <c r="F100" s="38" t="s">
        <v>163</v>
      </c>
      <c r="G100" s="41">
        <v>7.5</v>
      </c>
      <c r="H100" s="38" t="s">
        <v>38</v>
      </c>
      <c r="I100" s="41">
        <v>23.75</v>
      </c>
      <c r="J100" s="43">
        <v>23886</v>
      </c>
      <c r="K100" s="43">
        <f>ROUND((J100*$C$8/1000),0)</f>
        <v>498450</v>
      </c>
      <c r="L100" s="43">
        <v>3032</v>
      </c>
      <c r="M100" s="43">
        <v>501482</v>
      </c>
      <c r="N100" s="44"/>
    </row>
    <row r="101" spans="1:216" x14ac:dyDescent="0.15">
      <c r="A101" s="37" t="s">
        <v>94</v>
      </c>
      <c r="B101" s="48">
        <v>342</v>
      </c>
      <c r="C101" s="48" t="s">
        <v>164</v>
      </c>
      <c r="D101" s="38" t="s">
        <v>165</v>
      </c>
      <c r="E101" s="39">
        <v>13200000</v>
      </c>
      <c r="F101" s="38" t="s">
        <v>166</v>
      </c>
      <c r="G101" s="41">
        <v>5.5</v>
      </c>
      <c r="H101" s="38" t="s">
        <v>167</v>
      </c>
      <c r="I101" s="41">
        <v>4</v>
      </c>
      <c r="J101" s="43">
        <v>0</v>
      </c>
      <c r="K101" s="43">
        <f t="shared" ref="K101:K106" si="7">ROUND((J101/1000),0)</f>
        <v>0</v>
      </c>
      <c r="L101" s="43"/>
      <c r="M101" s="43"/>
      <c r="N101" s="44"/>
    </row>
    <row r="102" spans="1:216" x14ac:dyDescent="0.15">
      <c r="A102" s="37" t="s">
        <v>143</v>
      </c>
      <c r="B102" s="48">
        <v>342</v>
      </c>
      <c r="C102" s="48" t="s">
        <v>164</v>
      </c>
      <c r="D102" s="38" t="s">
        <v>165</v>
      </c>
      <c r="E102" s="39">
        <v>2900000</v>
      </c>
      <c r="F102" s="38" t="s">
        <v>168</v>
      </c>
      <c r="G102" s="41">
        <v>10</v>
      </c>
      <c r="H102" s="38" t="s">
        <v>167</v>
      </c>
      <c r="I102" s="41">
        <v>4</v>
      </c>
      <c r="J102" s="43">
        <v>0</v>
      </c>
      <c r="K102" s="43">
        <f t="shared" si="7"/>
        <v>0</v>
      </c>
      <c r="L102" s="43"/>
      <c r="M102" s="43"/>
      <c r="N102" s="44"/>
    </row>
    <row r="103" spans="1:216" x14ac:dyDescent="0.15">
      <c r="A103" s="37" t="s">
        <v>169</v>
      </c>
      <c r="B103" s="48">
        <v>342</v>
      </c>
      <c r="C103" s="48" t="s">
        <v>170</v>
      </c>
      <c r="D103" s="38" t="s">
        <v>165</v>
      </c>
      <c r="E103" s="39">
        <v>15500000</v>
      </c>
      <c r="F103" s="38" t="s">
        <v>171</v>
      </c>
      <c r="G103" s="41">
        <v>4.5</v>
      </c>
      <c r="H103" s="48" t="s">
        <v>167</v>
      </c>
      <c r="I103" s="41">
        <v>4</v>
      </c>
      <c r="J103" s="43">
        <v>0</v>
      </c>
      <c r="K103" s="43">
        <v>0</v>
      </c>
      <c r="L103" s="43"/>
      <c r="M103" s="43"/>
      <c r="N103" s="44"/>
    </row>
    <row r="104" spans="1:216" x14ac:dyDescent="0.15">
      <c r="A104" s="37" t="s">
        <v>172</v>
      </c>
      <c r="B104" s="48">
        <v>342</v>
      </c>
      <c r="C104" s="48" t="s">
        <v>170</v>
      </c>
      <c r="D104" s="38" t="s">
        <v>165</v>
      </c>
      <c r="E104" s="39">
        <v>100000</v>
      </c>
      <c r="F104" s="38" t="s">
        <v>173</v>
      </c>
      <c r="G104" s="41">
        <v>10</v>
      </c>
      <c r="H104" s="48" t="s">
        <v>167</v>
      </c>
      <c r="I104" s="41">
        <v>4.25</v>
      </c>
      <c r="J104" s="43">
        <v>0</v>
      </c>
      <c r="K104" s="43">
        <f t="shared" si="7"/>
        <v>0</v>
      </c>
      <c r="L104" s="43"/>
      <c r="M104" s="43"/>
      <c r="N104" s="44"/>
    </row>
    <row r="105" spans="1:216" x14ac:dyDescent="0.15">
      <c r="A105" s="37" t="s">
        <v>174</v>
      </c>
      <c r="B105" s="48">
        <v>342</v>
      </c>
      <c r="C105" s="48" t="s">
        <v>175</v>
      </c>
      <c r="D105" s="38" t="s">
        <v>165</v>
      </c>
      <c r="E105" s="51">
        <v>15860000</v>
      </c>
      <c r="F105" s="38" t="s">
        <v>176</v>
      </c>
      <c r="G105" s="41">
        <v>4.5</v>
      </c>
      <c r="H105" s="48" t="s">
        <v>167</v>
      </c>
      <c r="I105" s="41">
        <v>4</v>
      </c>
      <c r="J105" s="43">
        <v>0</v>
      </c>
      <c r="K105" s="43">
        <f t="shared" si="7"/>
        <v>0</v>
      </c>
      <c r="L105" s="43"/>
      <c r="M105" s="43"/>
      <c r="N105" s="44"/>
    </row>
    <row r="106" spans="1:216" x14ac:dyDescent="0.15">
      <c r="A106" s="37" t="s">
        <v>177</v>
      </c>
      <c r="B106" s="48">
        <v>342</v>
      </c>
      <c r="C106" s="48" t="s">
        <v>175</v>
      </c>
      <c r="D106" s="38" t="s">
        <v>165</v>
      </c>
      <c r="E106" s="51">
        <v>100000</v>
      </c>
      <c r="F106" s="38" t="s">
        <v>178</v>
      </c>
      <c r="G106" s="41">
        <v>10</v>
      </c>
      <c r="H106" s="48" t="s">
        <v>167</v>
      </c>
      <c r="I106" s="41">
        <v>4.25</v>
      </c>
      <c r="J106" s="43">
        <v>0</v>
      </c>
      <c r="K106" s="43">
        <f t="shared" si="7"/>
        <v>0</v>
      </c>
      <c r="L106" s="43"/>
      <c r="M106" s="43"/>
      <c r="N106" s="44"/>
    </row>
    <row r="107" spans="1:216" x14ac:dyDescent="0.15">
      <c r="A107" s="37"/>
      <c r="B107" s="48"/>
      <c r="C107" s="48"/>
      <c r="D107" s="38"/>
      <c r="E107" s="39"/>
      <c r="F107" s="38"/>
      <c r="G107" s="41"/>
      <c r="H107" s="38"/>
      <c r="I107" s="41"/>
      <c r="J107" s="43"/>
      <c r="K107" s="43"/>
      <c r="L107" s="43"/>
      <c r="M107" s="43"/>
      <c r="N107" s="44"/>
    </row>
    <row r="108" spans="1:216" x14ac:dyDescent="0.15">
      <c r="A108" s="37" t="s">
        <v>94</v>
      </c>
      <c r="B108" s="48">
        <v>351</v>
      </c>
      <c r="C108" s="48" t="s">
        <v>179</v>
      </c>
      <c r="D108" s="38" t="s">
        <v>36</v>
      </c>
      <c r="E108" s="39">
        <v>400</v>
      </c>
      <c r="F108" s="38" t="s">
        <v>180</v>
      </c>
      <c r="G108" s="41">
        <v>6.5</v>
      </c>
      <c r="H108" s="38" t="s">
        <v>55</v>
      </c>
      <c r="I108" s="41">
        <v>20</v>
      </c>
      <c r="J108" s="43">
        <v>266283.58</v>
      </c>
      <c r="K108" s="43">
        <f>ROUND((J108*$C$8/1000),0)</f>
        <v>5556774</v>
      </c>
      <c r="L108" s="43">
        <v>8755</v>
      </c>
      <c r="M108" s="43">
        <v>5565529</v>
      </c>
      <c r="N108" s="44"/>
    </row>
    <row r="109" spans="1:216" x14ac:dyDescent="0.15">
      <c r="A109" s="37" t="s">
        <v>94</v>
      </c>
      <c r="B109" s="48">
        <v>351</v>
      </c>
      <c r="C109" s="48" t="s">
        <v>179</v>
      </c>
      <c r="D109" s="38" t="s">
        <v>36</v>
      </c>
      <c r="E109" s="39">
        <v>155</v>
      </c>
      <c r="F109" s="38" t="s">
        <v>181</v>
      </c>
      <c r="G109" s="41">
        <v>6.5</v>
      </c>
      <c r="H109" s="38" t="s">
        <v>55</v>
      </c>
      <c r="I109" s="41">
        <v>20</v>
      </c>
      <c r="J109" s="43">
        <v>103185.1</v>
      </c>
      <c r="K109" s="43">
        <f>ROUND((J109*$C$8/1000),0)</f>
        <v>2153254</v>
      </c>
      <c r="L109" s="43">
        <v>3393</v>
      </c>
      <c r="M109" s="43">
        <v>2156647</v>
      </c>
      <c r="N109" s="44"/>
    </row>
    <row r="110" spans="1:216" x14ac:dyDescent="0.15">
      <c r="A110" s="37" t="s">
        <v>182</v>
      </c>
      <c r="B110" s="48">
        <v>351</v>
      </c>
      <c r="C110" s="48" t="s">
        <v>179</v>
      </c>
      <c r="D110" s="38" t="s">
        <v>36</v>
      </c>
      <c r="E110" s="39">
        <v>21</v>
      </c>
      <c r="F110" s="38" t="s">
        <v>183</v>
      </c>
      <c r="G110" s="41">
        <v>5</v>
      </c>
      <c r="H110" s="38" t="s">
        <v>55</v>
      </c>
      <c r="I110" s="41">
        <v>5.5</v>
      </c>
      <c r="J110" s="43">
        <v>0</v>
      </c>
      <c r="K110" s="43">
        <f>ROUND((J110*$C$8/1000),0)</f>
        <v>0</v>
      </c>
      <c r="L110" s="43"/>
      <c r="M110" s="43"/>
      <c r="N110" s="44"/>
    </row>
    <row r="111" spans="1:216" x14ac:dyDescent="0.15">
      <c r="A111" s="37" t="s">
        <v>108</v>
      </c>
      <c r="B111" s="48">
        <v>351</v>
      </c>
      <c r="C111" s="48" t="s">
        <v>179</v>
      </c>
      <c r="D111" s="38" t="s">
        <v>36</v>
      </c>
      <c r="E111" s="39">
        <v>60</v>
      </c>
      <c r="F111" s="38" t="s">
        <v>184</v>
      </c>
      <c r="G111" s="41">
        <v>6.5</v>
      </c>
      <c r="H111" s="38" t="s">
        <v>55</v>
      </c>
      <c r="I111" s="41">
        <v>20</v>
      </c>
      <c r="J111" s="43">
        <v>88937.78</v>
      </c>
      <c r="K111" s="43">
        <f>ROUND((J111*$C$8/1000),0)</f>
        <v>1855943</v>
      </c>
      <c r="L111" s="43">
        <v>2924</v>
      </c>
      <c r="M111" s="43">
        <v>1858867</v>
      </c>
      <c r="N111" s="44"/>
    </row>
    <row r="112" spans="1:216" x14ac:dyDescent="0.15">
      <c r="A112" s="37" t="s">
        <v>108</v>
      </c>
      <c r="B112" s="48">
        <v>351</v>
      </c>
      <c r="C112" s="48" t="s">
        <v>179</v>
      </c>
      <c r="D112" s="38" t="s">
        <v>36</v>
      </c>
      <c r="E112" s="39">
        <v>2</v>
      </c>
      <c r="F112" s="38" t="s">
        <v>185</v>
      </c>
      <c r="G112" s="41">
        <v>6.5</v>
      </c>
      <c r="H112" s="38" t="s">
        <v>55</v>
      </c>
      <c r="I112" s="41">
        <v>21</v>
      </c>
      <c r="J112" s="43">
        <v>2964.59</v>
      </c>
      <c r="K112" s="43">
        <f>ROUND((J112*$C$8/1000),0)</f>
        <v>61865</v>
      </c>
      <c r="L112" s="43">
        <v>97</v>
      </c>
      <c r="M112" s="43">
        <v>61962</v>
      </c>
      <c r="N112" s="44"/>
    </row>
    <row r="113" spans="1:14" x14ac:dyDescent="0.15">
      <c r="A113" s="37" t="s">
        <v>186</v>
      </c>
      <c r="B113" s="48">
        <v>351</v>
      </c>
      <c r="C113" s="48" t="s">
        <v>187</v>
      </c>
      <c r="D113" s="38" t="s">
        <v>36</v>
      </c>
      <c r="E113" s="39">
        <v>160</v>
      </c>
      <c r="F113" s="38" t="s">
        <v>188</v>
      </c>
      <c r="G113" s="41">
        <v>5.3</v>
      </c>
      <c r="H113" s="38" t="s">
        <v>55</v>
      </c>
      <c r="I113" s="41">
        <v>6</v>
      </c>
      <c r="J113" s="43">
        <v>0</v>
      </c>
      <c r="K113" s="43">
        <f t="shared" ref="K113:K125" si="8">ROUND((J113*$C$8/1000),0)</f>
        <v>0</v>
      </c>
      <c r="L113" s="43">
        <v>0</v>
      </c>
      <c r="M113" s="43">
        <v>0</v>
      </c>
      <c r="N113" s="44"/>
    </row>
    <row r="114" spans="1:14" x14ac:dyDescent="0.15">
      <c r="A114" s="37" t="s">
        <v>186</v>
      </c>
      <c r="B114" s="48">
        <v>351</v>
      </c>
      <c r="C114" s="48" t="s">
        <v>187</v>
      </c>
      <c r="D114" s="38" t="s">
        <v>36</v>
      </c>
      <c r="E114" s="39">
        <v>60</v>
      </c>
      <c r="F114" s="38" t="s">
        <v>189</v>
      </c>
      <c r="G114" s="41">
        <v>5.3</v>
      </c>
      <c r="H114" s="38" t="s">
        <v>55</v>
      </c>
      <c r="I114" s="41">
        <v>6</v>
      </c>
      <c r="J114" s="43">
        <v>0</v>
      </c>
      <c r="K114" s="43">
        <f t="shared" si="8"/>
        <v>0</v>
      </c>
      <c r="L114" s="43">
        <v>0</v>
      </c>
      <c r="M114" s="43">
        <v>0</v>
      </c>
      <c r="N114" s="44"/>
    </row>
    <row r="115" spans="1:14" x14ac:dyDescent="0.15">
      <c r="A115" s="37" t="s">
        <v>186</v>
      </c>
      <c r="B115" s="48">
        <v>351</v>
      </c>
      <c r="C115" s="48" t="s">
        <v>187</v>
      </c>
      <c r="D115" s="38" t="s">
        <v>36</v>
      </c>
      <c r="E115" s="39">
        <v>600</v>
      </c>
      <c r="F115" s="38" t="s">
        <v>190</v>
      </c>
      <c r="G115" s="41">
        <v>6.5</v>
      </c>
      <c r="H115" s="38" t="s">
        <v>55</v>
      </c>
      <c r="I115" s="41">
        <v>22.5</v>
      </c>
      <c r="J115" s="43">
        <v>493925.82</v>
      </c>
      <c r="K115" s="43">
        <f t="shared" si="8"/>
        <v>10307185</v>
      </c>
      <c r="L115" s="43">
        <v>16240</v>
      </c>
      <c r="M115" s="43">
        <v>10323425</v>
      </c>
      <c r="N115" s="44"/>
    </row>
    <row r="116" spans="1:14" x14ac:dyDescent="0.15">
      <c r="A116" s="37" t="s">
        <v>186</v>
      </c>
      <c r="B116" s="48">
        <v>351</v>
      </c>
      <c r="C116" s="48" t="s">
        <v>187</v>
      </c>
      <c r="D116" s="38" t="s">
        <v>36</v>
      </c>
      <c r="E116" s="39">
        <v>129</v>
      </c>
      <c r="F116" s="38" t="s">
        <v>191</v>
      </c>
      <c r="G116" s="41">
        <v>6.5</v>
      </c>
      <c r="H116" s="38" t="s">
        <v>55</v>
      </c>
      <c r="I116" s="41">
        <v>22.5</v>
      </c>
      <c r="J116" s="43">
        <v>106194.5</v>
      </c>
      <c r="K116" s="43">
        <f t="shared" si="8"/>
        <v>2216054</v>
      </c>
      <c r="L116" s="43">
        <v>3492</v>
      </c>
      <c r="M116" s="43">
        <v>2219546</v>
      </c>
      <c r="N116" s="44"/>
    </row>
    <row r="117" spans="1:14" x14ac:dyDescent="0.15">
      <c r="A117" s="37" t="s">
        <v>192</v>
      </c>
      <c r="B117" s="48">
        <v>351</v>
      </c>
      <c r="C117" s="48" t="s">
        <v>187</v>
      </c>
      <c r="D117" s="38" t="s">
        <v>36</v>
      </c>
      <c r="E117" s="39">
        <v>82</v>
      </c>
      <c r="F117" s="38" t="s">
        <v>193</v>
      </c>
      <c r="G117" s="41">
        <v>6.5</v>
      </c>
      <c r="H117" s="38" t="s">
        <v>55</v>
      </c>
      <c r="I117" s="41">
        <v>22.5</v>
      </c>
      <c r="J117" s="43">
        <v>119649.67</v>
      </c>
      <c r="K117" s="43">
        <f t="shared" si="8"/>
        <v>2496835</v>
      </c>
      <c r="L117" s="43">
        <v>3934</v>
      </c>
      <c r="M117" s="43">
        <v>2500769</v>
      </c>
      <c r="N117" s="44"/>
    </row>
    <row r="118" spans="1:14" x14ac:dyDescent="0.15">
      <c r="A118" s="37" t="s">
        <v>192</v>
      </c>
      <c r="B118" s="48">
        <v>351</v>
      </c>
      <c r="C118" s="48" t="s">
        <v>187</v>
      </c>
      <c r="D118" s="38" t="s">
        <v>36</v>
      </c>
      <c r="E118" s="39">
        <v>7</v>
      </c>
      <c r="F118" s="38" t="s">
        <v>194</v>
      </c>
      <c r="G118" s="41">
        <v>6.5</v>
      </c>
      <c r="H118" s="38" t="s">
        <v>55</v>
      </c>
      <c r="I118" s="41">
        <v>22.5</v>
      </c>
      <c r="J118" s="43">
        <v>10214</v>
      </c>
      <c r="K118" s="43">
        <f t="shared" si="8"/>
        <v>213145</v>
      </c>
      <c r="L118" s="43">
        <v>335</v>
      </c>
      <c r="M118" s="43">
        <v>213480</v>
      </c>
      <c r="N118" s="44"/>
    </row>
    <row r="119" spans="1:14" x14ac:dyDescent="0.15">
      <c r="A119" s="37" t="s">
        <v>195</v>
      </c>
      <c r="B119" s="48">
        <v>351</v>
      </c>
      <c r="C119" s="48" t="s">
        <v>196</v>
      </c>
      <c r="D119" s="38" t="s">
        <v>36</v>
      </c>
      <c r="E119" s="39">
        <v>255</v>
      </c>
      <c r="F119" s="38" t="s">
        <v>197</v>
      </c>
      <c r="G119" s="41">
        <v>4</v>
      </c>
      <c r="H119" s="48" t="s">
        <v>63</v>
      </c>
      <c r="I119" s="41">
        <v>5.75</v>
      </c>
      <c r="J119" s="43">
        <v>18443.8</v>
      </c>
      <c r="K119" s="43">
        <f t="shared" si="8"/>
        <v>384883</v>
      </c>
      <c r="L119" s="43">
        <v>378</v>
      </c>
      <c r="M119" s="43">
        <v>385261</v>
      </c>
      <c r="N119" s="44"/>
    </row>
    <row r="120" spans="1:14" x14ac:dyDescent="0.15">
      <c r="A120" s="37" t="s">
        <v>195</v>
      </c>
      <c r="B120" s="48">
        <v>351</v>
      </c>
      <c r="C120" s="48" t="s">
        <v>196</v>
      </c>
      <c r="D120" s="38" t="s">
        <v>36</v>
      </c>
      <c r="E120" s="39">
        <v>69</v>
      </c>
      <c r="F120" s="38" t="s">
        <v>198</v>
      </c>
      <c r="G120" s="41">
        <v>4</v>
      </c>
      <c r="H120" s="48" t="s">
        <v>63</v>
      </c>
      <c r="I120" s="41">
        <v>5.75</v>
      </c>
      <c r="J120" s="43">
        <v>4990.76</v>
      </c>
      <c r="K120" s="43">
        <f t="shared" si="8"/>
        <v>104147</v>
      </c>
      <c r="L120" s="43">
        <v>102</v>
      </c>
      <c r="M120" s="43">
        <v>104249</v>
      </c>
      <c r="N120" s="44"/>
    </row>
    <row r="121" spans="1:14" x14ac:dyDescent="0.15">
      <c r="A121" s="37" t="s">
        <v>199</v>
      </c>
      <c r="B121" s="48">
        <v>351</v>
      </c>
      <c r="C121" s="48" t="s">
        <v>196</v>
      </c>
      <c r="D121" s="38" t="s">
        <v>36</v>
      </c>
      <c r="E121" s="39">
        <v>305</v>
      </c>
      <c r="F121" s="38" t="s">
        <v>200</v>
      </c>
      <c r="G121" s="41">
        <v>6</v>
      </c>
      <c r="H121" s="48" t="s">
        <v>63</v>
      </c>
      <c r="I121" s="41">
        <v>22.5</v>
      </c>
      <c r="J121" s="43">
        <v>323526</v>
      </c>
      <c r="K121" s="43">
        <f t="shared" si="8"/>
        <v>6751302</v>
      </c>
      <c r="L121" s="43">
        <v>9841</v>
      </c>
      <c r="M121" s="43">
        <v>6761143</v>
      </c>
      <c r="N121" s="44"/>
    </row>
    <row r="122" spans="1:14" x14ac:dyDescent="0.15">
      <c r="A122" s="37" t="s">
        <v>199</v>
      </c>
      <c r="B122" s="48">
        <v>351</v>
      </c>
      <c r="C122" s="48" t="s">
        <v>196</v>
      </c>
      <c r="D122" s="38" t="s">
        <v>36</v>
      </c>
      <c r="E122" s="39">
        <v>77</v>
      </c>
      <c r="F122" s="38" t="s">
        <v>201</v>
      </c>
      <c r="G122" s="41">
        <v>6</v>
      </c>
      <c r="H122" s="48" t="s">
        <v>63</v>
      </c>
      <c r="I122" s="41">
        <v>22.5</v>
      </c>
      <c r="J122" s="43">
        <v>81677.5</v>
      </c>
      <c r="K122" s="43">
        <f t="shared" si="8"/>
        <v>1704436</v>
      </c>
      <c r="L122" s="43">
        <v>2485</v>
      </c>
      <c r="M122" s="43">
        <v>1706921</v>
      </c>
      <c r="N122" s="44"/>
    </row>
    <row r="123" spans="1:14" x14ac:dyDescent="0.15">
      <c r="A123" s="37" t="s">
        <v>199</v>
      </c>
      <c r="B123" s="48">
        <v>351</v>
      </c>
      <c r="C123" s="48" t="s">
        <v>196</v>
      </c>
      <c r="D123" s="38" t="s">
        <v>36</v>
      </c>
      <c r="E123" s="39">
        <v>29</v>
      </c>
      <c r="F123" s="38" t="s">
        <v>202</v>
      </c>
      <c r="G123" s="41">
        <v>6</v>
      </c>
      <c r="H123" s="48" t="s">
        <v>63</v>
      </c>
      <c r="I123" s="41">
        <v>25.5</v>
      </c>
      <c r="J123" s="43">
        <v>39762.29</v>
      </c>
      <c r="K123" s="43">
        <f t="shared" si="8"/>
        <v>829755</v>
      </c>
      <c r="L123" s="43">
        <v>1209</v>
      </c>
      <c r="M123" s="43">
        <v>830964</v>
      </c>
      <c r="N123" s="44"/>
    </row>
    <row r="124" spans="1:14" x14ac:dyDescent="0.15">
      <c r="A124" s="37" t="s">
        <v>203</v>
      </c>
      <c r="B124" s="48">
        <v>351</v>
      </c>
      <c r="C124" s="48" t="s">
        <v>196</v>
      </c>
      <c r="D124" s="38" t="s">
        <v>36</v>
      </c>
      <c r="E124" s="39">
        <v>29</v>
      </c>
      <c r="F124" s="38" t="s">
        <v>204</v>
      </c>
      <c r="G124" s="41">
        <v>4.5</v>
      </c>
      <c r="H124" s="48" t="s">
        <v>63</v>
      </c>
      <c r="I124" s="41">
        <v>26</v>
      </c>
      <c r="J124" s="43">
        <v>36808.199999999997</v>
      </c>
      <c r="K124" s="43">
        <f t="shared" si="8"/>
        <v>768109</v>
      </c>
      <c r="L124" s="43">
        <v>846</v>
      </c>
      <c r="M124" s="43">
        <v>768955</v>
      </c>
      <c r="N124" s="44"/>
    </row>
    <row r="125" spans="1:14" x14ac:dyDescent="0.15">
      <c r="A125" s="37" t="s">
        <v>205</v>
      </c>
      <c r="B125" s="48">
        <v>351</v>
      </c>
      <c r="C125" s="48" t="s">
        <v>206</v>
      </c>
      <c r="D125" s="38" t="s">
        <v>36</v>
      </c>
      <c r="E125" s="39">
        <v>205</v>
      </c>
      <c r="F125" s="38" t="s">
        <v>207</v>
      </c>
      <c r="G125" s="41">
        <v>4</v>
      </c>
      <c r="H125" s="48" t="s">
        <v>63</v>
      </c>
      <c r="I125" s="41">
        <v>5.75</v>
      </c>
      <c r="J125" s="43">
        <v>21542.84</v>
      </c>
      <c r="K125" s="43">
        <f t="shared" si="8"/>
        <v>449553</v>
      </c>
      <c r="L125" s="43">
        <v>441</v>
      </c>
      <c r="M125" s="43">
        <v>449994</v>
      </c>
      <c r="N125" s="44"/>
    </row>
    <row r="126" spans="1:14" x14ac:dyDescent="0.15">
      <c r="A126" s="37" t="s">
        <v>205</v>
      </c>
      <c r="B126" s="48">
        <v>351</v>
      </c>
      <c r="C126" s="48" t="s">
        <v>206</v>
      </c>
      <c r="D126" s="38" t="s">
        <v>36</v>
      </c>
      <c r="E126" s="39">
        <v>57</v>
      </c>
      <c r="F126" s="38" t="s">
        <v>208</v>
      </c>
      <c r="G126" s="41">
        <v>4</v>
      </c>
      <c r="H126" s="48" t="s">
        <v>63</v>
      </c>
      <c r="I126" s="41">
        <v>5.75</v>
      </c>
      <c r="J126" s="43">
        <v>5990</v>
      </c>
      <c r="K126" s="43">
        <f>ROUND((J126*$C$8/1000),0)</f>
        <v>124999</v>
      </c>
      <c r="L126" s="43">
        <v>122</v>
      </c>
      <c r="M126" s="43">
        <v>125121</v>
      </c>
      <c r="N126" s="44"/>
    </row>
    <row r="127" spans="1:14" x14ac:dyDescent="0.15">
      <c r="A127" s="37" t="s">
        <v>209</v>
      </c>
      <c r="B127" s="48">
        <v>351</v>
      </c>
      <c r="C127" s="48" t="s">
        <v>206</v>
      </c>
      <c r="D127" s="38" t="s">
        <v>36</v>
      </c>
      <c r="E127" s="39">
        <v>270</v>
      </c>
      <c r="F127" s="38" t="s">
        <v>210</v>
      </c>
      <c r="G127" s="41">
        <v>5.6</v>
      </c>
      <c r="H127" s="48" t="s">
        <v>63</v>
      </c>
      <c r="I127" s="41">
        <v>19.75</v>
      </c>
      <c r="J127" s="43">
        <v>281163.78000000003</v>
      </c>
      <c r="K127" s="43">
        <f>ROUND((J127*$C$8/1000),0)</f>
        <v>5867292</v>
      </c>
      <c r="L127" s="43">
        <v>7997</v>
      </c>
      <c r="M127" s="43">
        <v>5875289</v>
      </c>
      <c r="N127" s="44"/>
    </row>
    <row r="128" spans="1:14" x14ac:dyDescent="0.15">
      <c r="A128" s="37" t="s">
        <v>211</v>
      </c>
      <c r="B128" s="48">
        <v>351</v>
      </c>
      <c r="C128" s="48" t="s">
        <v>206</v>
      </c>
      <c r="D128" s="38" t="s">
        <v>36</v>
      </c>
      <c r="E128" s="39">
        <v>69</v>
      </c>
      <c r="F128" s="38" t="s">
        <v>212</v>
      </c>
      <c r="G128" s="41">
        <v>5.6</v>
      </c>
      <c r="H128" s="48" t="s">
        <v>63</v>
      </c>
      <c r="I128" s="41">
        <v>19.75</v>
      </c>
      <c r="J128" s="43">
        <v>71853.19</v>
      </c>
      <c r="K128" s="43">
        <f>ROUND((J128*$C$8/1000),0)</f>
        <v>1499424</v>
      </c>
      <c r="L128" s="43">
        <v>2043</v>
      </c>
      <c r="M128" s="43">
        <v>1501467</v>
      </c>
      <c r="N128" s="44"/>
    </row>
    <row r="129" spans="1:14" x14ac:dyDescent="0.15">
      <c r="A129" s="37" t="s">
        <v>213</v>
      </c>
      <c r="B129" s="48">
        <v>351</v>
      </c>
      <c r="C129" s="48" t="s">
        <v>206</v>
      </c>
      <c r="D129" s="38" t="s">
        <v>36</v>
      </c>
      <c r="E129" s="39">
        <v>20</v>
      </c>
      <c r="F129" s="38" t="s">
        <v>214</v>
      </c>
      <c r="G129" s="41">
        <v>6</v>
      </c>
      <c r="H129" s="48" t="s">
        <v>63</v>
      </c>
      <c r="I129" s="41">
        <v>25.25</v>
      </c>
      <c r="J129" s="43">
        <v>26894.79</v>
      </c>
      <c r="K129" s="43">
        <f>ROUND((J129*$C$8/1000),0)</f>
        <v>561237</v>
      </c>
      <c r="L129" s="43">
        <v>818</v>
      </c>
      <c r="M129" s="43">
        <v>562055</v>
      </c>
      <c r="N129" s="44"/>
    </row>
    <row r="130" spans="1:14" s="59" customFormat="1" x14ac:dyDescent="0.15">
      <c r="A130" s="52" t="s">
        <v>209</v>
      </c>
      <c r="B130" s="53">
        <v>351</v>
      </c>
      <c r="C130" s="53" t="s">
        <v>206</v>
      </c>
      <c r="D130" s="54" t="s">
        <v>36</v>
      </c>
      <c r="E130" s="55">
        <v>46</v>
      </c>
      <c r="F130" s="54" t="s">
        <v>215</v>
      </c>
      <c r="G130" s="56">
        <v>4.5</v>
      </c>
      <c r="H130" s="53" t="s">
        <v>63</v>
      </c>
      <c r="I130" s="56">
        <v>25.75</v>
      </c>
      <c r="J130" s="57">
        <v>57535.03</v>
      </c>
      <c r="K130" s="57">
        <v>1200634</v>
      </c>
      <c r="L130" s="57">
        <v>1322</v>
      </c>
      <c r="M130" s="57">
        <v>1201956</v>
      </c>
      <c r="N130" s="58"/>
    </row>
    <row r="131" spans="1:14" s="59" customFormat="1" x14ac:dyDescent="0.15">
      <c r="A131" s="52"/>
      <c r="B131" s="53"/>
      <c r="C131" s="53"/>
      <c r="D131" s="54"/>
      <c r="E131" s="55"/>
      <c r="F131" s="54"/>
      <c r="G131" s="56"/>
      <c r="H131" s="53"/>
      <c r="I131" s="56"/>
      <c r="J131" s="57"/>
      <c r="K131" s="57"/>
      <c r="L131" s="57"/>
      <c r="M131" s="57"/>
      <c r="N131" s="58"/>
    </row>
    <row r="132" spans="1:14" x14ac:dyDescent="0.15">
      <c r="A132" s="37" t="s">
        <v>94</v>
      </c>
      <c r="B132" s="48">
        <v>363</v>
      </c>
      <c r="C132" s="48" t="s">
        <v>216</v>
      </c>
      <c r="D132" s="38" t="s">
        <v>36</v>
      </c>
      <c r="E132" s="39">
        <v>400</v>
      </c>
      <c r="F132" s="38" t="s">
        <v>217</v>
      </c>
      <c r="G132" s="41">
        <v>5</v>
      </c>
      <c r="H132" s="48" t="s">
        <v>147</v>
      </c>
      <c r="I132" s="41">
        <v>17.5</v>
      </c>
      <c r="J132" s="43">
        <v>297723.36</v>
      </c>
      <c r="K132" s="43">
        <f>ROUND((J132*$C$8/1000),0)</f>
        <v>6212855</v>
      </c>
      <c r="L132" s="43">
        <v>4899</v>
      </c>
      <c r="M132" s="43">
        <v>6217754</v>
      </c>
      <c r="N132" s="44"/>
    </row>
    <row r="133" spans="1:14" x14ac:dyDescent="0.15">
      <c r="A133" s="37" t="s">
        <v>94</v>
      </c>
      <c r="B133" s="48">
        <v>363</v>
      </c>
      <c r="C133" s="48" t="s">
        <v>216</v>
      </c>
      <c r="D133" s="38" t="s">
        <v>36</v>
      </c>
      <c r="E133" s="39">
        <v>96</v>
      </c>
      <c r="F133" s="38" t="s">
        <v>218</v>
      </c>
      <c r="G133" s="41">
        <v>5</v>
      </c>
      <c r="H133" s="48" t="s">
        <v>147</v>
      </c>
      <c r="I133" s="41">
        <v>17.5</v>
      </c>
      <c r="J133" s="43">
        <v>71453.61</v>
      </c>
      <c r="K133" s="43">
        <f>ROUND((J133*$C$8/1000),0)</f>
        <v>1491085</v>
      </c>
      <c r="L133" s="43">
        <v>1176</v>
      </c>
      <c r="M133" s="43">
        <v>1492261</v>
      </c>
      <c r="N133" s="44"/>
    </row>
    <row r="134" spans="1:14" x14ac:dyDescent="0.15">
      <c r="A134" s="37" t="s">
        <v>182</v>
      </c>
      <c r="B134" s="48">
        <v>363</v>
      </c>
      <c r="C134" s="48" t="s">
        <v>216</v>
      </c>
      <c r="D134" s="38" t="s">
        <v>36</v>
      </c>
      <c r="E134" s="60">
        <v>1E-3</v>
      </c>
      <c r="F134" s="38" t="s">
        <v>219</v>
      </c>
      <c r="G134" s="41">
        <v>0</v>
      </c>
      <c r="H134" s="48" t="s">
        <v>147</v>
      </c>
      <c r="I134" s="41">
        <v>17.5</v>
      </c>
      <c r="J134" s="43">
        <v>1</v>
      </c>
      <c r="K134" s="43">
        <f>ROUND((J134*$C$8/1000),0)</f>
        <v>21</v>
      </c>
      <c r="L134" s="43">
        <v>0</v>
      </c>
      <c r="M134" s="43">
        <v>21</v>
      </c>
      <c r="N134" s="44"/>
    </row>
    <row r="135" spans="1:14" x14ac:dyDescent="0.15">
      <c r="A135" s="37" t="s">
        <v>220</v>
      </c>
      <c r="B135" s="48">
        <v>365</v>
      </c>
      <c r="C135" s="48" t="s">
        <v>221</v>
      </c>
      <c r="D135" s="38" t="s">
        <v>165</v>
      </c>
      <c r="E135" s="39">
        <v>6350000</v>
      </c>
      <c r="F135" s="38" t="s">
        <v>111</v>
      </c>
      <c r="G135" s="41" t="s">
        <v>222</v>
      </c>
      <c r="H135" s="48" t="s">
        <v>147</v>
      </c>
      <c r="I135" s="41">
        <v>6</v>
      </c>
      <c r="J135" s="43">
        <v>0</v>
      </c>
      <c r="K135" s="43">
        <f>ROUND((J135/1000),0)</f>
        <v>0</v>
      </c>
      <c r="L135" s="43">
        <v>0</v>
      </c>
      <c r="M135" s="43">
        <v>0</v>
      </c>
      <c r="N135" s="44"/>
    </row>
    <row r="136" spans="1:14" x14ac:dyDescent="0.15">
      <c r="A136" s="37" t="s">
        <v>223</v>
      </c>
      <c r="B136" s="48">
        <v>365</v>
      </c>
      <c r="C136" s="48" t="s">
        <v>221</v>
      </c>
      <c r="D136" s="38" t="s">
        <v>165</v>
      </c>
      <c r="E136" s="39">
        <v>50</v>
      </c>
      <c r="F136" s="38" t="s">
        <v>113</v>
      </c>
      <c r="G136" s="41" t="s">
        <v>224</v>
      </c>
      <c r="H136" s="48" t="s">
        <v>147</v>
      </c>
      <c r="I136" s="41">
        <v>6.25</v>
      </c>
      <c r="J136" s="43">
        <v>0</v>
      </c>
      <c r="K136" s="43">
        <f>ROUND((J136/1000),0)</f>
        <v>0</v>
      </c>
      <c r="L136" s="43">
        <v>0</v>
      </c>
      <c r="M136" s="43">
        <v>0</v>
      </c>
      <c r="N136" s="44"/>
    </row>
    <row r="137" spans="1:14" x14ac:dyDescent="0.15">
      <c r="A137" s="37" t="s">
        <v>60</v>
      </c>
      <c r="B137" s="48">
        <v>367</v>
      </c>
      <c r="C137" s="48" t="s">
        <v>225</v>
      </c>
      <c r="D137" s="38" t="s">
        <v>36</v>
      </c>
      <c r="E137" s="39">
        <v>321.5</v>
      </c>
      <c r="F137" s="38" t="s">
        <v>226</v>
      </c>
      <c r="G137" s="41">
        <v>5.5</v>
      </c>
      <c r="H137" s="48" t="s">
        <v>63</v>
      </c>
      <c r="I137" s="41">
        <v>19</v>
      </c>
      <c r="J137" s="43">
        <v>213485</v>
      </c>
      <c r="K137" s="43">
        <f>ROUND((J137*$C$8/1000),0)</f>
        <v>4454979</v>
      </c>
      <c r="L137" s="43">
        <v>20011</v>
      </c>
      <c r="M137" s="43">
        <v>4474990</v>
      </c>
      <c r="N137" s="44"/>
    </row>
    <row r="138" spans="1:14" x14ac:dyDescent="0.15">
      <c r="A138" s="37" t="s">
        <v>60</v>
      </c>
      <c r="B138" s="48">
        <v>367</v>
      </c>
      <c r="C138" s="48" t="s">
        <v>225</v>
      </c>
      <c r="D138" s="38" t="s">
        <v>36</v>
      </c>
      <c r="E138" s="39">
        <v>452.5</v>
      </c>
      <c r="F138" s="38" t="s">
        <v>227</v>
      </c>
      <c r="G138" s="41">
        <v>5.9</v>
      </c>
      <c r="H138" s="48" t="s">
        <v>63</v>
      </c>
      <c r="I138" s="41">
        <v>21.5</v>
      </c>
      <c r="J138" s="43">
        <v>372508</v>
      </c>
      <c r="K138" s="43">
        <f>ROUND((J138*$C$8/1000),0)</f>
        <v>7773452</v>
      </c>
      <c r="L138" s="43">
        <v>37402</v>
      </c>
      <c r="M138" s="43">
        <v>7810854</v>
      </c>
      <c r="N138" s="44"/>
    </row>
    <row r="139" spans="1:14" x14ac:dyDescent="0.15">
      <c r="A139" s="37" t="s">
        <v>64</v>
      </c>
      <c r="B139" s="48">
        <v>367</v>
      </c>
      <c r="C139" s="48" t="s">
        <v>225</v>
      </c>
      <c r="D139" s="38" t="s">
        <v>36</v>
      </c>
      <c r="E139" s="39">
        <v>31</v>
      </c>
      <c r="F139" s="38" t="s">
        <v>228</v>
      </c>
      <c r="G139" s="41">
        <v>6.3</v>
      </c>
      <c r="H139" s="48" t="s">
        <v>63</v>
      </c>
      <c r="I139" s="41">
        <v>21.5</v>
      </c>
      <c r="J139" s="43">
        <v>44048</v>
      </c>
      <c r="K139" s="43">
        <f>ROUND((J139*$C$8/1000),0)</f>
        <v>919188</v>
      </c>
      <c r="L139" s="43">
        <v>4716</v>
      </c>
      <c r="M139" s="43">
        <v>923904</v>
      </c>
      <c r="N139" s="44"/>
    </row>
    <row r="140" spans="1:14" x14ac:dyDescent="0.15">
      <c r="A140" s="37" t="s">
        <v>64</v>
      </c>
      <c r="B140" s="48">
        <v>367</v>
      </c>
      <c r="C140" s="48" t="s">
        <v>225</v>
      </c>
      <c r="D140" s="38" t="s">
        <v>36</v>
      </c>
      <c r="E140" s="39">
        <v>51.8</v>
      </c>
      <c r="F140" s="38" t="s">
        <v>229</v>
      </c>
      <c r="G140" s="41">
        <v>6.3</v>
      </c>
      <c r="H140" s="48" t="s">
        <v>63</v>
      </c>
      <c r="I140" s="41">
        <v>21.5</v>
      </c>
      <c r="J140" s="43">
        <v>73603</v>
      </c>
      <c r="K140" s="43">
        <f>ROUND((J140*$C$8/1000),0)</f>
        <v>1535939</v>
      </c>
      <c r="L140" s="43">
        <v>7879</v>
      </c>
      <c r="M140" s="43">
        <v>1543818</v>
      </c>
      <c r="N140" s="44"/>
    </row>
    <row r="141" spans="1:14" x14ac:dyDescent="0.15">
      <c r="A141" s="37"/>
      <c r="B141" s="48"/>
      <c r="C141" s="48"/>
      <c r="D141" s="38"/>
      <c r="E141" s="39"/>
      <c r="F141" s="38"/>
      <c r="G141" s="41"/>
      <c r="H141" s="48"/>
      <c r="I141" s="41"/>
      <c r="J141" s="43"/>
      <c r="K141" s="43"/>
      <c r="L141" s="43"/>
      <c r="M141" s="43"/>
      <c r="N141" s="44"/>
    </row>
    <row r="142" spans="1:14" x14ac:dyDescent="0.15">
      <c r="A142" s="37" t="s">
        <v>124</v>
      </c>
      <c r="B142" s="48">
        <v>373</v>
      </c>
      <c r="C142" s="48" t="s">
        <v>230</v>
      </c>
      <c r="D142" s="38" t="s">
        <v>165</v>
      </c>
      <c r="E142" s="39">
        <v>8400000</v>
      </c>
      <c r="F142" s="38" t="s">
        <v>231</v>
      </c>
      <c r="G142" s="41">
        <v>6</v>
      </c>
      <c r="H142" s="48" t="s">
        <v>147</v>
      </c>
      <c r="I142" s="41">
        <v>6</v>
      </c>
      <c r="J142" s="43">
        <v>0</v>
      </c>
      <c r="K142" s="43">
        <v>0</v>
      </c>
      <c r="L142" s="43"/>
      <c r="M142" s="43"/>
      <c r="N142" s="61"/>
    </row>
    <row r="143" spans="1:14" x14ac:dyDescent="0.15">
      <c r="A143" s="37" t="s">
        <v>128</v>
      </c>
      <c r="B143" s="48">
        <v>373</v>
      </c>
      <c r="C143" s="48" t="s">
        <v>230</v>
      </c>
      <c r="D143" s="38" t="s">
        <v>165</v>
      </c>
      <c r="E143" s="39">
        <v>3100000</v>
      </c>
      <c r="F143" s="38" t="s">
        <v>232</v>
      </c>
      <c r="G143" s="41">
        <v>6.5</v>
      </c>
      <c r="H143" s="48" t="s">
        <v>147</v>
      </c>
      <c r="I143" s="41">
        <v>6.25</v>
      </c>
      <c r="J143" s="43">
        <v>0</v>
      </c>
      <c r="K143" s="43">
        <f>ROUND((J143/1000),0)</f>
        <v>0</v>
      </c>
      <c r="L143" s="43"/>
      <c r="M143" s="43"/>
      <c r="N143" s="44"/>
    </row>
    <row r="144" spans="1:14" x14ac:dyDescent="0.15">
      <c r="A144" s="37" t="s">
        <v>233</v>
      </c>
      <c r="B144" s="48">
        <v>383</v>
      </c>
      <c r="C144" s="48" t="s">
        <v>196</v>
      </c>
      <c r="D144" s="38" t="s">
        <v>36</v>
      </c>
      <c r="E144" s="39">
        <v>1250</v>
      </c>
      <c r="F144" s="38" t="s">
        <v>105</v>
      </c>
      <c r="G144" s="41">
        <v>4.5</v>
      </c>
      <c r="H144" s="48" t="s">
        <v>55</v>
      </c>
      <c r="I144" s="41">
        <v>22</v>
      </c>
      <c r="J144" s="43">
        <v>549749</v>
      </c>
      <c r="K144" s="43">
        <f t="shared" ref="K144:K149" si="9">ROUND((J144*$C$8/1000),0)</f>
        <v>11472096</v>
      </c>
      <c r="L144" s="43">
        <v>7468</v>
      </c>
      <c r="M144" s="43">
        <v>11479564</v>
      </c>
      <c r="N144" s="44"/>
    </row>
    <row r="145" spans="1:14" x14ac:dyDescent="0.15">
      <c r="A145" s="37" t="s">
        <v>234</v>
      </c>
      <c r="B145" s="48">
        <v>383</v>
      </c>
      <c r="C145" s="48" t="s">
        <v>196</v>
      </c>
      <c r="D145" s="38" t="s">
        <v>36</v>
      </c>
      <c r="E145" s="60">
        <v>161</v>
      </c>
      <c r="F145" s="38" t="s">
        <v>56</v>
      </c>
      <c r="G145" s="41">
        <v>6</v>
      </c>
      <c r="H145" s="48" t="s">
        <v>55</v>
      </c>
      <c r="I145" s="41">
        <v>22</v>
      </c>
      <c r="J145" s="43">
        <v>217557</v>
      </c>
      <c r="K145" s="43">
        <f t="shared" si="9"/>
        <v>4539953</v>
      </c>
      <c r="L145" s="43">
        <v>12706</v>
      </c>
      <c r="M145" s="43">
        <v>4552659</v>
      </c>
      <c r="N145" s="44"/>
    </row>
    <row r="146" spans="1:14" x14ac:dyDescent="0.15">
      <c r="A146" s="37" t="s">
        <v>67</v>
      </c>
      <c r="B146" s="48">
        <v>392</v>
      </c>
      <c r="C146" s="48" t="s">
        <v>235</v>
      </c>
      <c r="D146" s="38" t="s">
        <v>36</v>
      </c>
      <c r="E146" s="39">
        <v>240</v>
      </c>
      <c r="F146" s="38" t="s">
        <v>236</v>
      </c>
      <c r="G146" s="41">
        <v>3.5</v>
      </c>
      <c r="H146" s="48" t="s">
        <v>55</v>
      </c>
      <c r="I146" s="41">
        <v>7</v>
      </c>
      <c r="J146" s="43">
        <v>59318.98</v>
      </c>
      <c r="K146" s="43">
        <f t="shared" si="9"/>
        <v>1237861</v>
      </c>
      <c r="L146" s="43">
        <v>7247</v>
      </c>
      <c r="M146" s="43">
        <v>1245108</v>
      </c>
      <c r="N146" s="44"/>
    </row>
    <row r="147" spans="1:14" x14ac:dyDescent="0.15">
      <c r="A147" s="37" t="s">
        <v>237</v>
      </c>
      <c r="B147" s="48">
        <v>392</v>
      </c>
      <c r="C147" s="48" t="s">
        <v>235</v>
      </c>
      <c r="D147" s="38" t="s">
        <v>36</v>
      </c>
      <c r="E147" s="39">
        <v>245</v>
      </c>
      <c r="F147" s="38" t="s">
        <v>228</v>
      </c>
      <c r="G147" s="41">
        <v>4.5</v>
      </c>
      <c r="H147" s="48" t="s">
        <v>55</v>
      </c>
      <c r="I147" s="41">
        <v>11</v>
      </c>
      <c r="J147" s="43">
        <v>140807.85</v>
      </c>
      <c r="K147" s="43">
        <f t="shared" si="9"/>
        <v>2938361</v>
      </c>
      <c r="L147" s="43">
        <v>0</v>
      </c>
      <c r="M147" s="43">
        <v>2938361</v>
      </c>
      <c r="N147" s="44"/>
    </row>
    <row r="148" spans="1:14" x14ac:dyDescent="0.15">
      <c r="A148" s="37" t="s">
        <v>237</v>
      </c>
      <c r="B148" s="48">
        <v>392</v>
      </c>
      <c r="C148" s="48" t="s">
        <v>235</v>
      </c>
      <c r="D148" s="38" t="s">
        <v>36</v>
      </c>
      <c r="E148" s="62" t="s">
        <v>238</v>
      </c>
      <c r="F148" s="38" t="s">
        <v>239</v>
      </c>
      <c r="G148" s="41">
        <v>4.5</v>
      </c>
      <c r="H148" s="48" t="s">
        <v>55</v>
      </c>
      <c r="I148" s="41">
        <v>11</v>
      </c>
      <c r="J148" s="43">
        <v>229.14</v>
      </c>
      <c r="K148" s="43">
        <f t="shared" si="9"/>
        <v>4782</v>
      </c>
      <c r="L148" s="43">
        <v>0</v>
      </c>
      <c r="M148" s="43">
        <v>4782</v>
      </c>
      <c r="N148" s="44"/>
    </row>
    <row r="149" spans="1:14" x14ac:dyDescent="0.15">
      <c r="A149" s="37" t="s">
        <v>237</v>
      </c>
      <c r="B149" s="48">
        <v>392</v>
      </c>
      <c r="C149" s="48" t="s">
        <v>235</v>
      </c>
      <c r="D149" s="38" t="s">
        <v>36</v>
      </c>
      <c r="E149" s="62" t="s">
        <v>238</v>
      </c>
      <c r="F149" s="38" t="s">
        <v>240</v>
      </c>
      <c r="G149" s="41">
        <v>5</v>
      </c>
      <c r="H149" s="48" t="s">
        <v>55</v>
      </c>
      <c r="I149" s="41">
        <v>11.5</v>
      </c>
      <c r="J149" s="43">
        <v>175629.68</v>
      </c>
      <c r="K149" s="43">
        <f t="shared" si="9"/>
        <v>3665019</v>
      </c>
      <c r="L149" s="43">
        <v>0</v>
      </c>
      <c r="M149" s="43">
        <v>3665019</v>
      </c>
      <c r="N149" s="44"/>
    </row>
    <row r="151" spans="1:14" x14ac:dyDescent="0.15">
      <c r="A151" s="37" t="s">
        <v>130</v>
      </c>
      <c r="B151" s="48">
        <v>405</v>
      </c>
      <c r="C151" s="48" t="s">
        <v>241</v>
      </c>
      <c r="D151" s="38" t="s">
        <v>36</v>
      </c>
      <c r="E151" s="39">
        <v>680</v>
      </c>
      <c r="F151" s="38" t="s">
        <v>242</v>
      </c>
      <c r="G151" s="41">
        <v>6.4107000000000003</v>
      </c>
      <c r="H151" s="48" t="s">
        <v>38</v>
      </c>
      <c r="I151" s="41">
        <v>25</v>
      </c>
      <c r="J151" s="43">
        <v>0</v>
      </c>
      <c r="K151" s="43">
        <f>ROUND((J151*$C$8/1000),0)</f>
        <v>0</v>
      </c>
      <c r="L151" s="43"/>
      <c r="M151" s="43"/>
      <c r="N151" s="44"/>
    </row>
    <row r="152" spans="1:14" x14ac:dyDescent="0.15">
      <c r="A152" s="37" t="s">
        <v>220</v>
      </c>
      <c r="B152" s="48">
        <v>414</v>
      </c>
      <c r="C152" s="48" t="s">
        <v>243</v>
      </c>
      <c r="D152" s="38" t="s">
        <v>165</v>
      </c>
      <c r="E152" s="51">
        <v>36000000</v>
      </c>
      <c r="F152" s="38" t="s">
        <v>244</v>
      </c>
      <c r="G152" s="41">
        <v>5.5</v>
      </c>
      <c r="H152" s="48" t="s">
        <v>147</v>
      </c>
      <c r="I152" s="41">
        <v>6</v>
      </c>
      <c r="J152" s="43">
        <v>0</v>
      </c>
      <c r="K152" s="43">
        <f>ROUND((J152/1000),0)</f>
        <v>0</v>
      </c>
      <c r="L152" s="43"/>
      <c r="M152" s="43"/>
      <c r="N152" s="44"/>
    </row>
    <row r="153" spans="1:14" x14ac:dyDescent="0.15">
      <c r="A153" s="37" t="s">
        <v>223</v>
      </c>
      <c r="B153" s="48">
        <v>414</v>
      </c>
      <c r="C153" s="48" t="s">
        <v>243</v>
      </c>
      <c r="D153" s="38" t="s">
        <v>165</v>
      </c>
      <c r="E153" s="51">
        <v>2500000</v>
      </c>
      <c r="F153" s="38" t="s">
        <v>245</v>
      </c>
      <c r="G153" s="41">
        <v>10</v>
      </c>
      <c r="H153" s="48" t="s">
        <v>147</v>
      </c>
      <c r="I153" s="41">
        <v>6.25</v>
      </c>
      <c r="J153" s="43">
        <v>0</v>
      </c>
      <c r="K153" s="43">
        <f>ROUND((J153/1000),0)</f>
        <v>0</v>
      </c>
      <c r="L153" s="43"/>
      <c r="M153" s="43"/>
      <c r="N153" s="44"/>
    </row>
    <row r="154" spans="1:14" x14ac:dyDescent="0.15">
      <c r="A154" s="37" t="s">
        <v>60</v>
      </c>
      <c r="B154" s="48">
        <v>420</v>
      </c>
      <c r="C154" s="48" t="s">
        <v>246</v>
      </c>
      <c r="D154" s="38" t="s">
        <v>36</v>
      </c>
      <c r="E154" s="39">
        <v>507</v>
      </c>
      <c r="F154" s="38" t="s">
        <v>247</v>
      </c>
      <c r="G154" s="41">
        <v>4.5</v>
      </c>
      <c r="H154" s="48" t="s">
        <v>38</v>
      </c>
      <c r="I154" s="41">
        <v>19.5</v>
      </c>
      <c r="J154" s="43">
        <v>318717</v>
      </c>
      <c r="K154" s="43">
        <f>ROUND((J154*$C$8/1000),0)</f>
        <v>6650948</v>
      </c>
      <c r="L154" s="43">
        <v>24531</v>
      </c>
      <c r="M154" s="43">
        <v>6675479</v>
      </c>
      <c r="N154" s="44"/>
    </row>
    <row r="155" spans="1:14" x14ac:dyDescent="0.15">
      <c r="A155" s="37" t="s">
        <v>60</v>
      </c>
      <c r="B155" s="48">
        <v>420</v>
      </c>
      <c r="C155" s="48" t="s">
        <v>246</v>
      </c>
      <c r="D155" s="38" t="s">
        <v>36</v>
      </c>
      <c r="E155" s="39">
        <v>91</v>
      </c>
      <c r="F155" s="38" t="s">
        <v>248</v>
      </c>
      <c r="G155" s="41">
        <v>4.5</v>
      </c>
      <c r="H155" s="48" t="s">
        <v>38</v>
      </c>
      <c r="I155" s="41">
        <v>19.5</v>
      </c>
      <c r="J155" s="43">
        <v>75431</v>
      </c>
      <c r="K155" s="43">
        <f>ROUND((J155*$C$8/1000),0)</f>
        <v>1574085</v>
      </c>
      <c r="L155" s="43">
        <v>5806</v>
      </c>
      <c r="M155" s="43">
        <v>1579891</v>
      </c>
      <c r="N155" s="44"/>
    </row>
    <row r="156" spans="1:14" x14ac:dyDescent="0.15">
      <c r="A156" s="37" t="s">
        <v>64</v>
      </c>
      <c r="B156" s="48">
        <v>420</v>
      </c>
      <c r="C156" s="48" t="s">
        <v>246</v>
      </c>
      <c r="D156" s="38" t="s">
        <v>36</v>
      </c>
      <c r="E156" s="39">
        <v>32</v>
      </c>
      <c r="F156" s="38" t="s">
        <v>249</v>
      </c>
      <c r="G156" s="41">
        <v>4.5</v>
      </c>
      <c r="H156" s="48" t="s">
        <v>38</v>
      </c>
      <c r="I156" s="41">
        <v>19.5</v>
      </c>
      <c r="J156" s="43">
        <v>39441</v>
      </c>
      <c r="K156" s="43">
        <f>ROUND((J156*$C$8/1000),0)</f>
        <v>823050</v>
      </c>
      <c r="L156" s="43">
        <v>3036</v>
      </c>
      <c r="M156" s="43">
        <v>826086</v>
      </c>
      <c r="N156" s="44"/>
    </row>
    <row r="157" spans="1:14" x14ac:dyDescent="0.15">
      <c r="A157" s="37" t="s">
        <v>64</v>
      </c>
      <c r="B157" s="48">
        <v>420</v>
      </c>
      <c r="C157" s="48" t="s">
        <v>246</v>
      </c>
      <c r="D157" s="38" t="s">
        <v>36</v>
      </c>
      <c r="E157" s="39">
        <v>28</v>
      </c>
      <c r="F157" s="38" t="s">
        <v>250</v>
      </c>
      <c r="G157" s="41">
        <v>4.5</v>
      </c>
      <c r="H157" s="48" t="s">
        <v>38</v>
      </c>
      <c r="I157" s="41">
        <v>19.5</v>
      </c>
      <c r="J157" s="43">
        <v>34511</v>
      </c>
      <c r="K157" s="43">
        <f>ROUND((J157*$C$8/1000),0)</f>
        <v>720171</v>
      </c>
      <c r="L157" s="43">
        <v>2657</v>
      </c>
      <c r="M157" s="43">
        <v>722828</v>
      </c>
      <c r="N157" s="44"/>
    </row>
    <row r="158" spans="1:14" x14ac:dyDescent="0.15">
      <c r="A158" s="37" t="s">
        <v>64</v>
      </c>
      <c r="B158" s="48">
        <v>420</v>
      </c>
      <c r="C158" s="48" t="s">
        <v>246</v>
      </c>
      <c r="D158" s="38" t="s">
        <v>36</v>
      </c>
      <c r="E158" s="39">
        <v>25</v>
      </c>
      <c r="F158" s="38" t="s">
        <v>251</v>
      </c>
      <c r="G158" s="41">
        <v>4.5</v>
      </c>
      <c r="H158" s="48" t="s">
        <v>38</v>
      </c>
      <c r="I158" s="41">
        <v>19.5</v>
      </c>
      <c r="J158" s="43">
        <v>30814</v>
      </c>
      <c r="K158" s="43">
        <f>ROUND((J158*$C$8/1000),0)</f>
        <v>643023</v>
      </c>
      <c r="L158" s="43">
        <v>2371</v>
      </c>
      <c r="M158" s="43">
        <v>645394</v>
      </c>
      <c r="N158" s="44"/>
    </row>
    <row r="159" spans="1:14" x14ac:dyDescent="0.15">
      <c r="A159" s="37"/>
      <c r="B159" s="48"/>
      <c r="C159" s="48"/>
      <c r="D159" s="38"/>
      <c r="E159" s="39"/>
      <c r="F159" s="38"/>
      <c r="G159" s="41"/>
      <c r="H159" s="48"/>
      <c r="I159" s="41"/>
      <c r="J159" s="43"/>
      <c r="K159" s="43"/>
      <c r="L159" s="43"/>
      <c r="M159" s="43"/>
      <c r="N159" s="44"/>
    </row>
    <row r="160" spans="1:14" x14ac:dyDescent="0.15">
      <c r="A160" s="37" t="s">
        <v>252</v>
      </c>
      <c r="B160" s="48">
        <v>424</v>
      </c>
      <c r="C160" s="48" t="s">
        <v>253</v>
      </c>
      <c r="D160" s="38" t="s">
        <v>36</v>
      </c>
      <c r="E160" s="39">
        <v>893.5</v>
      </c>
      <c r="F160" s="38" t="s">
        <v>254</v>
      </c>
      <c r="G160" s="41">
        <v>1.51</v>
      </c>
      <c r="H160" s="38" t="s">
        <v>102</v>
      </c>
      <c r="I160" s="41">
        <v>1.04</v>
      </c>
      <c r="J160" s="43">
        <v>0</v>
      </c>
      <c r="K160" s="43">
        <f>ROUND((J160*$C$8/1000),0)</f>
        <v>0</v>
      </c>
      <c r="L160" s="43"/>
      <c r="M160" s="43"/>
      <c r="N160" s="44"/>
    </row>
    <row r="161" spans="1:14" x14ac:dyDescent="0.15">
      <c r="A161" s="37" t="s">
        <v>252</v>
      </c>
      <c r="B161" s="48">
        <v>424</v>
      </c>
      <c r="C161" s="48" t="s">
        <v>253</v>
      </c>
      <c r="D161" s="38" t="s">
        <v>36</v>
      </c>
      <c r="E161" s="39">
        <v>638.5</v>
      </c>
      <c r="F161" s="38" t="s">
        <v>255</v>
      </c>
      <c r="G161" s="41">
        <v>1.61</v>
      </c>
      <c r="H161" s="38" t="s">
        <v>102</v>
      </c>
      <c r="I161" s="41">
        <v>1.1399999999999999</v>
      </c>
      <c r="J161" s="43">
        <v>0</v>
      </c>
      <c r="K161" s="43">
        <f>ROUND((J161*$C$8/1000),0)</f>
        <v>0</v>
      </c>
      <c r="L161" s="43"/>
      <c r="M161" s="43"/>
      <c r="N161" s="44"/>
    </row>
    <row r="162" spans="1:14" x14ac:dyDescent="0.15">
      <c r="A162" s="37" t="s">
        <v>252</v>
      </c>
      <c r="B162" s="48">
        <v>424</v>
      </c>
      <c r="C162" s="48" t="s">
        <v>253</v>
      </c>
      <c r="D162" s="38" t="s">
        <v>36</v>
      </c>
      <c r="E162" s="39">
        <v>618</v>
      </c>
      <c r="F162" s="38" t="s">
        <v>256</v>
      </c>
      <c r="G162" s="41">
        <v>2.41</v>
      </c>
      <c r="H162" s="38" t="s">
        <v>102</v>
      </c>
      <c r="I162" s="41">
        <v>2.15</v>
      </c>
      <c r="J162" s="43">
        <v>0</v>
      </c>
      <c r="K162" s="43">
        <f t="shared" ref="K162:K168" si="10">ROUND((J162*$C$8/1000),0)</f>
        <v>0</v>
      </c>
      <c r="L162" s="43"/>
      <c r="M162" s="43"/>
      <c r="N162" s="44"/>
    </row>
    <row r="163" spans="1:14" x14ac:dyDescent="0.15">
      <c r="A163" s="37" t="s">
        <v>252</v>
      </c>
      <c r="B163" s="48">
        <v>424</v>
      </c>
      <c r="C163" s="48" t="s">
        <v>253</v>
      </c>
      <c r="D163" s="38" t="s">
        <v>36</v>
      </c>
      <c r="E163" s="39">
        <v>821</v>
      </c>
      <c r="F163" s="38" t="s">
        <v>257</v>
      </c>
      <c r="G163" s="41">
        <v>2.72</v>
      </c>
      <c r="H163" s="38" t="s">
        <v>102</v>
      </c>
      <c r="I163" s="41">
        <v>3.07</v>
      </c>
      <c r="J163" s="43">
        <v>0</v>
      </c>
      <c r="K163" s="43">
        <f t="shared" si="10"/>
        <v>0</v>
      </c>
      <c r="L163" s="43"/>
      <c r="M163" s="43"/>
      <c r="N163" s="44"/>
    </row>
    <row r="164" spans="1:14" x14ac:dyDescent="0.15">
      <c r="A164" s="37" t="s">
        <v>252</v>
      </c>
      <c r="B164" s="48">
        <v>424</v>
      </c>
      <c r="C164" s="48" t="s">
        <v>253</v>
      </c>
      <c r="D164" s="38" t="s">
        <v>36</v>
      </c>
      <c r="E164" s="39">
        <v>789.5</v>
      </c>
      <c r="F164" s="38" t="s">
        <v>258</v>
      </c>
      <c r="G164" s="41">
        <v>3.02</v>
      </c>
      <c r="H164" s="38" t="s">
        <v>102</v>
      </c>
      <c r="I164" s="41">
        <v>4.08</v>
      </c>
      <c r="J164" s="43">
        <v>0</v>
      </c>
      <c r="K164" s="43">
        <f t="shared" si="10"/>
        <v>0</v>
      </c>
      <c r="L164" s="43"/>
      <c r="M164" s="43"/>
      <c r="N164" s="44"/>
    </row>
    <row r="165" spans="1:14" x14ac:dyDescent="0.15">
      <c r="A165" s="37" t="s">
        <v>252</v>
      </c>
      <c r="B165" s="48">
        <v>424</v>
      </c>
      <c r="C165" s="48" t="s">
        <v>253</v>
      </c>
      <c r="D165" s="38" t="s">
        <v>36</v>
      </c>
      <c r="E165" s="39">
        <v>764</v>
      </c>
      <c r="F165" s="38" t="s">
        <v>259</v>
      </c>
      <c r="G165" s="41">
        <v>3.07</v>
      </c>
      <c r="H165" s="38" t="s">
        <v>102</v>
      </c>
      <c r="I165" s="41">
        <v>5.09</v>
      </c>
      <c r="J165" s="43">
        <v>764000</v>
      </c>
      <c r="K165" s="43">
        <f t="shared" si="10"/>
        <v>15943060</v>
      </c>
      <c r="L165" s="43">
        <v>2380369</v>
      </c>
      <c r="M165" s="43">
        <v>18323429</v>
      </c>
      <c r="N165" s="44"/>
    </row>
    <row r="166" spans="1:14" x14ac:dyDescent="0.15">
      <c r="A166" s="37" t="s">
        <v>252</v>
      </c>
      <c r="B166" s="48">
        <v>424</v>
      </c>
      <c r="C166" s="48" t="s">
        <v>253</v>
      </c>
      <c r="D166" s="38" t="s">
        <v>36</v>
      </c>
      <c r="E166" s="39">
        <v>738.5</v>
      </c>
      <c r="F166" s="38" t="s">
        <v>260</v>
      </c>
      <c r="G166" s="41">
        <v>3.12</v>
      </c>
      <c r="H166" s="38" t="s">
        <v>102</v>
      </c>
      <c r="I166" s="41">
        <v>6.11</v>
      </c>
      <c r="J166" s="43">
        <v>738500</v>
      </c>
      <c r="K166" s="43">
        <f t="shared" si="10"/>
        <v>15410929</v>
      </c>
      <c r="L166" s="43">
        <v>2341061</v>
      </c>
      <c r="M166" s="43">
        <v>17751990</v>
      </c>
      <c r="N166" s="44"/>
    </row>
    <row r="167" spans="1:14" x14ac:dyDescent="0.15">
      <c r="A167" s="37" t="s">
        <v>252</v>
      </c>
      <c r="B167" s="48">
        <v>424</v>
      </c>
      <c r="C167" s="48" t="s">
        <v>253</v>
      </c>
      <c r="D167" s="38" t="s">
        <v>36</v>
      </c>
      <c r="E167" s="39">
        <v>708</v>
      </c>
      <c r="F167" s="38" t="s">
        <v>261</v>
      </c>
      <c r="G167" s="41">
        <v>3.17</v>
      </c>
      <c r="H167" s="38" t="s">
        <v>102</v>
      </c>
      <c r="I167" s="41">
        <v>7.13</v>
      </c>
      <c r="J167" s="43">
        <v>708000</v>
      </c>
      <c r="K167" s="43">
        <f t="shared" si="10"/>
        <v>14774459</v>
      </c>
      <c r="L167" s="43">
        <v>2282937</v>
      </c>
      <c r="M167" s="43">
        <v>17057396</v>
      </c>
      <c r="N167" s="44"/>
    </row>
    <row r="168" spans="1:14" x14ac:dyDescent="0.15">
      <c r="A168" s="37" t="s">
        <v>252</v>
      </c>
      <c r="B168" s="48">
        <v>424</v>
      </c>
      <c r="C168" s="48" t="s">
        <v>253</v>
      </c>
      <c r="D168" s="38" t="s">
        <v>36</v>
      </c>
      <c r="E168" s="60">
        <v>1E-3</v>
      </c>
      <c r="F168" s="38" t="s">
        <v>262</v>
      </c>
      <c r="G168" s="41">
        <v>0</v>
      </c>
      <c r="H168" s="38" t="s">
        <v>102</v>
      </c>
      <c r="I168" s="41">
        <v>7.13</v>
      </c>
      <c r="J168" s="43">
        <v>1</v>
      </c>
      <c r="K168" s="43">
        <f t="shared" si="10"/>
        <v>21</v>
      </c>
      <c r="L168" s="43">
        <v>0</v>
      </c>
      <c r="M168" s="43">
        <v>21</v>
      </c>
      <c r="N168" s="44"/>
    </row>
    <row r="169" spans="1:14" x14ac:dyDescent="0.15">
      <c r="A169" s="37"/>
      <c r="B169" s="48"/>
      <c r="C169" s="48"/>
      <c r="D169" s="38"/>
      <c r="E169" s="39"/>
      <c r="F169" s="38"/>
      <c r="G169" s="41"/>
      <c r="H169" s="48"/>
      <c r="I169" s="41"/>
      <c r="J169" s="43"/>
      <c r="K169" s="43"/>
      <c r="L169" s="43"/>
      <c r="M169" s="43"/>
      <c r="N169" s="44"/>
    </row>
    <row r="170" spans="1:14" x14ac:dyDescent="0.15">
      <c r="A170" s="37" t="s">
        <v>263</v>
      </c>
      <c r="B170" s="48">
        <v>430</v>
      </c>
      <c r="C170" s="48" t="s">
        <v>264</v>
      </c>
      <c r="D170" s="38" t="s">
        <v>36</v>
      </c>
      <c r="E170" s="51">
        <v>3660</v>
      </c>
      <c r="F170" s="38" t="s">
        <v>265</v>
      </c>
      <c r="G170" s="41">
        <v>3</v>
      </c>
      <c r="H170" s="48" t="s">
        <v>147</v>
      </c>
      <c r="I170" s="41">
        <v>11.42</v>
      </c>
      <c r="J170" s="43">
        <v>2451878.29</v>
      </c>
      <c r="K170" s="43">
        <f>ROUND((J170*$C$8/1000),0)</f>
        <v>51165502</v>
      </c>
      <c r="L170" s="43">
        <v>2182493</v>
      </c>
      <c r="M170" s="43">
        <v>53347995</v>
      </c>
      <c r="N170" s="44"/>
    </row>
    <row r="171" spans="1:14" x14ac:dyDescent="0.15">
      <c r="A171" s="37" t="s">
        <v>263</v>
      </c>
      <c r="B171" s="48">
        <v>430</v>
      </c>
      <c r="C171" s="48" t="s">
        <v>264</v>
      </c>
      <c r="D171" s="38" t="s">
        <v>36</v>
      </c>
      <c r="E171" s="51">
        <v>479</v>
      </c>
      <c r="F171" s="38" t="s">
        <v>266</v>
      </c>
      <c r="G171" s="41">
        <v>4</v>
      </c>
      <c r="H171" s="48" t="s">
        <v>147</v>
      </c>
      <c r="I171" s="41">
        <v>11.42</v>
      </c>
      <c r="J171" s="43">
        <v>464718.38</v>
      </c>
      <c r="K171" s="43">
        <f>ROUND((J171*$C$8/1000),0)</f>
        <v>9697687</v>
      </c>
      <c r="L171" s="43">
        <v>541429</v>
      </c>
      <c r="M171" s="43">
        <v>10239116</v>
      </c>
      <c r="N171" s="44"/>
    </row>
    <row r="172" spans="1:14" x14ac:dyDescent="0.15">
      <c r="A172" s="37" t="s">
        <v>267</v>
      </c>
      <c r="B172" s="48">
        <v>430</v>
      </c>
      <c r="C172" s="48" t="s">
        <v>264</v>
      </c>
      <c r="D172" s="38" t="s">
        <v>36</v>
      </c>
      <c r="E172" s="60">
        <v>1.5349999999999999</v>
      </c>
      <c r="F172" s="38" t="s">
        <v>268</v>
      </c>
      <c r="G172" s="41">
        <v>10</v>
      </c>
      <c r="H172" s="48" t="s">
        <v>147</v>
      </c>
      <c r="I172" s="41">
        <v>11.42</v>
      </c>
      <c r="J172" s="43">
        <v>2248.5700000000002</v>
      </c>
      <c r="K172" s="43">
        <f>ROUND((J172*$C$8/1000),0)</f>
        <v>46923</v>
      </c>
      <c r="L172" s="43">
        <v>6700</v>
      </c>
      <c r="M172" s="43">
        <v>53623</v>
      </c>
      <c r="N172" s="44"/>
    </row>
    <row r="173" spans="1:14" x14ac:dyDescent="0.15">
      <c r="A173" s="37" t="s">
        <v>269</v>
      </c>
      <c r="B173" s="48">
        <v>436</v>
      </c>
      <c r="C173" s="48" t="s">
        <v>270</v>
      </c>
      <c r="D173" s="38" t="s">
        <v>165</v>
      </c>
      <c r="E173" s="51">
        <v>22000000</v>
      </c>
      <c r="F173" s="48" t="s">
        <v>271</v>
      </c>
      <c r="G173" s="41">
        <v>5.5</v>
      </c>
      <c r="H173" s="48" t="s">
        <v>147</v>
      </c>
      <c r="I173" s="41">
        <v>6</v>
      </c>
      <c r="J173" s="43">
        <v>12833331500</v>
      </c>
      <c r="K173" s="43">
        <f>ROUND((J173/1000),0)</f>
        <v>12833332</v>
      </c>
      <c r="L173" s="43">
        <v>77400</v>
      </c>
      <c r="M173" s="43">
        <v>12910732</v>
      </c>
      <c r="N173" s="44"/>
    </row>
    <row r="174" spans="1:14" x14ac:dyDescent="0.15">
      <c r="A174" s="37" t="s">
        <v>223</v>
      </c>
      <c r="B174" s="48">
        <v>436</v>
      </c>
      <c r="C174" s="48" t="s">
        <v>270</v>
      </c>
      <c r="D174" s="38" t="s">
        <v>165</v>
      </c>
      <c r="E174" s="51">
        <v>14100000</v>
      </c>
      <c r="F174" s="48" t="s">
        <v>272</v>
      </c>
      <c r="G174" s="41">
        <v>10</v>
      </c>
      <c r="H174" s="48" t="s">
        <v>147</v>
      </c>
      <c r="I174" s="41">
        <v>6</v>
      </c>
      <c r="J174" s="43">
        <v>21141608415</v>
      </c>
      <c r="K174" s="43">
        <f>ROUND((J174/1000),0)</f>
        <v>21141608</v>
      </c>
      <c r="L174" s="43">
        <v>227486</v>
      </c>
      <c r="M174" s="43">
        <v>21369094</v>
      </c>
      <c r="N174" s="44"/>
    </row>
    <row r="175" spans="1:14" x14ac:dyDescent="0.15">
      <c r="A175" s="37"/>
      <c r="B175" s="48"/>
      <c r="C175" s="48"/>
      <c r="D175" s="38"/>
      <c r="E175" s="51"/>
      <c r="F175" s="48"/>
      <c r="G175" s="41"/>
      <c r="H175" s="48"/>
      <c r="I175" s="41"/>
      <c r="J175" s="43"/>
      <c r="K175" s="43"/>
      <c r="L175" s="43"/>
      <c r="M175" s="43"/>
      <c r="N175" s="44"/>
    </row>
    <row r="176" spans="1:14" x14ac:dyDescent="0.15">
      <c r="A176" s="37" t="s">
        <v>130</v>
      </c>
      <c r="B176" s="48">
        <v>437</v>
      </c>
      <c r="C176" s="48" t="s">
        <v>273</v>
      </c>
      <c r="D176" s="38" t="s">
        <v>36</v>
      </c>
      <c r="E176" s="51">
        <v>110</v>
      </c>
      <c r="F176" s="38" t="s">
        <v>274</v>
      </c>
      <c r="G176" s="41">
        <v>3</v>
      </c>
      <c r="H176" s="48" t="s">
        <v>63</v>
      </c>
      <c r="I176" s="41">
        <v>7</v>
      </c>
      <c r="J176" s="43">
        <v>35416.47</v>
      </c>
      <c r="K176" s="43">
        <f>ROUND((J176*$C$8/1000),0)</f>
        <v>739067</v>
      </c>
      <c r="L176" s="43">
        <v>2370</v>
      </c>
      <c r="M176" s="43">
        <v>741437</v>
      </c>
      <c r="N176" s="44"/>
    </row>
    <row r="177" spans="1:14" x14ac:dyDescent="0.15">
      <c r="A177" s="37" t="s">
        <v>130</v>
      </c>
      <c r="B177" s="48">
        <v>437</v>
      </c>
      <c r="C177" s="48" t="s">
        <v>273</v>
      </c>
      <c r="D177" s="38" t="s">
        <v>36</v>
      </c>
      <c r="E177" s="51">
        <v>33</v>
      </c>
      <c r="F177" s="38" t="s">
        <v>275</v>
      </c>
      <c r="G177" s="41">
        <v>3</v>
      </c>
      <c r="H177" s="48" t="s">
        <v>63</v>
      </c>
      <c r="I177" s="41">
        <v>7</v>
      </c>
      <c r="J177" s="43">
        <v>10624.95</v>
      </c>
      <c r="K177" s="43">
        <f t="shared" ref="K177:K189" si="11">ROUND((J177*$C$8/1000),0)</f>
        <v>221720</v>
      </c>
      <c r="L177" s="43">
        <v>711</v>
      </c>
      <c r="M177" s="43">
        <v>222431</v>
      </c>
      <c r="N177" s="44"/>
    </row>
    <row r="178" spans="1:14" x14ac:dyDescent="0.15">
      <c r="A178" s="37" t="s">
        <v>130</v>
      </c>
      <c r="B178" s="48">
        <v>437</v>
      </c>
      <c r="C178" s="48" t="s">
        <v>273</v>
      </c>
      <c r="D178" s="38" t="s">
        <v>36</v>
      </c>
      <c r="E178" s="51">
        <v>260</v>
      </c>
      <c r="F178" s="38" t="s">
        <v>276</v>
      </c>
      <c r="G178" s="41">
        <v>4.2</v>
      </c>
      <c r="H178" s="48" t="s">
        <v>63</v>
      </c>
      <c r="I178" s="41">
        <v>20</v>
      </c>
      <c r="J178" s="43">
        <v>218064.59</v>
      </c>
      <c r="K178" s="43">
        <f t="shared" si="11"/>
        <v>4550546</v>
      </c>
      <c r="L178" s="43">
        <v>20327</v>
      </c>
      <c r="M178" s="43">
        <v>4570873</v>
      </c>
      <c r="N178" s="44"/>
    </row>
    <row r="179" spans="1:14" x14ac:dyDescent="0.15">
      <c r="A179" s="37" t="s">
        <v>130</v>
      </c>
      <c r="B179" s="48">
        <v>437</v>
      </c>
      <c r="C179" s="48" t="s">
        <v>273</v>
      </c>
      <c r="D179" s="38" t="s">
        <v>36</v>
      </c>
      <c r="E179" s="51">
        <v>68</v>
      </c>
      <c r="F179" s="38" t="s">
        <v>277</v>
      </c>
      <c r="G179" s="41">
        <v>4.2</v>
      </c>
      <c r="H179" s="48" t="s">
        <v>63</v>
      </c>
      <c r="I179" s="41">
        <v>20</v>
      </c>
      <c r="J179" s="43">
        <v>57032.27</v>
      </c>
      <c r="K179" s="43">
        <f t="shared" si="11"/>
        <v>1190143</v>
      </c>
      <c r="L179" s="43">
        <v>5317</v>
      </c>
      <c r="M179" s="43">
        <v>1195460</v>
      </c>
      <c r="N179" s="44"/>
    </row>
    <row r="180" spans="1:14" x14ac:dyDescent="0.15">
      <c r="A180" s="37" t="s">
        <v>278</v>
      </c>
      <c r="B180" s="48">
        <v>437</v>
      </c>
      <c r="C180" s="48" t="s">
        <v>273</v>
      </c>
      <c r="D180" s="38" t="s">
        <v>36</v>
      </c>
      <c r="E180" s="63">
        <v>132</v>
      </c>
      <c r="F180" s="38" t="s">
        <v>279</v>
      </c>
      <c r="G180" s="41">
        <v>4.2</v>
      </c>
      <c r="H180" s="48" t="s">
        <v>63</v>
      </c>
      <c r="I180" s="41">
        <v>20</v>
      </c>
      <c r="J180" s="43">
        <v>103423.09</v>
      </c>
      <c r="K180" s="43">
        <f t="shared" si="11"/>
        <v>2158221</v>
      </c>
      <c r="L180" s="43">
        <v>9640</v>
      </c>
      <c r="M180" s="43">
        <v>2167861</v>
      </c>
      <c r="N180" s="44"/>
    </row>
    <row r="181" spans="1:14" x14ac:dyDescent="0.15">
      <c r="A181" s="37" t="s">
        <v>280</v>
      </c>
      <c r="B181" s="48">
        <v>437</v>
      </c>
      <c r="C181" s="48" t="s">
        <v>273</v>
      </c>
      <c r="D181" s="38" t="s">
        <v>36</v>
      </c>
      <c r="E181" s="63">
        <v>55</v>
      </c>
      <c r="F181" s="38" t="s">
        <v>281</v>
      </c>
      <c r="G181" s="41">
        <v>4.2</v>
      </c>
      <c r="H181" s="48" t="s">
        <v>63</v>
      </c>
      <c r="I181" s="41">
        <v>20</v>
      </c>
      <c r="J181" s="43">
        <v>59553.57</v>
      </c>
      <c r="K181" s="43">
        <f t="shared" si="11"/>
        <v>1242757</v>
      </c>
      <c r="L181" s="43">
        <v>5551</v>
      </c>
      <c r="M181" s="43">
        <v>1248308</v>
      </c>
      <c r="N181" s="44"/>
    </row>
    <row r="182" spans="1:14" x14ac:dyDescent="0.15">
      <c r="A182" s="37" t="s">
        <v>280</v>
      </c>
      <c r="B182" s="48">
        <v>437</v>
      </c>
      <c r="C182" s="48" t="s">
        <v>273</v>
      </c>
      <c r="D182" s="38" t="s">
        <v>36</v>
      </c>
      <c r="E182" s="63">
        <v>1</v>
      </c>
      <c r="F182" s="38" t="s">
        <v>282</v>
      </c>
      <c r="G182" s="41">
        <v>4.2</v>
      </c>
      <c r="H182" s="48" t="s">
        <v>63</v>
      </c>
      <c r="I182" s="41">
        <v>20</v>
      </c>
      <c r="J182" s="43">
        <v>1191.07</v>
      </c>
      <c r="K182" s="43">
        <f t="shared" si="11"/>
        <v>24855</v>
      </c>
      <c r="L182" s="43">
        <v>111</v>
      </c>
      <c r="M182" s="43">
        <v>24966</v>
      </c>
      <c r="N182" s="44"/>
    </row>
    <row r="183" spans="1:14" x14ac:dyDescent="0.15">
      <c r="A183" s="37" t="s">
        <v>283</v>
      </c>
      <c r="B183" s="48">
        <v>437</v>
      </c>
      <c r="C183" s="48" t="s">
        <v>284</v>
      </c>
      <c r="D183" s="38" t="s">
        <v>36</v>
      </c>
      <c r="E183" s="39">
        <v>110</v>
      </c>
      <c r="F183" s="38" t="s">
        <v>285</v>
      </c>
      <c r="G183" s="41">
        <v>3</v>
      </c>
      <c r="H183" s="48" t="s">
        <v>63</v>
      </c>
      <c r="I183" s="41">
        <v>5.93</v>
      </c>
      <c r="J183" s="43">
        <v>51558.5</v>
      </c>
      <c r="K183" s="43">
        <f t="shared" si="11"/>
        <v>1075917</v>
      </c>
      <c r="L183" s="43">
        <v>3450</v>
      </c>
      <c r="M183" s="43">
        <v>1079367</v>
      </c>
      <c r="N183" s="44"/>
    </row>
    <row r="184" spans="1:14" x14ac:dyDescent="0.15">
      <c r="A184" s="37" t="s">
        <v>286</v>
      </c>
      <c r="B184" s="48">
        <v>437</v>
      </c>
      <c r="C184" s="48" t="s">
        <v>284</v>
      </c>
      <c r="D184" s="38" t="s">
        <v>36</v>
      </c>
      <c r="E184" s="39">
        <v>33</v>
      </c>
      <c r="F184" s="38" t="s">
        <v>287</v>
      </c>
      <c r="G184" s="41">
        <v>3</v>
      </c>
      <c r="H184" s="48" t="s">
        <v>63</v>
      </c>
      <c r="I184" s="41">
        <v>5.93</v>
      </c>
      <c r="J184" s="43">
        <v>15467.55</v>
      </c>
      <c r="K184" s="43">
        <f t="shared" si="11"/>
        <v>322775</v>
      </c>
      <c r="L184" s="43">
        <v>1035</v>
      </c>
      <c r="M184" s="43">
        <v>323810</v>
      </c>
      <c r="N184" s="44"/>
    </row>
    <row r="185" spans="1:14" x14ac:dyDescent="0.15">
      <c r="A185" s="37" t="s">
        <v>283</v>
      </c>
      <c r="B185" s="48">
        <v>437</v>
      </c>
      <c r="C185" s="48" t="s">
        <v>284</v>
      </c>
      <c r="D185" s="38" t="s">
        <v>36</v>
      </c>
      <c r="E185" s="39">
        <v>375</v>
      </c>
      <c r="F185" s="38" t="s">
        <v>288</v>
      </c>
      <c r="G185" s="41">
        <v>4.2</v>
      </c>
      <c r="H185" s="48" t="s">
        <v>63</v>
      </c>
      <c r="I185" s="41">
        <v>19.75</v>
      </c>
      <c r="J185" s="43">
        <v>333887.19</v>
      </c>
      <c r="K185" s="43">
        <f t="shared" si="11"/>
        <v>6967518</v>
      </c>
      <c r="L185" s="43">
        <v>31124</v>
      </c>
      <c r="M185" s="43">
        <v>6998642</v>
      </c>
      <c r="N185" s="44"/>
    </row>
    <row r="186" spans="1:14" x14ac:dyDescent="0.15">
      <c r="A186" s="37" t="s">
        <v>283</v>
      </c>
      <c r="B186" s="48">
        <v>437</v>
      </c>
      <c r="C186" s="48" t="s">
        <v>284</v>
      </c>
      <c r="D186" s="38" t="s">
        <v>36</v>
      </c>
      <c r="E186" s="39">
        <v>99</v>
      </c>
      <c r="F186" s="38" t="s">
        <v>289</v>
      </c>
      <c r="G186" s="41">
        <v>4.2</v>
      </c>
      <c r="H186" s="48" t="s">
        <v>63</v>
      </c>
      <c r="I186" s="41">
        <v>19.75</v>
      </c>
      <c r="J186" s="43">
        <v>88146.2</v>
      </c>
      <c r="K186" s="43">
        <f t="shared" si="11"/>
        <v>1839424</v>
      </c>
      <c r="L186" s="43">
        <v>8217</v>
      </c>
      <c r="M186" s="43">
        <v>1847641</v>
      </c>
      <c r="N186" s="44"/>
    </row>
    <row r="187" spans="1:14" x14ac:dyDescent="0.15">
      <c r="A187" s="37" t="s">
        <v>283</v>
      </c>
      <c r="B187" s="48">
        <v>437</v>
      </c>
      <c r="C187" s="48" t="s">
        <v>284</v>
      </c>
      <c r="D187" s="38" t="s">
        <v>36</v>
      </c>
      <c r="E187" s="39">
        <v>93</v>
      </c>
      <c r="F187" s="38" t="s">
        <v>290</v>
      </c>
      <c r="G187" s="41">
        <v>4.2</v>
      </c>
      <c r="H187" s="48" t="s">
        <v>63</v>
      </c>
      <c r="I187" s="41">
        <v>19.75</v>
      </c>
      <c r="J187" s="43">
        <v>80903.03</v>
      </c>
      <c r="K187" s="43">
        <f t="shared" si="11"/>
        <v>1688275</v>
      </c>
      <c r="L187" s="43">
        <v>7541</v>
      </c>
      <c r="M187" s="43">
        <v>1695816</v>
      </c>
      <c r="N187" s="44"/>
    </row>
    <row r="188" spans="1:14" x14ac:dyDescent="0.15">
      <c r="A188" s="37" t="s">
        <v>291</v>
      </c>
      <c r="B188" s="48">
        <v>437</v>
      </c>
      <c r="C188" s="48" t="s">
        <v>284</v>
      </c>
      <c r="D188" s="38" t="s">
        <v>36</v>
      </c>
      <c r="E188" s="39">
        <v>122</v>
      </c>
      <c r="F188" s="38" t="s">
        <v>292</v>
      </c>
      <c r="G188" s="41">
        <v>4.2</v>
      </c>
      <c r="H188" s="48" t="s">
        <v>63</v>
      </c>
      <c r="I188" s="41">
        <v>19.75</v>
      </c>
      <c r="J188" s="43">
        <v>129661.79</v>
      </c>
      <c r="K188" s="43">
        <f t="shared" si="11"/>
        <v>2705767</v>
      </c>
      <c r="L188" s="43">
        <v>12087</v>
      </c>
      <c r="M188" s="43">
        <v>2717854</v>
      </c>
      <c r="N188" s="44"/>
    </row>
    <row r="189" spans="1:14" x14ac:dyDescent="0.15">
      <c r="A189" s="37" t="s">
        <v>291</v>
      </c>
      <c r="B189" s="48">
        <v>437</v>
      </c>
      <c r="C189" s="48" t="s">
        <v>284</v>
      </c>
      <c r="D189" s="38" t="s">
        <v>36</v>
      </c>
      <c r="E189" s="39">
        <v>1</v>
      </c>
      <c r="F189" s="38" t="s">
        <v>293</v>
      </c>
      <c r="G189" s="41">
        <v>4.2</v>
      </c>
      <c r="H189" s="48" t="s">
        <v>63</v>
      </c>
      <c r="I189" s="41">
        <v>19.75</v>
      </c>
      <c r="J189" s="43">
        <v>1127.49</v>
      </c>
      <c r="K189" s="43">
        <f t="shared" si="11"/>
        <v>23528</v>
      </c>
      <c r="L189" s="43">
        <v>106</v>
      </c>
      <c r="M189" s="43">
        <v>23634</v>
      </c>
      <c r="N189" s="44"/>
    </row>
    <row r="190" spans="1:14" x14ac:dyDescent="0.15">
      <c r="A190" s="37"/>
      <c r="B190" s="48"/>
      <c r="C190" s="48"/>
      <c r="D190" s="38"/>
      <c r="E190" s="39"/>
      <c r="F190" s="38"/>
      <c r="G190" s="41"/>
      <c r="H190" s="48"/>
      <c r="I190" s="41"/>
      <c r="J190" s="43"/>
      <c r="K190" s="43"/>
      <c r="L190" s="43"/>
      <c r="M190" s="43"/>
      <c r="N190" s="44"/>
    </row>
    <row r="191" spans="1:14" x14ac:dyDescent="0.15">
      <c r="A191" s="37" t="s">
        <v>220</v>
      </c>
      <c r="B191" s="48">
        <v>441</v>
      </c>
      <c r="C191" s="48" t="s">
        <v>294</v>
      </c>
      <c r="D191" s="38" t="s">
        <v>165</v>
      </c>
      <c r="E191" s="39">
        <v>17200000</v>
      </c>
      <c r="F191" s="38" t="s">
        <v>295</v>
      </c>
      <c r="G191" s="41">
        <v>6</v>
      </c>
      <c r="H191" s="48" t="s">
        <v>167</v>
      </c>
      <c r="I191" s="41">
        <v>4</v>
      </c>
      <c r="J191" s="43">
        <v>0</v>
      </c>
      <c r="K191" s="43">
        <f>ROUND((J191/1000),0)</f>
        <v>0</v>
      </c>
      <c r="L191" s="43"/>
      <c r="M191" s="43"/>
      <c r="N191" s="44"/>
    </row>
    <row r="192" spans="1:14" x14ac:dyDescent="0.15">
      <c r="A192" s="37" t="s">
        <v>296</v>
      </c>
      <c r="B192" s="48">
        <v>441</v>
      </c>
      <c r="C192" s="48" t="s">
        <v>294</v>
      </c>
      <c r="D192" s="38" t="s">
        <v>165</v>
      </c>
      <c r="E192" s="39">
        <v>2500000</v>
      </c>
      <c r="F192" s="38" t="s">
        <v>297</v>
      </c>
      <c r="G192" s="41">
        <v>10</v>
      </c>
      <c r="H192" s="48" t="s">
        <v>167</v>
      </c>
      <c r="I192" s="41">
        <v>4</v>
      </c>
      <c r="J192" s="43">
        <v>0</v>
      </c>
      <c r="K192" s="43">
        <f>ROUND((J192/1000),0)</f>
        <v>0</v>
      </c>
      <c r="L192" s="43"/>
      <c r="M192" s="43"/>
      <c r="N192" s="44"/>
    </row>
    <row r="193" spans="1:14" x14ac:dyDescent="0.15">
      <c r="A193" s="37" t="s">
        <v>298</v>
      </c>
      <c r="B193" s="48">
        <v>442</v>
      </c>
      <c r="C193" s="48" t="s">
        <v>299</v>
      </c>
      <c r="D193" s="38" t="s">
        <v>165</v>
      </c>
      <c r="E193" s="39">
        <v>30700000</v>
      </c>
      <c r="F193" s="38" t="s">
        <v>244</v>
      </c>
      <c r="G193" s="41">
        <v>6</v>
      </c>
      <c r="H193" s="48" t="s">
        <v>147</v>
      </c>
      <c r="I193" s="41">
        <v>6.25</v>
      </c>
      <c r="J193" s="43">
        <v>0</v>
      </c>
      <c r="K193" s="43">
        <f>ROUND((J193/1000),0)</f>
        <v>0</v>
      </c>
      <c r="L193" s="43"/>
      <c r="M193" s="43"/>
      <c r="N193" s="44"/>
    </row>
    <row r="194" spans="1:14" x14ac:dyDescent="0.15">
      <c r="A194" s="37" t="s">
        <v>298</v>
      </c>
      <c r="B194" s="48">
        <v>442</v>
      </c>
      <c r="C194" s="48" t="s">
        <v>299</v>
      </c>
      <c r="D194" s="38" t="s">
        <v>165</v>
      </c>
      <c r="E194" s="39">
        <v>18000</v>
      </c>
      <c r="F194" s="38" t="s">
        <v>245</v>
      </c>
      <c r="G194" s="41">
        <v>0</v>
      </c>
      <c r="H194" s="48" t="s">
        <v>147</v>
      </c>
      <c r="I194" s="41">
        <v>6.5</v>
      </c>
      <c r="J194" s="43">
        <v>0</v>
      </c>
      <c r="K194" s="43">
        <f>ROUND((J194/1000),0)</f>
        <v>0</v>
      </c>
      <c r="L194" s="43"/>
      <c r="M194" s="43"/>
      <c r="N194" s="44"/>
    </row>
    <row r="195" spans="1:14" x14ac:dyDescent="0.15">
      <c r="A195" s="37" t="s">
        <v>67</v>
      </c>
      <c r="B195" s="48">
        <v>449</v>
      </c>
      <c r="C195" s="48" t="s">
        <v>300</v>
      </c>
      <c r="D195" s="38" t="s">
        <v>36</v>
      </c>
      <c r="E195" s="39">
        <v>162</v>
      </c>
      <c r="F195" s="38" t="s">
        <v>247</v>
      </c>
      <c r="G195" s="41">
        <v>4.8</v>
      </c>
      <c r="H195" s="38" t="s">
        <v>55</v>
      </c>
      <c r="I195" s="41">
        <v>7.75</v>
      </c>
      <c r="J195" s="43">
        <v>83500.649999999994</v>
      </c>
      <c r="K195" s="43">
        <f>ROUND((J195*$C$8/1000),0)</f>
        <v>1742482</v>
      </c>
      <c r="L195" s="43">
        <v>6847</v>
      </c>
      <c r="M195" s="43">
        <v>1749329</v>
      </c>
      <c r="N195" s="44"/>
    </row>
    <row r="196" spans="1:14" x14ac:dyDescent="0.15">
      <c r="A196" s="37" t="s">
        <v>301</v>
      </c>
      <c r="B196" s="48">
        <v>449</v>
      </c>
      <c r="C196" s="48" t="s">
        <v>300</v>
      </c>
      <c r="D196" s="38" t="s">
        <v>36</v>
      </c>
      <c r="E196" s="39">
        <v>50</v>
      </c>
      <c r="F196" s="38" t="s">
        <v>248</v>
      </c>
      <c r="G196" s="41">
        <v>5.4</v>
      </c>
      <c r="H196" s="38" t="s">
        <v>55</v>
      </c>
      <c r="I196" s="41">
        <v>14.75</v>
      </c>
      <c r="J196" s="43">
        <v>61978.93</v>
      </c>
      <c r="K196" s="43">
        <f>ROUND((J196*$C$8/1000),0)</f>
        <v>1293369</v>
      </c>
      <c r="L196" s="43">
        <v>0</v>
      </c>
      <c r="M196" s="43">
        <v>1293369</v>
      </c>
      <c r="N196" s="44"/>
    </row>
    <row r="197" spans="1:14" x14ac:dyDescent="0.15">
      <c r="A197" s="37" t="s">
        <v>301</v>
      </c>
      <c r="B197" s="48">
        <v>449</v>
      </c>
      <c r="C197" s="48" t="s">
        <v>300</v>
      </c>
      <c r="D197" s="38" t="s">
        <v>36</v>
      </c>
      <c r="E197" s="39">
        <v>59.52</v>
      </c>
      <c r="F197" s="38" t="s">
        <v>249</v>
      </c>
      <c r="G197" s="41">
        <v>4.5</v>
      </c>
      <c r="H197" s="38" t="s">
        <v>55</v>
      </c>
      <c r="I197" s="41">
        <v>15</v>
      </c>
      <c r="J197" s="43">
        <v>71240.5</v>
      </c>
      <c r="K197" s="43">
        <f>ROUND((J197*$C$8/1000),0)</f>
        <v>1486638</v>
      </c>
      <c r="L197" s="43">
        <v>0</v>
      </c>
      <c r="M197" s="43">
        <v>1486638</v>
      </c>
      <c r="N197" s="44"/>
    </row>
    <row r="198" spans="1:14" x14ac:dyDescent="0.15">
      <c r="A198" s="37" t="s">
        <v>298</v>
      </c>
      <c r="B198" s="48">
        <v>450</v>
      </c>
      <c r="C198" s="48" t="s">
        <v>302</v>
      </c>
      <c r="D198" s="38" t="s">
        <v>165</v>
      </c>
      <c r="E198" s="39">
        <v>30420000</v>
      </c>
      <c r="F198" s="38" t="s">
        <v>295</v>
      </c>
      <c r="G198" s="41">
        <v>6.5</v>
      </c>
      <c r="H198" s="48" t="s">
        <v>147</v>
      </c>
      <c r="I198" s="41">
        <v>6.5</v>
      </c>
      <c r="J198" s="43">
        <v>0</v>
      </c>
      <c r="K198" s="43">
        <f>ROUND((J198/1000),0)</f>
        <v>0</v>
      </c>
      <c r="L198" s="43"/>
      <c r="M198" s="43"/>
      <c r="N198" s="44"/>
    </row>
    <row r="199" spans="1:14" x14ac:dyDescent="0.15">
      <c r="A199" s="37" t="s">
        <v>303</v>
      </c>
      <c r="B199" s="48">
        <v>450</v>
      </c>
      <c r="C199" s="48" t="s">
        <v>302</v>
      </c>
      <c r="D199" s="38" t="s">
        <v>165</v>
      </c>
      <c r="E199" s="39">
        <v>19580000</v>
      </c>
      <c r="F199" s="38" t="s">
        <v>297</v>
      </c>
      <c r="G199" s="41">
        <v>5</v>
      </c>
      <c r="H199" s="48" t="s">
        <v>147</v>
      </c>
      <c r="I199" s="41">
        <v>9.75</v>
      </c>
      <c r="J199" s="43">
        <v>0</v>
      </c>
      <c r="K199" s="43">
        <f>ROUND((J199/1000),0)</f>
        <v>0</v>
      </c>
      <c r="L199" s="43"/>
      <c r="M199" s="43"/>
      <c r="N199" s="44"/>
    </row>
    <row r="200" spans="1:14" x14ac:dyDescent="0.15">
      <c r="A200" s="37" t="s">
        <v>304</v>
      </c>
      <c r="B200" s="48">
        <v>450</v>
      </c>
      <c r="C200" s="48" t="s">
        <v>305</v>
      </c>
      <c r="D200" s="38" t="s">
        <v>165</v>
      </c>
      <c r="E200" s="39">
        <v>21280000</v>
      </c>
      <c r="F200" s="38" t="s">
        <v>306</v>
      </c>
      <c r="G200" s="41">
        <v>6</v>
      </c>
      <c r="H200" s="48" t="s">
        <v>147</v>
      </c>
      <c r="I200" s="41">
        <v>5.3</v>
      </c>
      <c r="J200" s="43">
        <v>0</v>
      </c>
      <c r="K200" s="43">
        <f>ROUND((J200/1000),0)</f>
        <v>0</v>
      </c>
      <c r="L200" s="43"/>
      <c r="M200" s="43"/>
      <c r="N200" s="44"/>
    </row>
    <row r="201" spans="1:14" x14ac:dyDescent="0.15">
      <c r="A201" s="37" t="s">
        <v>307</v>
      </c>
      <c r="B201" s="48">
        <v>450</v>
      </c>
      <c r="C201" s="48" t="s">
        <v>305</v>
      </c>
      <c r="D201" s="38" t="s">
        <v>165</v>
      </c>
      <c r="E201" s="39">
        <v>13720000</v>
      </c>
      <c r="F201" s="38" t="s">
        <v>308</v>
      </c>
      <c r="G201" s="41">
        <v>2</v>
      </c>
      <c r="H201" s="48" t="s">
        <v>147</v>
      </c>
      <c r="I201" s="41">
        <v>8.5</v>
      </c>
      <c r="J201" s="43">
        <v>0</v>
      </c>
      <c r="K201" s="43">
        <f>ROUND((J201/1000),0)</f>
        <v>0</v>
      </c>
      <c r="L201" s="43"/>
      <c r="M201" s="43"/>
      <c r="N201" s="44"/>
    </row>
    <row r="202" spans="1:14" x14ac:dyDescent="0.15">
      <c r="A202" s="37"/>
      <c r="B202" s="48"/>
      <c r="C202" s="48"/>
      <c r="D202" s="38"/>
      <c r="E202" s="39"/>
      <c r="F202" s="38"/>
      <c r="G202" s="41"/>
      <c r="H202" s="48"/>
      <c r="I202" s="41"/>
      <c r="J202" s="43"/>
      <c r="K202" s="43"/>
      <c r="L202" s="43"/>
      <c r="M202" s="43"/>
      <c r="N202" s="44"/>
    </row>
    <row r="203" spans="1:14" x14ac:dyDescent="0.15">
      <c r="A203" s="37" t="s">
        <v>309</v>
      </c>
      <c r="B203" s="48">
        <v>455</v>
      </c>
      <c r="C203" s="48" t="s">
        <v>310</v>
      </c>
      <c r="D203" s="38" t="s">
        <v>36</v>
      </c>
      <c r="E203" s="39">
        <v>750</v>
      </c>
      <c r="F203" s="38" t="s">
        <v>115</v>
      </c>
      <c r="G203" s="41">
        <v>5.3</v>
      </c>
      <c r="H203" s="48" t="s">
        <v>147</v>
      </c>
      <c r="I203" s="41">
        <v>8</v>
      </c>
      <c r="J203" s="43"/>
      <c r="K203" s="43"/>
      <c r="L203" s="43"/>
      <c r="M203" s="43"/>
      <c r="N203" s="44"/>
    </row>
    <row r="204" spans="1:14" x14ac:dyDescent="0.15">
      <c r="A204" s="37" t="s">
        <v>309</v>
      </c>
      <c r="B204" s="48">
        <v>455</v>
      </c>
      <c r="C204" s="48" t="s">
        <v>310</v>
      </c>
      <c r="D204" s="38" t="s">
        <v>36</v>
      </c>
      <c r="E204" s="60">
        <v>1E-3</v>
      </c>
      <c r="F204" s="38" t="s">
        <v>57</v>
      </c>
      <c r="G204" s="41">
        <v>0</v>
      </c>
      <c r="H204" s="48" t="s">
        <v>147</v>
      </c>
      <c r="I204" s="41">
        <v>8</v>
      </c>
      <c r="J204" s="43"/>
      <c r="K204" s="43"/>
      <c r="L204" s="43"/>
      <c r="M204" s="43"/>
      <c r="N204" s="44"/>
    </row>
    <row r="205" spans="1:14" x14ac:dyDescent="0.15">
      <c r="A205" s="37" t="s">
        <v>311</v>
      </c>
      <c r="B205" s="48">
        <v>458</v>
      </c>
      <c r="C205" s="48" t="s">
        <v>312</v>
      </c>
      <c r="D205" s="38" t="s">
        <v>165</v>
      </c>
      <c r="E205" s="39">
        <v>16320000</v>
      </c>
      <c r="F205" s="38" t="s">
        <v>313</v>
      </c>
      <c r="G205" s="41">
        <v>6</v>
      </c>
      <c r="H205" s="48" t="s">
        <v>147</v>
      </c>
      <c r="I205" s="41">
        <v>4</v>
      </c>
      <c r="J205" s="43">
        <v>236439264</v>
      </c>
      <c r="K205" s="43">
        <f>ROUND((J205/1000),0)</f>
        <v>236439</v>
      </c>
      <c r="L205" s="43">
        <v>3431</v>
      </c>
      <c r="M205" s="43">
        <v>239870</v>
      </c>
      <c r="N205" s="44"/>
    </row>
    <row r="206" spans="1:14" x14ac:dyDescent="0.15">
      <c r="A206" s="37" t="s">
        <v>141</v>
      </c>
      <c r="B206" s="48">
        <v>458</v>
      </c>
      <c r="C206" s="48" t="s">
        <v>312</v>
      </c>
      <c r="D206" s="38" t="s">
        <v>165</v>
      </c>
      <c r="E206" s="39">
        <v>3500000</v>
      </c>
      <c r="F206" s="38" t="s">
        <v>314</v>
      </c>
      <c r="G206" s="41">
        <v>10</v>
      </c>
      <c r="H206" s="48" t="s">
        <v>147</v>
      </c>
      <c r="I206" s="41">
        <v>6.1666600000000003</v>
      </c>
      <c r="J206" s="43">
        <v>929257355</v>
      </c>
      <c r="K206" s="43">
        <f>ROUND((J206/1000),0)</f>
        <v>929257</v>
      </c>
      <c r="L206" s="43">
        <v>22156</v>
      </c>
      <c r="M206" s="43">
        <v>951413</v>
      </c>
      <c r="N206" s="44"/>
    </row>
    <row r="207" spans="1:14" x14ac:dyDescent="0.15">
      <c r="A207" s="37" t="s">
        <v>141</v>
      </c>
      <c r="B207" s="48">
        <v>458</v>
      </c>
      <c r="C207" s="48" t="s">
        <v>312</v>
      </c>
      <c r="D207" s="38" t="s">
        <v>165</v>
      </c>
      <c r="E207" s="39">
        <v>1000</v>
      </c>
      <c r="F207" s="38" t="s">
        <v>315</v>
      </c>
      <c r="G207" s="41">
        <v>10</v>
      </c>
      <c r="H207" s="48" t="s">
        <v>147</v>
      </c>
      <c r="I207" s="41">
        <v>6.1666600000000003</v>
      </c>
      <c r="J207" s="43">
        <v>1429629</v>
      </c>
      <c r="K207" s="43">
        <f>ROUND((J207/1000),0)</f>
        <v>1430</v>
      </c>
      <c r="L207" s="43">
        <v>34</v>
      </c>
      <c r="M207" s="43">
        <v>1464</v>
      </c>
      <c r="N207" s="44"/>
    </row>
    <row r="208" spans="1:14" x14ac:dyDescent="0.15">
      <c r="A208" s="37"/>
      <c r="B208" s="48"/>
      <c r="C208" s="48"/>
      <c r="D208" s="38"/>
      <c r="E208" s="39"/>
      <c r="F208" s="38"/>
      <c r="G208" s="41"/>
      <c r="H208" s="48"/>
      <c r="I208" s="41"/>
      <c r="J208" s="43"/>
      <c r="K208" s="43"/>
      <c r="L208" s="43"/>
      <c r="M208" s="43"/>
      <c r="N208" s="44"/>
    </row>
    <row r="209" spans="1:14" x14ac:dyDescent="0.15">
      <c r="A209" s="37" t="s">
        <v>298</v>
      </c>
      <c r="B209" s="48">
        <v>471</v>
      </c>
      <c r="C209" s="48" t="s">
        <v>316</v>
      </c>
      <c r="D209" s="38" t="s">
        <v>165</v>
      </c>
      <c r="E209" s="39">
        <v>35250000</v>
      </c>
      <c r="F209" s="38" t="s">
        <v>317</v>
      </c>
      <c r="G209" s="41">
        <v>6.5</v>
      </c>
      <c r="H209" s="48" t="s">
        <v>147</v>
      </c>
      <c r="I209" s="41">
        <v>7</v>
      </c>
      <c r="J209" s="43">
        <v>35250000000</v>
      </c>
      <c r="K209" s="43">
        <f t="shared" ref="K209:K215" si="12">ROUND((J209/1000),0)</f>
        <v>35250000</v>
      </c>
      <c r="L209" s="43">
        <v>379118</v>
      </c>
      <c r="M209" s="43">
        <v>35629118</v>
      </c>
      <c r="N209" s="44"/>
    </row>
    <row r="210" spans="1:14" x14ac:dyDescent="0.15">
      <c r="A210" s="37" t="s">
        <v>298</v>
      </c>
      <c r="B210" s="48">
        <v>471</v>
      </c>
      <c r="C210" s="48" t="s">
        <v>316</v>
      </c>
      <c r="D210" s="38" t="s">
        <v>165</v>
      </c>
      <c r="E210" s="39">
        <v>4750000</v>
      </c>
      <c r="F210" s="38" t="s">
        <v>318</v>
      </c>
      <c r="G210" s="41">
        <v>0</v>
      </c>
      <c r="H210" s="48" t="s">
        <v>147</v>
      </c>
      <c r="I210" s="41">
        <v>7.25</v>
      </c>
      <c r="J210" s="43">
        <v>4750000000</v>
      </c>
      <c r="K210" s="43">
        <f t="shared" si="12"/>
        <v>4750000</v>
      </c>
      <c r="L210" s="43">
        <v>0</v>
      </c>
      <c r="M210" s="43">
        <v>4750000</v>
      </c>
      <c r="N210" s="44"/>
    </row>
    <row r="211" spans="1:14" x14ac:dyDescent="0.15">
      <c r="A211" s="37" t="s">
        <v>148</v>
      </c>
      <c r="B211" s="48">
        <v>472</v>
      </c>
      <c r="C211" s="48" t="s">
        <v>319</v>
      </c>
      <c r="D211" s="38" t="s">
        <v>165</v>
      </c>
      <c r="E211" s="39">
        <v>15700000</v>
      </c>
      <c r="F211" s="38" t="s">
        <v>69</v>
      </c>
      <c r="G211" s="41">
        <v>6</v>
      </c>
      <c r="H211" s="48" t="s">
        <v>147</v>
      </c>
      <c r="I211" s="41">
        <v>4</v>
      </c>
      <c r="J211" s="43">
        <v>364909605</v>
      </c>
      <c r="K211" s="43">
        <f t="shared" si="12"/>
        <v>364910</v>
      </c>
      <c r="L211" s="43">
        <v>1717</v>
      </c>
      <c r="M211" s="43">
        <v>366627</v>
      </c>
      <c r="N211" s="44"/>
    </row>
    <row r="212" spans="1:14" x14ac:dyDescent="0.15">
      <c r="A212" s="37" t="s">
        <v>148</v>
      </c>
      <c r="B212" s="48">
        <v>472</v>
      </c>
      <c r="C212" s="48" t="s">
        <v>319</v>
      </c>
      <c r="D212" s="38" t="s">
        <v>165</v>
      </c>
      <c r="E212" s="39">
        <v>500000</v>
      </c>
      <c r="F212" s="38" t="s">
        <v>71</v>
      </c>
      <c r="G212" s="41" t="s">
        <v>320</v>
      </c>
      <c r="H212" s="48" t="s">
        <v>147</v>
      </c>
      <c r="I212" s="41">
        <v>6</v>
      </c>
      <c r="J212" s="43">
        <v>500000000</v>
      </c>
      <c r="K212" s="43">
        <f t="shared" si="12"/>
        <v>500000</v>
      </c>
      <c r="L212" s="43">
        <v>0</v>
      </c>
      <c r="M212" s="43">
        <v>500000</v>
      </c>
      <c r="N212" s="44"/>
    </row>
    <row r="213" spans="1:14" x14ac:dyDescent="0.15">
      <c r="A213" s="37" t="s">
        <v>148</v>
      </c>
      <c r="B213" s="48">
        <v>472</v>
      </c>
      <c r="C213" s="48" t="s">
        <v>319</v>
      </c>
      <c r="D213" s="38" t="s">
        <v>165</v>
      </c>
      <c r="E213" s="39">
        <v>1000</v>
      </c>
      <c r="F213" s="38" t="s">
        <v>135</v>
      </c>
      <c r="G213" s="41">
        <v>10</v>
      </c>
      <c r="H213" s="48" t="s">
        <v>147</v>
      </c>
      <c r="I213" s="41">
        <v>6</v>
      </c>
      <c r="J213" s="43">
        <v>1000000</v>
      </c>
      <c r="K213" s="43">
        <f t="shared" si="12"/>
        <v>1000</v>
      </c>
      <c r="L213" s="43">
        <v>407</v>
      </c>
      <c r="M213" s="43">
        <v>1407</v>
      </c>
      <c r="N213" s="43"/>
    </row>
    <row r="214" spans="1:14" x14ac:dyDescent="0.15">
      <c r="A214" s="37" t="s">
        <v>298</v>
      </c>
      <c r="B214" s="48">
        <v>473</v>
      </c>
      <c r="C214" s="48" t="s">
        <v>321</v>
      </c>
      <c r="D214" s="38" t="s">
        <v>165</v>
      </c>
      <c r="E214" s="39">
        <v>13000000</v>
      </c>
      <c r="F214" s="38" t="s">
        <v>322</v>
      </c>
      <c r="G214" s="41">
        <v>6.5</v>
      </c>
      <c r="H214" s="48" t="s">
        <v>147</v>
      </c>
      <c r="I214" s="41">
        <v>5.25</v>
      </c>
      <c r="J214" s="43">
        <v>13000000000</v>
      </c>
      <c r="K214" s="43">
        <f t="shared" si="12"/>
        <v>13000000</v>
      </c>
      <c r="L214" s="43">
        <v>68762</v>
      </c>
      <c r="M214" s="43">
        <v>13068762</v>
      </c>
      <c r="N214" s="44"/>
    </row>
    <row r="215" spans="1:14" x14ac:dyDescent="0.15">
      <c r="A215" s="37" t="s">
        <v>298</v>
      </c>
      <c r="B215" s="48">
        <v>473</v>
      </c>
      <c r="C215" s="48" t="s">
        <v>321</v>
      </c>
      <c r="D215" s="38" t="s">
        <v>165</v>
      </c>
      <c r="E215" s="39">
        <v>10000</v>
      </c>
      <c r="F215" s="38" t="s">
        <v>323</v>
      </c>
      <c r="G215" s="41">
        <v>0</v>
      </c>
      <c r="H215" s="48" t="s">
        <v>147</v>
      </c>
      <c r="I215" s="41">
        <v>5.5</v>
      </c>
      <c r="J215" s="43">
        <v>10000000</v>
      </c>
      <c r="K215" s="43">
        <f t="shared" si="12"/>
        <v>10000</v>
      </c>
      <c r="L215" s="43">
        <v>0</v>
      </c>
      <c r="M215" s="43">
        <v>10000</v>
      </c>
      <c r="N215" s="44"/>
    </row>
    <row r="216" spans="1:14" x14ac:dyDescent="0.15">
      <c r="A216" s="37" t="s">
        <v>148</v>
      </c>
      <c r="B216" s="48">
        <v>486</v>
      </c>
      <c r="C216" s="48" t="s">
        <v>324</v>
      </c>
      <c r="D216" s="38" t="s">
        <v>36</v>
      </c>
      <c r="E216" s="39">
        <v>450</v>
      </c>
      <c r="F216" s="38" t="s">
        <v>111</v>
      </c>
      <c r="G216" s="41">
        <v>4.25</v>
      </c>
      <c r="H216" s="48" t="s">
        <v>63</v>
      </c>
      <c r="I216" s="41">
        <v>19.5</v>
      </c>
      <c r="J216" s="43">
        <v>364356</v>
      </c>
      <c r="K216" s="43">
        <f>ROUND((J216*$C$8/1000),0)</f>
        <v>7603337</v>
      </c>
      <c r="L216" s="43">
        <v>4389</v>
      </c>
      <c r="M216" s="43">
        <v>7607726</v>
      </c>
      <c r="N216" s="44"/>
    </row>
    <row r="217" spans="1:14" x14ac:dyDescent="0.15">
      <c r="A217" s="37" t="s">
        <v>325</v>
      </c>
      <c r="B217" s="48">
        <v>486</v>
      </c>
      <c r="C217" s="48" t="s">
        <v>324</v>
      </c>
      <c r="D217" s="38" t="s">
        <v>36</v>
      </c>
      <c r="E217" s="39">
        <v>50</v>
      </c>
      <c r="F217" s="38" t="s">
        <v>113</v>
      </c>
      <c r="G217" s="41">
        <v>8</v>
      </c>
      <c r="H217" s="48" t="s">
        <v>63</v>
      </c>
      <c r="I217" s="41">
        <v>23.25</v>
      </c>
      <c r="J217" s="43">
        <v>50000</v>
      </c>
      <c r="K217" s="43">
        <f>ROUND((J217*$C$8/1000),0)</f>
        <v>1043394</v>
      </c>
      <c r="L217" s="43">
        <v>324007</v>
      </c>
      <c r="M217" s="43">
        <v>1367401</v>
      </c>
      <c r="N217" s="44"/>
    </row>
    <row r="218" spans="1:14" x14ac:dyDescent="0.15">
      <c r="A218" s="37" t="s">
        <v>326</v>
      </c>
      <c r="B218" s="48">
        <v>486</v>
      </c>
      <c r="C218" s="48" t="s">
        <v>327</v>
      </c>
      <c r="D218" s="38" t="s">
        <v>36</v>
      </c>
      <c r="E218" s="39">
        <v>427</v>
      </c>
      <c r="F218" s="38" t="s">
        <v>240</v>
      </c>
      <c r="G218" s="41">
        <v>4</v>
      </c>
      <c r="H218" s="48" t="s">
        <v>63</v>
      </c>
      <c r="I218" s="41">
        <v>20</v>
      </c>
      <c r="J218" s="43">
        <v>375963</v>
      </c>
      <c r="K218" s="43">
        <f>ROUND((J218*$C$8/1000),0)</f>
        <v>7845551</v>
      </c>
      <c r="L218" s="43">
        <v>4273</v>
      </c>
      <c r="M218" s="43">
        <v>7849824</v>
      </c>
      <c r="N218" s="44"/>
    </row>
    <row r="219" spans="1:14" x14ac:dyDescent="0.15">
      <c r="A219" s="37" t="s">
        <v>326</v>
      </c>
      <c r="B219" s="48">
        <v>486</v>
      </c>
      <c r="C219" s="48" t="s">
        <v>327</v>
      </c>
      <c r="D219" s="38" t="s">
        <v>36</v>
      </c>
      <c r="E219" s="39">
        <v>37</v>
      </c>
      <c r="F219" s="38" t="s">
        <v>328</v>
      </c>
      <c r="G219" s="41">
        <v>4</v>
      </c>
      <c r="H219" s="48" t="s">
        <v>63</v>
      </c>
      <c r="I219" s="41">
        <v>20</v>
      </c>
      <c r="J219" s="43">
        <v>37000</v>
      </c>
      <c r="K219" s="43">
        <f>ROUND((J219*$C$8/1000),0)</f>
        <v>772112</v>
      </c>
      <c r="L219" s="43">
        <v>63459</v>
      </c>
      <c r="M219" s="43">
        <v>835571</v>
      </c>
      <c r="N219" s="44"/>
    </row>
    <row r="220" spans="1:14" x14ac:dyDescent="0.15">
      <c r="A220" s="37" t="s">
        <v>326</v>
      </c>
      <c r="B220" s="48">
        <v>486</v>
      </c>
      <c r="C220" s="48" t="s">
        <v>327</v>
      </c>
      <c r="D220" s="38" t="s">
        <v>36</v>
      </c>
      <c r="E220" s="39">
        <v>59</v>
      </c>
      <c r="F220" s="38" t="s">
        <v>329</v>
      </c>
      <c r="G220" s="41">
        <v>7</v>
      </c>
      <c r="H220" s="48" t="s">
        <v>63</v>
      </c>
      <c r="I220" s="41">
        <v>21.75</v>
      </c>
      <c r="J220" s="43">
        <v>59000</v>
      </c>
      <c r="K220" s="43">
        <f>ROUND((J220*$C$8/1000),0)</f>
        <v>1231205</v>
      </c>
      <c r="L220" s="43">
        <v>179727</v>
      </c>
      <c r="M220" s="43">
        <v>1410932</v>
      </c>
      <c r="N220" s="44"/>
    </row>
    <row r="221" spans="1:14" x14ac:dyDescent="0.15">
      <c r="A221" s="37"/>
      <c r="B221" s="48"/>
      <c r="C221" s="48"/>
      <c r="D221" s="38"/>
      <c r="E221" s="39"/>
      <c r="F221" s="38"/>
      <c r="G221" s="41"/>
      <c r="H221" s="48"/>
      <c r="I221" s="41"/>
      <c r="J221" s="43"/>
      <c r="K221" s="43"/>
      <c r="L221" s="43"/>
      <c r="M221" s="43"/>
      <c r="N221" s="44"/>
    </row>
    <row r="222" spans="1:14" x14ac:dyDescent="0.15">
      <c r="A222" s="37" t="s">
        <v>298</v>
      </c>
      <c r="B222" s="48">
        <v>490</v>
      </c>
      <c r="C222" s="48" t="s">
        <v>330</v>
      </c>
      <c r="D222" s="38" t="s">
        <v>165</v>
      </c>
      <c r="E222" s="39">
        <v>15000000</v>
      </c>
      <c r="F222" s="38" t="s">
        <v>331</v>
      </c>
      <c r="G222" s="41">
        <v>6.25</v>
      </c>
      <c r="H222" s="48" t="s">
        <v>147</v>
      </c>
      <c r="I222" s="41">
        <v>6.25</v>
      </c>
      <c r="J222" s="43">
        <v>15000000000</v>
      </c>
      <c r="K222" s="43">
        <f>ROUND((J222/1000),0)</f>
        <v>15000000</v>
      </c>
      <c r="L222" s="43">
        <v>155261</v>
      </c>
      <c r="M222" s="43">
        <v>15155261</v>
      </c>
      <c r="N222" s="44"/>
    </row>
    <row r="223" spans="1:14" x14ac:dyDescent="0.15">
      <c r="A223" s="37" t="s">
        <v>298</v>
      </c>
      <c r="B223" s="48">
        <v>490</v>
      </c>
      <c r="C223" s="48" t="s">
        <v>330</v>
      </c>
      <c r="D223" s="38" t="s">
        <v>165</v>
      </c>
      <c r="E223" s="39">
        <v>10000000</v>
      </c>
      <c r="F223" s="38" t="s">
        <v>332</v>
      </c>
      <c r="G223" s="41">
        <v>0</v>
      </c>
      <c r="H223" s="48" t="s">
        <v>147</v>
      </c>
      <c r="I223" s="41">
        <v>6.5</v>
      </c>
      <c r="J223" s="43">
        <v>8872000000</v>
      </c>
      <c r="K223" s="43">
        <f>ROUND((J223/1000),0)</f>
        <v>8872000</v>
      </c>
      <c r="L223" s="43">
        <v>0</v>
      </c>
      <c r="M223" s="43">
        <v>8872000</v>
      </c>
      <c r="N223" s="44"/>
    </row>
    <row r="224" spans="1:14" x14ac:dyDescent="0.15">
      <c r="A224" s="37" t="s">
        <v>333</v>
      </c>
      <c r="B224" s="48">
        <v>490</v>
      </c>
      <c r="C224" s="48" t="s">
        <v>334</v>
      </c>
      <c r="D224" s="38" t="s">
        <v>165</v>
      </c>
      <c r="E224" s="39">
        <v>16800000</v>
      </c>
      <c r="F224" s="38" t="s">
        <v>335</v>
      </c>
      <c r="G224" s="41">
        <v>6.5</v>
      </c>
      <c r="H224" s="48" t="s">
        <v>147</v>
      </c>
      <c r="I224" s="41">
        <v>5.75</v>
      </c>
      <c r="J224" s="43">
        <v>16800000000</v>
      </c>
      <c r="K224" s="43">
        <f>ROUND((J224/1000),0)</f>
        <v>16800000</v>
      </c>
      <c r="L224" s="43">
        <v>180686</v>
      </c>
      <c r="M224" s="43">
        <v>16980686</v>
      </c>
      <c r="N224" s="44"/>
    </row>
    <row r="225" spans="1:14" x14ac:dyDescent="0.15">
      <c r="A225" s="37" t="s">
        <v>333</v>
      </c>
      <c r="B225" s="48">
        <v>490</v>
      </c>
      <c r="C225" s="48" t="s">
        <v>334</v>
      </c>
      <c r="D225" s="38" t="s">
        <v>165</v>
      </c>
      <c r="E225" s="39">
        <v>11200000</v>
      </c>
      <c r="F225" s="38" t="s">
        <v>336</v>
      </c>
      <c r="G225" s="41">
        <v>0</v>
      </c>
      <c r="H225" s="48" t="s">
        <v>147</v>
      </c>
      <c r="I225" s="41">
        <v>6</v>
      </c>
      <c r="J225" s="43">
        <v>9928000320</v>
      </c>
      <c r="K225" s="43">
        <f>ROUND((J225/1000),0)</f>
        <v>9928000</v>
      </c>
      <c r="L225" s="43">
        <v>0</v>
      </c>
      <c r="M225" s="43">
        <v>9928000</v>
      </c>
      <c r="N225" s="44"/>
    </row>
    <row r="226" spans="1:14" x14ac:dyDescent="0.15">
      <c r="A226" s="37" t="s">
        <v>60</v>
      </c>
      <c r="B226" s="48">
        <v>495</v>
      </c>
      <c r="C226" s="48" t="s">
        <v>337</v>
      </c>
      <c r="D226" s="38" t="s">
        <v>36</v>
      </c>
      <c r="E226" s="39">
        <v>578.5</v>
      </c>
      <c r="F226" s="38" t="s">
        <v>338</v>
      </c>
      <c r="G226" s="41">
        <v>4</v>
      </c>
      <c r="H226" s="48" t="s">
        <v>63</v>
      </c>
      <c r="I226" s="41">
        <v>19.25</v>
      </c>
      <c r="J226" s="43">
        <v>472373</v>
      </c>
      <c r="K226" s="43">
        <f t="shared" ref="K226:K243" si="13">ROUND((J226*$C$8/1000),0)</f>
        <v>9857423</v>
      </c>
      <c r="L226" s="43">
        <v>32375</v>
      </c>
      <c r="M226" s="43">
        <v>9889798</v>
      </c>
      <c r="N226" s="44"/>
    </row>
    <row r="227" spans="1:14" x14ac:dyDescent="0.15">
      <c r="A227" s="37" t="s">
        <v>60</v>
      </c>
      <c r="B227" s="48">
        <v>495</v>
      </c>
      <c r="C227" s="48" t="s">
        <v>337</v>
      </c>
      <c r="D227" s="38" t="s">
        <v>36</v>
      </c>
      <c r="E227" s="39">
        <v>52.2</v>
      </c>
      <c r="F227" s="38" t="s">
        <v>339</v>
      </c>
      <c r="G227" s="41">
        <v>5</v>
      </c>
      <c r="H227" s="48" t="s">
        <v>63</v>
      </c>
      <c r="I227" s="41">
        <v>19.25</v>
      </c>
      <c r="J227" s="43">
        <v>52841</v>
      </c>
      <c r="K227" s="43">
        <f t="shared" si="13"/>
        <v>1102680</v>
      </c>
      <c r="L227" s="43">
        <v>4510</v>
      </c>
      <c r="M227" s="43">
        <v>1107190</v>
      </c>
      <c r="N227" s="44"/>
    </row>
    <row r="228" spans="1:14" x14ac:dyDescent="0.15">
      <c r="A228" s="37" t="s">
        <v>64</v>
      </c>
      <c r="B228" s="48">
        <v>495</v>
      </c>
      <c r="C228" s="48" t="s">
        <v>337</v>
      </c>
      <c r="D228" s="38" t="s">
        <v>36</v>
      </c>
      <c r="E228" s="39">
        <v>27.4</v>
      </c>
      <c r="F228" s="38" t="s">
        <v>340</v>
      </c>
      <c r="G228" s="41">
        <v>5.5</v>
      </c>
      <c r="H228" s="48" t="s">
        <v>63</v>
      </c>
      <c r="I228" s="41">
        <v>19.25</v>
      </c>
      <c r="J228" s="43">
        <v>30091</v>
      </c>
      <c r="K228" s="43">
        <f t="shared" si="13"/>
        <v>627935</v>
      </c>
      <c r="L228" s="43">
        <v>2821</v>
      </c>
      <c r="M228" s="43">
        <v>630756</v>
      </c>
      <c r="N228" s="44"/>
    </row>
    <row r="229" spans="1:14" x14ac:dyDescent="0.15">
      <c r="A229" s="37" t="s">
        <v>64</v>
      </c>
      <c r="B229" s="48">
        <v>495</v>
      </c>
      <c r="C229" s="48" t="s">
        <v>337</v>
      </c>
      <c r="D229" s="38" t="s">
        <v>36</v>
      </c>
      <c r="E229" s="39">
        <v>20.399999999999999</v>
      </c>
      <c r="F229" s="38" t="s">
        <v>341</v>
      </c>
      <c r="G229" s="41">
        <v>6</v>
      </c>
      <c r="H229" s="48" t="s">
        <v>63</v>
      </c>
      <c r="I229" s="41">
        <v>19.25</v>
      </c>
      <c r="J229" s="43">
        <v>24297</v>
      </c>
      <c r="K229" s="43">
        <f t="shared" si="13"/>
        <v>507027</v>
      </c>
      <c r="L229" s="43">
        <v>2480</v>
      </c>
      <c r="M229" s="43">
        <v>509507</v>
      </c>
      <c r="N229" s="44"/>
    </row>
    <row r="230" spans="1:14" x14ac:dyDescent="0.15">
      <c r="A230" s="37" t="s">
        <v>342</v>
      </c>
      <c r="B230" s="48">
        <v>495</v>
      </c>
      <c r="C230" s="48" t="s">
        <v>337</v>
      </c>
      <c r="D230" s="38" t="s">
        <v>36</v>
      </c>
      <c r="E230" s="39">
        <v>22</v>
      </c>
      <c r="F230" s="64" t="s">
        <v>343</v>
      </c>
      <c r="G230" s="41">
        <v>7</v>
      </c>
      <c r="H230" s="48" t="s">
        <v>63</v>
      </c>
      <c r="I230" s="41">
        <v>19.25</v>
      </c>
      <c r="J230" s="43">
        <v>26951</v>
      </c>
      <c r="K230" s="43">
        <f t="shared" si="13"/>
        <v>562410</v>
      </c>
      <c r="L230" s="43">
        <v>3198</v>
      </c>
      <c r="M230" s="43">
        <v>565608</v>
      </c>
      <c r="N230" s="44"/>
    </row>
    <row r="231" spans="1:14" x14ac:dyDescent="0.15">
      <c r="A231" s="37" t="s">
        <v>342</v>
      </c>
      <c r="B231" s="48">
        <v>495</v>
      </c>
      <c r="C231" s="48" t="s">
        <v>337</v>
      </c>
      <c r="D231" s="38" t="s">
        <v>36</v>
      </c>
      <c r="E231" s="39">
        <v>31</v>
      </c>
      <c r="F231" s="38" t="s">
        <v>344</v>
      </c>
      <c r="G231" s="41">
        <v>7.5</v>
      </c>
      <c r="H231" s="48" t="s">
        <v>63</v>
      </c>
      <c r="I231" s="41">
        <v>19.25</v>
      </c>
      <c r="J231" s="43">
        <v>38511</v>
      </c>
      <c r="K231" s="43">
        <f t="shared" si="13"/>
        <v>803643</v>
      </c>
      <c r="L231" s="43">
        <v>4888</v>
      </c>
      <c r="M231" s="43">
        <v>808531</v>
      </c>
      <c r="N231" s="44"/>
    </row>
    <row r="232" spans="1:14" x14ac:dyDescent="0.15">
      <c r="A232" s="37" t="s">
        <v>345</v>
      </c>
      <c r="B232" s="48">
        <v>495</v>
      </c>
      <c r="C232" s="48" t="s">
        <v>346</v>
      </c>
      <c r="D232" s="38" t="s">
        <v>36</v>
      </c>
      <c r="E232" s="39">
        <v>478</v>
      </c>
      <c r="F232" s="38" t="s">
        <v>347</v>
      </c>
      <c r="G232" s="41">
        <v>4</v>
      </c>
      <c r="H232" s="48" t="s">
        <v>63</v>
      </c>
      <c r="I232" s="41">
        <v>18.25</v>
      </c>
      <c r="J232" s="43">
        <v>417908</v>
      </c>
      <c r="K232" s="43">
        <f t="shared" si="13"/>
        <v>8720854</v>
      </c>
      <c r="L232" s="43">
        <v>28643</v>
      </c>
      <c r="M232" s="43">
        <v>8749497</v>
      </c>
      <c r="N232" s="44"/>
    </row>
    <row r="233" spans="1:14" x14ac:dyDescent="0.15">
      <c r="A233" s="37" t="s">
        <v>348</v>
      </c>
      <c r="B233" s="48">
        <v>495</v>
      </c>
      <c r="C233" s="48" t="s">
        <v>346</v>
      </c>
      <c r="D233" s="38" t="s">
        <v>36</v>
      </c>
      <c r="E233" s="39">
        <v>55</v>
      </c>
      <c r="F233" s="38" t="s">
        <v>349</v>
      </c>
      <c r="G233" s="41">
        <v>5</v>
      </c>
      <c r="H233" s="48" t="s">
        <v>63</v>
      </c>
      <c r="I233" s="41">
        <v>18.25</v>
      </c>
      <c r="J233" s="43">
        <v>55675</v>
      </c>
      <c r="K233" s="43">
        <f t="shared" si="13"/>
        <v>1161819</v>
      </c>
      <c r="L233" s="43">
        <v>4753</v>
      </c>
      <c r="M233" s="43">
        <v>1166572</v>
      </c>
      <c r="N233" s="44"/>
    </row>
    <row r="234" spans="1:14" x14ac:dyDescent="0.15">
      <c r="A234" s="37" t="s">
        <v>350</v>
      </c>
      <c r="B234" s="48">
        <v>495</v>
      </c>
      <c r="C234" s="48" t="s">
        <v>346</v>
      </c>
      <c r="D234" s="38" t="s">
        <v>36</v>
      </c>
      <c r="E234" s="39">
        <v>18</v>
      </c>
      <c r="F234" s="38" t="s">
        <v>351</v>
      </c>
      <c r="G234" s="41">
        <v>5.5</v>
      </c>
      <c r="H234" s="48" t="s">
        <v>63</v>
      </c>
      <c r="I234" s="41">
        <v>18.25</v>
      </c>
      <c r="J234" s="43">
        <v>18737</v>
      </c>
      <c r="K234" s="43">
        <f t="shared" si="13"/>
        <v>391001</v>
      </c>
      <c r="L234" s="43">
        <v>1757</v>
      </c>
      <c r="M234" s="43">
        <v>392758</v>
      </c>
      <c r="N234" s="44"/>
    </row>
    <row r="235" spans="1:14" x14ac:dyDescent="0.15">
      <c r="A235" s="37" t="s">
        <v>352</v>
      </c>
      <c r="B235" s="48">
        <v>495</v>
      </c>
      <c r="C235" s="48" t="s">
        <v>346</v>
      </c>
      <c r="D235" s="38" t="s">
        <v>36</v>
      </c>
      <c r="E235" s="39">
        <v>8</v>
      </c>
      <c r="F235" s="38" t="s">
        <v>353</v>
      </c>
      <c r="G235" s="41">
        <v>6</v>
      </c>
      <c r="H235" s="48" t="s">
        <v>63</v>
      </c>
      <c r="I235" s="41">
        <v>18.25</v>
      </c>
      <c r="J235" s="43">
        <v>8989</v>
      </c>
      <c r="K235" s="43">
        <f t="shared" si="13"/>
        <v>187581</v>
      </c>
      <c r="L235" s="43">
        <v>918</v>
      </c>
      <c r="M235" s="43">
        <v>188499</v>
      </c>
      <c r="N235" s="44"/>
    </row>
    <row r="236" spans="1:14" x14ac:dyDescent="0.15">
      <c r="A236" s="37" t="s">
        <v>352</v>
      </c>
      <c r="B236" s="48">
        <v>495</v>
      </c>
      <c r="C236" s="48" t="s">
        <v>346</v>
      </c>
      <c r="D236" s="38" t="s">
        <v>36</v>
      </c>
      <c r="E236" s="39">
        <v>15</v>
      </c>
      <c r="F236" s="38" t="s">
        <v>354</v>
      </c>
      <c r="G236" s="41">
        <v>7</v>
      </c>
      <c r="H236" s="48" t="s">
        <v>63</v>
      </c>
      <c r="I236" s="41">
        <v>18.25</v>
      </c>
      <c r="J236" s="43">
        <v>17173</v>
      </c>
      <c r="K236" s="43">
        <f t="shared" si="13"/>
        <v>358364</v>
      </c>
      <c r="L236" s="43">
        <v>2038</v>
      </c>
      <c r="M236" s="43">
        <v>360402</v>
      </c>
      <c r="N236" s="44"/>
    </row>
    <row r="237" spans="1:14" x14ac:dyDescent="0.15">
      <c r="A237" s="37" t="s">
        <v>352</v>
      </c>
      <c r="B237" s="48">
        <v>495</v>
      </c>
      <c r="C237" s="48" t="s">
        <v>346</v>
      </c>
      <c r="D237" s="38" t="s">
        <v>36</v>
      </c>
      <c r="E237" s="39">
        <v>25</v>
      </c>
      <c r="F237" s="38" t="s">
        <v>355</v>
      </c>
      <c r="G237" s="41">
        <v>7.5</v>
      </c>
      <c r="H237" s="48" t="s">
        <v>63</v>
      </c>
      <c r="I237" s="41">
        <v>18.25</v>
      </c>
      <c r="J237" s="43">
        <v>28890</v>
      </c>
      <c r="K237" s="43">
        <f t="shared" si="13"/>
        <v>602873</v>
      </c>
      <c r="L237" s="43">
        <v>3666</v>
      </c>
      <c r="M237" s="43">
        <v>606539</v>
      </c>
      <c r="N237" s="44"/>
    </row>
    <row r="238" spans="1:14" x14ac:dyDescent="0.15">
      <c r="A238" s="37" t="s">
        <v>356</v>
      </c>
      <c r="B238" s="48">
        <v>495</v>
      </c>
      <c r="C238" s="48" t="s">
        <v>357</v>
      </c>
      <c r="D238" s="38" t="s">
        <v>36</v>
      </c>
      <c r="E238" s="39">
        <f>500*804/1000</f>
        <v>402</v>
      </c>
      <c r="F238" s="38" t="s">
        <v>358</v>
      </c>
      <c r="G238" s="41">
        <v>4.7</v>
      </c>
      <c r="H238" s="38" t="s">
        <v>63</v>
      </c>
      <c r="I238" s="41">
        <v>17</v>
      </c>
      <c r="J238" s="43">
        <v>384489</v>
      </c>
      <c r="K238" s="43">
        <f t="shared" si="13"/>
        <v>8023470</v>
      </c>
      <c r="L238" s="43">
        <v>30886</v>
      </c>
      <c r="M238" s="43">
        <v>8054356</v>
      </c>
      <c r="N238" s="44"/>
    </row>
    <row r="239" spans="1:14" x14ac:dyDescent="0.15">
      <c r="A239" s="37" t="s">
        <v>359</v>
      </c>
      <c r="B239" s="48">
        <v>495</v>
      </c>
      <c r="C239" s="48" t="s">
        <v>357</v>
      </c>
      <c r="D239" s="38" t="s">
        <v>36</v>
      </c>
      <c r="E239" s="39">
        <v>38.200000000000003</v>
      </c>
      <c r="F239" s="38" t="s">
        <v>360</v>
      </c>
      <c r="G239" s="41">
        <v>5.2</v>
      </c>
      <c r="H239" s="38" t="s">
        <v>63</v>
      </c>
      <c r="I239" s="41">
        <v>17</v>
      </c>
      <c r="J239" s="43">
        <v>38200</v>
      </c>
      <c r="K239" s="43">
        <f t="shared" si="13"/>
        <v>797153</v>
      </c>
      <c r="L239" s="43">
        <v>3389</v>
      </c>
      <c r="M239" s="43">
        <v>800542</v>
      </c>
      <c r="N239" s="44"/>
    </row>
    <row r="240" spans="1:14" x14ac:dyDescent="0.15">
      <c r="A240" s="37" t="s">
        <v>359</v>
      </c>
      <c r="B240" s="48">
        <v>495</v>
      </c>
      <c r="C240" s="48" t="s">
        <v>357</v>
      </c>
      <c r="D240" s="38" t="s">
        <v>36</v>
      </c>
      <c r="E240" s="39">
        <v>12</v>
      </c>
      <c r="F240" s="38" t="s">
        <v>361</v>
      </c>
      <c r="G240" s="41">
        <v>5.2</v>
      </c>
      <c r="H240" s="38" t="s">
        <v>63</v>
      </c>
      <c r="I240" s="41">
        <v>17</v>
      </c>
      <c r="J240" s="43">
        <v>12000</v>
      </c>
      <c r="K240" s="43">
        <f t="shared" si="13"/>
        <v>250415</v>
      </c>
      <c r="L240" s="43">
        <v>1064</v>
      </c>
      <c r="M240" s="43">
        <v>251479</v>
      </c>
      <c r="N240" s="44"/>
    </row>
    <row r="241" spans="1:14" x14ac:dyDescent="0.15">
      <c r="A241" s="37" t="s">
        <v>359</v>
      </c>
      <c r="B241" s="48">
        <v>495</v>
      </c>
      <c r="C241" s="48" t="s">
        <v>357</v>
      </c>
      <c r="D241" s="38" t="s">
        <v>36</v>
      </c>
      <c r="E241" s="39">
        <v>6</v>
      </c>
      <c r="F241" s="38" t="s">
        <v>362</v>
      </c>
      <c r="G241" s="41">
        <v>5.2</v>
      </c>
      <c r="H241" s="38" t="s">
        <v>63</v>
      </c>
      <c r="I241" s="41">
        <v>17</v>
      </c>
      <c r="J241" s="43">
        <v>6232</v>
      </c>
      <c r="K241" s="43">
        <f t="shared" si="13"/>
        <v>130049</v>
      </c>
      <c r="L241" s="43">
        <v>553</v>
      </c>
      <c r="M241" s="43">
        <v>130602</v>
      </c>
      <c r="N241" s="44"/>
    </row>
    <row r="242" spans="1:14" x14ac:dyDescent="0.15">
      <c r="A242" s="37" t="s">
        <v>359</v>
      </c>
      <c r="B242" s="48">
        <v>495</v>
      </c>
      <c r="C242" s="48" t="s">
        <v>357</v>
      </c>
      <c r="D242" s="38" t="s">
        <v>36</v>
      </c>
      <c r="E242" s="39">
        <v>9</v>
      </c>
      <c r="F242" s="38" t="s">
        <v>363</v>
      </c>
      <c r="G242" s="41">
        <v>5.2</v>
      </c>
      <c r="H242" s="38" t="s">
        <v>63</v>
      </c>
      <c r="I242" s="41">
        <v>17</v>
      </c>
      <c r="J242" s="43">
        <v>9349</v>
      </c>
      <c r="K242" s="43">
        <f t="shared" si="13"/>
        <v>195094</v>
      </c>
      <c r="L242" s="43">
        <v>829</v>
      </c>
      <c r="M242" s="43">
        <v>195923</v>
      </c>
      <c r="N242" s="44"/>
    </row>
    <row r="243" spans="1:14" x14ac:dyDescent="0.15">
      <c r="A243" s="37" t="s">
        <v>359</v>
      </c>
      <c r="B243" s="48">
        <v>495</v>
      </c>
      <c r="C243" s="48" t="s">
        <v>357</v>
      </c>
      <c r="D243" s="38" t="s">
        <v>36</v>
      </c>
      <c r="E243" s="39">
        <v>27.4</v>
      </c>
      <c r="F243" s="38" t="s">
        <v>364</v>
      </c>
      <c r="G243" s="41">
        <v>5.2</v>
      </c>
      <c r="H243" s="38" t="s">
        <v>63</v>
      </c>
      <c r="I243" s="41">
        <v>17</v>
      </c>
      <c r="J243" s="43">
        <v>28462</v>
      </c>
      <c r="K243" s="43">
        <f t="shared" si="13"/>
        <v>593942</v>
      </c>
      <c r="L243" s="43">
        <v>2524</v>
      </c>
      <c r="M243" s="43">
        <v>596466</v>
      </c>
      <c r="N243" s="44"/>
    </row>
    <row r="244" spans="1:14" x14ac:dyDescent="0.15">
      <c r="A244" s="37"/>
      <c r="B244" s="48"/>
      <c r="C244" s="48"/>
      <c r="D244" s="38"/>
      <c r="E244" s="39"/>
      <c r="F244" s="38"/>
      <c r="G244" s="41"/>
      <c r="H244" s="48"/>
      <c r="I244" s="41"/>
      <c r="J244" s="43"/>
      <c r="K244" s="43"/>
      <c r="L244" s="43"/>
      <c r="M244" s="43"/>
      <c r="N244" s="44"/>
    </row>
    <row r="245" spans="1:14" x14ac:dyDescent="0.15">
      <c r="A245" s="37" t="s">
        <v>365</v>
      </c>
      <c r="B245" s="48">
        <v>496</v>
      </c>
      <c r="C245" s="48" t="s">
        <v>366</v>
      </c>
      <c r="D245" s="38" t="s">
        <v>165</v>
      </c>
      <c r="E245" s="39">
        <v>55000000</v>
      </c>
      <c r="F245" s="38" t="s">
        <v>367</v>
      </c>
      <c r="G245" s="41">
        <v>8</v>
      </c>
      <c r="H245" s="48" t="s">
        <v>147</v>
      </c>
      <c r="I245" s="41">
        <v>6.5</v>
      </c>
      <c r="J245" s="43"/>
      <c r="K245" s="43"/>
      <c r="L245" s="43"/>
      <c r="M245" s="43"/>
      <c r="N245" s="44"/>
    </row>
    <row r="246" spans="1:14" x14ac:dyDescent="0.15">
      <c r="A246" s="37" t="s">
        <v>365</v>
      </c>
      <c r="B246" s="48">
        <v>496</v>
      </c>
      <c r="C246" s="48" t="s">
        <v>366</v>
      </c>
      <c r="D246" s="38" t="s">
        <v>165</v>
      </c>
      <c r="E246" s="39">
        <v>27200000</v>
      </c>
      <c r="F246" s="38" t="s">
        <v>368</v>
      </c>
      <c r="G246" s="41">
        <v>0</v>
      </c>
      <c r="H246" s="48" t="s">
        <v>147</v>
      </c>
      <c r="I246" s="41">
        <v>6.75</v>
      </c>
      <c r="J246" s="43"/>
      <c r="K246" s="43"/>
      <c r="L246" s="43"/>
      <c r="M246" s="43"/>
      <c r="N246" s="44"/>
    </row>
    <row r="247" spans="1:14" x14ac:dyDescent="0.15">
      <c r="A247" s="37" t="s">
        <v>365</v>
      </c>
      <c r="B247" s="48">
        <v>496</v>
      </c>
      <c r="C247" s="48" t="s">
        <v>366</v>
      </c>
      <c r="D247" s="38" t="s">
        <v>165</v>
      </c>
      <c r="E247" s="39">
        <v>2800000</v>
      </c>
      <c r="F247" s="38" t="s">
        <v>369</v>
      </c>
      <c r="G247" s="41">
        <v>0</v>
      </c>
      <c r="H247" s="48" t="s">
        <v>147</v>
      </c>
      <c r="I247" s="41">
        <v>6.75</v>
      </c>
      <c r="J247" s="43"/>
      <c r="K247" s="43"/>
      <c r="L247" s="43"/>
      <c r="M247" s="43"/>
      <c r="N247" s="44"/>
    </row>
    <row r="248" spans="1:14" x14ac:dyDescent="0.15">
      <c r="A248" s="37" t="s">
        <v>67</v>
      </c>
      <c r="B248" s="48">
        <v>501</v>
      </c>
      <c r="C248" s="48" t="s">
        <v>370</v>
      </c>
      <c r="D248" s="38" t="s">
        <v>36</v>
      </c>
      <c r="E248" s="39">
        <v>156.30000000000001</v>
      </c>
      <c r="F248" s="38" t="s">
        <v>244</v>
      </c>
      <c r="G248" s="41">
        <v>4.1500000000000004</v>
      </c>
      <c r="H248" s="38" t="s">
        <v>55</v>
      </c>
      <c r="I248" s="41">
        <v>7.75</v>
      </c>
      <c r="J248" s="43">
        <v>106802.46</v>
      </c>
      <c r="K248" s="43">
        <f>ROUND((J248*$C$8/1000),0)</f>
        <v>2228741</v>
      </c>
      <c r="L248" s="43">
        <v>740</v>
      </c>
      <c r="M248" s="43">
        <v>2229481</v>
      </c>
      <c r="N248" s="44"/>
    </row>
    <row r="249" spans="1:14" x14ac:dyDescent="0.15">
      <c r="A249" s="37" t="s">
        <v>301</v>
      </c>
      <c r="B249" s="48">
        <v>501</v>
      </c>
      <c r="C249" s="48" t="s">
        <v>370</v>
      </c>
      <c r="D249" s="38" t="s">
        <v>36</v>
      </c>
      <c r="E249" s="39">
        <v>47.1</v>
      </c>
      <c r="F249" s="38" t="s">
        <v>245</v>
      </c>
      <c r="G249" s="41">
        <v>4.5</v>
      </c>
      <c r="H249" s="38" t="s">
        <v>55</v>
      </c>
      <c r="I249" s="41">
        <v>14.75</v>
      </c>
      <c r="J249" s="43">
        <v>53559.33</v>
      </c>
      <c r="K249" s="43">
        <f>ROUND((J249*$C$8/1000),0)</f>
        <v>1117670</v>
      </c>
      <c r="L249" s="43">
        <v>0</v>
      </c>
      <c r="M249" s="43">
        <v>1117670</v>
      </c>
      <c r="N249" s="44"/>
    </row>
    <row r="250" spans="1:14" x14ac:dyDescent="0.15">
      <c r="A250" s="37" t="s">
        <v>301</v>
      </c>
      <c r="B250" s="48">
        <v>501</v>
      </c>
      <c r="C250" s="48" t="s">
        <v>370</v>
      </c>
      <c r="D250" s="38" t="s">
        <v>36</v>
      </c>
      <c r="E250" s="39">
        <v>11.4</v>
      </c>
      <c r="F250" s="38" t="s">
        <v>371</v>
      </c>
      <c r="G250" s="41">
        <v>5.5</v>
      </c>
      <c r="H250" s="38" t="s">
        <v>55</v>
      </c>
      <c r="I250" s="41">
        <v>15</v>
      </c>
      <c r="J250" s="43">
        <v>13329</v>
      </c>
      <c r="K250" s="43">
        <f>ROUND((J250*$C$8/1000),0)</f>
        <v>278148</v>
      </c>
      <c r="L250" s="43">
        <v>0</v>
      </c>
      <c r="M250" s="43">
        <v>278148</v>
      </c>
      <c r="N250" s="44"/>
    </row>
    <row r="251" spans="1:14" x14ac:dyDescent="0.15">
      <c r="A251" s="37" t="s">
        <v>301</v>
      </c>
      <c r="B251" s="48">
        <v>501</v>
      </c>
      <c r="C251" s="48" t="s">
        <v>370</v>
      </c>
      <c r="D251" s="38" t="s">
        <v>36</v>
      </c>
      <c r="E251" s="39">
        <v>58</v>
      </c>
      <c r="F251" s="38" t="s">
        <v>372</v>
      </c>
      <c r="G251" s="41">
        <v>5</v>
      </c>
      <c r="H251" s="38" t="s">
        <v>55</v>
      </c>
      <c r="I251" s="41">
        <v>15.25</v>
      </c>
      <c r="J251" s="43">
        <v>66879.97</v>
      </c>
      <c r="K251" s="43">
        <f>ROUND((J251*$C$8/1000),0)</f>
        <v>1395643</v>
      </c>
      <c r="L251" s="43">
        <v>0</v>
      </c>
      <c r="M251" s="43">
        <v>1395643</v>
      </c>
      <c r="N251" s="44"/>
    </row>
    <row r="252" spans="1:14" x14ac:dyDescent="0.15">
      <c r="A252" s="37"/>
      <c r="B252" s="48"/>
      <c r="C252" s="48"/>
      <c r="D252" s="38"/>
      <c r="E252" s="39"/>
      <c r="F252" s="38"/>
      <c r="G252" s="41"/>
      <c r="H252" s="48"/>
      <c r="I252" s="41"/>
      <c r="J252" s="43"/>
      <c r="K252" s="43"/>
      <c r="L252" s="43"/>
      <c r="M252" s="43"/>
      <c r="N252" s="44"/>
    </row>
    <row r="253" spans="1:14" x14ac:dyDescent="0.15">
      <c r="A253" s="37" t="s">
        <v>373</v>
      </c>
      <c r="B253" s="48">
        <v>510</v>
      </c>
      <c r="C253" s="38" t="s">
        <v>374</v>
      </c>
      <c r="D253" s="38" t="s">
        <v>36</v>
      </c>
      <c r="E253" s="39">
        <v>863</v>
      </c>
      <c r="F253" s="38" t="s">
        <v>295</v>
      </c>
      <c r="G253" s="41">
        <v>4</v>
      </c>
      <c r="H253" s="48" t="s">
        <v>63</v>
      </c>
      <c r="I253" s="41">
        <v>18.5</v>
      </c>
      <c r="J253" s="43">
        <v>740179</v>
      </c>
      <c r="K253" s="43">
        <f t="shared" ref="K253:K258" si="14">ROUND((J253*$C$8/1000),0)</f>
        <v>15445967</v>
      </c>
      <c r="L253" s="43">
        <v>50728</v>
      </c>
      <c r="M253" s="43">
        <v>15496695</v>
      </c>
      <c r="N253" s="44"/>
    </row>
    <row r="254" spans="1:14" x14ac:dyDescent="0.15">
      <c r="A254" s="37" t="s">
        <v>373</v>
      </c>
      <c r="B254" s="48">
        <v>510</v>
      </c>
      <c r="C254" s="38" t="s">
        <v>374</v>
      </c>
      <c r="D254" s="38" t="s">
        <v>36</v>
      </c>
      <c r="E254" s="39">
        <v>141</v>
      </c>
      <c r="F254" s="38" t="s">
        <v>297</v>
      </c>
      <c r="G254" s="41">
        <v>4</v>
      </c>
      <c r="H254" s="48" t="s">
        <v>63</v>
      </c>
      <c r="I254" s="41">
        <v>18.5</v>
      </c>
      <c r="J254" s="43">
        <v>123875</v>
      </c>
      <c r="K254" s="43">
        <f t="shared" si="14"/>
        <v>2585009</v>
      </c>
      <c r="L254" s="43">
        <v>8489</v>
      </c>
      <c r="M254" s="43">
        <v>2593498</v>
      </c>
      <c r="N254" s="44"/>
    </row>
    <row r="255" spans="1:14" x14ac:dyDescent="0.15">
      <c r="A255" s="37" t="s">
        <v>64</v>
      </c>
      <c r="B255" s="48">
        <v>510</v>
      </c>
      <c r="C255" s="38" t="s">
        <v>374</v>
      </c>
      <c r="D255" s="38" t="s">
        <v>36</v>
      </c>
      <c r="E255" s="39">
        <v>45</v>
      </c>
      <c r="F255" s="38" t="s">
        <v>375</v>
      </c>
      <c r="G255" s="41">
        <v>4</v>
      </c>
      <c r="H255" s="48" t="s">
        <v>63</v>
      </c>
      <c r="I255" s="41">
        <v>18.5</v>
      </c>
      <c r="J255" s="43">
        <v>49636</v>
      </c>
      <c r="K255" s="43">
        <f t="shared" si="14"/>
        <v>1035798</v>
      </c>
      <c r="L255" s="43">
        <v>3402</v>
      </c>
      <c r="M255" s="43">
        <v>1039200</v>
      </c>
      <c r="N255" s="44"/>
    </row>
    <row r="256" spans="1:14" x14ac:dyDescent="0.15">
      <c r="A256" s="37" t="s">
        <v>64</v>
      </c>
      <c r="B256" s="48">
        <v>510</v>
      </c>
      <c r="C256" s="38" t="s">
        <v>374</v>
      </c>
      <c r="D256" s="38" t="s">
        <v>36</v>
      </c>
      <c r="E256" s="39">
        <v>18</v>
      </c>
      <c r="F256" s="38" t="s">
        <v>376</v>
      </c>
      <c r="G256" s="41">
        <v>4</v>
      </c>
      <c r="H256" s="48" t="s">
        <v>63</v>
      </c>
      <c r="I256" s="41">
        <v>18.5</v>
      </c>
      <c r="J256" s="43">
        <v>19854</v>
      </c>
      <c r="K256" s="43">
        <f t="shared" si="14"/>
        <v>414311</v>
      </c>
      <c r="L256" s="43">
        <v>1361</v>
      </c>
      <c r="M256" s="43">
        <v>415672</v>
      </c>
      <c r="N256" s="44"/>
    </row>
    <row r="257" spans="1:14" x14ac:dyDescent="0.15">
      <c r="A257" s="37" t="s">
        <v>377</v>
      </c>
      <c r="B257" s="48">
        <v>510</v>
      </c>
      <c r="C257" s="38" t="s">
        <v>374</v>
      </c>
      <c r="D257" s="38" t="s">
        <v>36</v>
      </c>
      <c r="E257" s="39">
        <v>46</v>
      </c>
      <c r="F257" s="38" t="s">
        <v>378</v>
      </c>
      <c r="G257" s="41">
        <v>4</v>
      </c>
      <c r="H257" s="48" t="s">
        <v>63</v>
      </c>
      <c r="I257" s="41">
        <v>18.5</v>
      </c>
      <c r="J257" s="43">
        <v>50739</v>
      </c>
      <c r="K257" s="43">
        <f t="shared" si="14"/>
        <v>1058815</v>
      </c>
      <c r="L257" s="43">
        <v>3478</v>
      </c>
      <c r="M257" s="43">
        <v>1062293</v>
      </c>
      <c r="N257" s="44"/>
    </row>
    <row r="258" spans="1:14" x14ac:dyDescent="0.15">
      <c r="A258" s="37" t="s">
        <v>377</v>
      </c>
      <c r="B258" s="48">
        <v>510</v>
      </c>
      <c r="C258" s="38" t="s">
        <v>374</v>
      </c>
      <c r="D258" s="38" t="s">
        <v>36</v>
      </c>
      <c r="E258" s="39">
        <v>113</v>
      </c>
      <c r="F258" s="38" t="s">
        <v>379</v>
      </c>
      <c r="G258" s="41">
        <v>4</v>
      </c>
      <c r="H258" s="48" t="s">
        <v>63</v>
      </c>
      <c r="I258" s="41">
        <v>18.5</v>
      </c>
      <c r="J258" s="43">
        <v>124641</v>
      </c>
      <c r="K258" s="43">
        <f t="shared" si="14"/>
        <v>2600993</v>
      </c>
      <c r="L258" s="43">
        <v>8543</v>
      </c>
      <c r="M258" s="43">
        <v>2609536</v>
      </c>
      <c r="N258" s="44"/>
    </row>
    <row r="259" spans="1:14" x14ac:dyDescent="0.15">
      <c r="A259" s="37" t="s">
        <v>269</v>
      </c>
      <c r="B259" s="48">
        <v>511</v>
      </c>
      <c r="C259" s="48" t="s">
        <v>380</v>
      </c>
      <c r="D259" s="38" t="s">
        <v>165</v>
      </c>
      <c r="E259" s="39">
        <v>17160000</v>
      </c>
      <c r="F259" s="38" t="s">
        <v>317</v>
      </c>
      <c r="G259" s="41">
        <v>7</v>
      </c>
      <c r="H259" s="38" t="s">
        <v>147</v>
      </c>
      <c r="I259" s="41">
        <v>6</v>
      </c>
      <c r="J259" s="43">
        <v>17160000000</v>
      </c>
      <c r="K259" s="43">
        <f>ROUND((J259/1000),0)</f>
        <v>17160000</v>
      </c>
      <c r="L259" s="43">
        <v>31795</v>
      </c>
      <c r="M259" s="43">
        <v>17191795</v>
      </c>
      <c r="N259" s="44"/>
    </row>
    <row r="260" spans="1:14" x14ac:dyDescent="0.15">
      <c r="A260" s="37" t="s">
        <v>269</v>
      </c>
      <c r="B260" s="48">
        <v>511</v>
      </c>
      <c r="C260" s="48" t="s">
        <v>380</v>
      </c>
      <c r="D260" s="38" t="s">
        <v>165</v>
      </c>
      <c r="E260" s="39">
        <v>3450000</v>
      </c>
      <c r="F260" s="38" t="s">
        <v>318</v>
      </c>
      <c r="G260" s="41">
        <v>7.7</v>
      </c>
      <c r="H260" s="38" t="s">
        <v>147</v>
      </c>
      <c r="I260" s="41">
        <v>6</v>
      </c>
      <c r="J260" s="43">
        <v>3450000000</v>
      </c>
      <c r="K260" s="43">
        <f>ROUND((J260/1000),0)</f>
        <v>3450000</v>
      </c>
      <c r="L260" s="43">
        <v>7011</v>
      </c>
      <c r="M260" s="43">
        <v>3457011</v>
      </c>
      <c r="N260" s="44"/>
    </row>
    <row r="261" spans="1:14" x14ac:dyDescent="0.15">
      <c r="A261" s="37" t="s">
        <v>223</v>
      </c>
      <c r="B261" s="48">
        <v>511</v>
      </c>
      <c r="C261" s="48" t="s">
        <v>380</v>
      </c>
      <c r="D261" s="38" t="s">
        <v>165</v>
      </c>
      <c r="E261" s="39">
        <v>3596000</v>
      </c>
      <c r="F261" s="38" t="s">
        <v>381</v>
      </c>
      <c r="G261" s="41">
        <v>10</v>
      </c>
      <c r="H261" s="38" t="s">
        <v>147</v>
      </c>
      <c r="I261" s="41">
        <v>6.25</v>
      </c>
      <c r="J261" s="43">
        <v>4563535104</v>
      </c>
      <c r="K261" s="43">
        <f>ROUND((J261/1000),0)</f>
        <v>4563535</v>
      </c>
      <c r="L261" s="43">
        <v>11918</v>
      </c>
      <c r="M261" s="43">
        <v>4575453</v>
      </c>
      <c r="N261" s="44"/>
    </row>
    <row r="262" spans="1:14" x14ac:dyDescent="0.15">
      <c r="A262" s="37"/>
      <c r="B262" s="48"/>
      <c r="C262" s="48"/>
      <c r="D262" s="38"/>
      <c r="E262" s="39"/>
      <c r="F262" s="38"/>
      <c r="G262" s="41"/>
      <c r="H262" s="38"/>
      <c r="I262" s="41"/>
      <c r="J262" s="43"/>
      <c r="K262" s="43"/>
      <c r="L262" s="43"/>
      <c r="M262" s="43"/>
      <c r="N262" s="44"/>
    </row>
    <row r="263" spans="1:14" x14ac:dyDescent="0.15">
      <c r="A263" s="37" t="s">
        <v>220</v>
      </c>
      <c r="B263" s="48">
        <v>514</v>
      </c>
      <c r="C263" s="48" t="s">
        <v>382</v>
      </c>
      <c r="D263" s="38" t="s">
        <v>383</v>
      </c>
      <c r="E263" s="39">
        <v>65000</v>
      </c>
      <c r="F263" s="38" t="s">
        <v>322</v>
      </c>
      <c r="G263" s="41">
        <v>7.61</v>
      </c>
      <c r="H263" s="38" t="s">
        <v>116</v>
      </c>
      <c r="I263" s="41">
        <v>14.5</v>
      </c>
      <c r="J263" s="43">
        <v>65000000</v>
      </c>
      <c r="K263" s="43">
        <f>ROUND((J263*$G$8/1000),0)</f>
        <v>34001500</v>
      </c>
      <c r="L263" s="43">
        <v>1099694</v>
      </c>
      <c r="M263" s="43">
        <v>35101194</v>
      </c>
      <c r="N263" s="44"/>
    </row>
    <row r="264" spans="1:14" x14ac:dyDescent="0.15">
      <c r="A264" s="37" t="s">
        <v>384</v>
      </c>
      <c r="B264" s="48">
        <v>514</v>
      </c>
      <c r="C264" s="48" t="s">
        <v>382</v>
      </c>
      <c r="D264" s="38" t="s">
        <v>383</v>
      </c>
      <c r="E264" s="39">
        <v>1</v>
      </c>
      <c r="F264" s="38" t="s">
        <v>385</v>
      </c>
      <c r="G264" s="41">
        <v>7.75</v>
      </c>
      <c r="H264" s="38" t="s">
        <v>116</v>
      </c>
      <c r="I264" s="41">
        <v>15</v>
      </c>
      <c r="J264" s="43">
        <v>1164.24</v>
      </c>
      <c r="K264" s="43">
        <f>ROUND((J264*$G$8/1000),0)</f>
        <v>609</v>
      </c>
      <c r="L264" s="43">
        <v>20</v>
      </c>
      <c r="M264" s="43">
        <v>629</v>
      </c>
      <c r="N264" s="44"/>
    </row>
    <row r="265" spans="1:14" x14ac:dyDescent="0.15">
      <c r="A265" s="37" t="s">
        <v>298</v>
      </c>
      <c r="B265" s="48">
        <v>519</v>
      </c>
      <c r="C265" s="48" t="s">
        <v>386</v>
      </c>
      <c r="D265" s="38" t="s">
        <v>165</v>
      </c>
      <c r="E265" s="39">
        <v>34000000</v>
      </c>
      <c r="F265" s="38" t="s">
        <v>387</v>
      </c>
      <c r="G265" s="41">
        <v>6.5</v>
      </c>
      <c r="H265" s="38" t="s">
        <v>147</v>
      </c>
      <c r="I265" s="41">
        <v>7.25</v>
      </c>
      <c r="J265" s="43">
        <v>34000000000</v>
      </c>
      <c r="K265" s="43">
        <f>ROUND((J265/1000),0)</f>
        <v>34000000</v>
      </c>
      <c r="L265" s="43">
        <v>365674</v>
      </c>
      <c r="M265" s="43">
        <v>34365674</v>
      </c>
      <c r="N265" s="44"/>
    </row>
    <row r="266" spans="1:14" x14ac:dyDescent="0.15">
      <c r="A266" s="37" t="s">
        <v>298</v>
      </c>
      <c r="B266" s="48">
        <v>519</v>
      </c>
      <c r="C266" s="48" t="s">
        <v>386</v>
      </c>
      <c r="D266" s="38" t="s">
        <v>165</v>
      </c>
      <c r="E266" s="39">
        <v>6000000</v>
      </c>
      <c r="F266" s="38" t="s">
        <v>388</v>
      </c>
      <c r="G266" s="41">
        <v>0</v>
      </c>
      <c r="H266" s="38" t="s">
        <v>147</v>
      </c>
      <c r="I266" s="41">
        <v>7.5</v>
      </c>
      <c r="J266" s="43">
        <v>6000000000</v>
      </c>
      <c r="K266" s="43">
        <f>ROUND((J266/1000),0)</f>
        <v>6000000</v>
      </c>
      <c r="L266" s="43">
        <v>0</v>
      </c>
      <c r="M266" s="43">
        <v>6000000</v>
      </c>
      <c r="N266" s="44"/>
    </row>
    <row r="267" spans="1:14" x14ac:dyDescent="0.15">
      <c r="A267" s="37" t="s">
        <v>365</v>
      </c>
      <c r="B267" s="48">
        <v>524</v>
      </c>
      <c r="C267" s="48" t="s">
        <v>389</v>
      </c>
      <c r="D267" s="38" t="s">
        <v>165</v>
      </c>
      <c r="E267" s="39">
        <v>55000000</v>
      </c>
      <c r="F267" s="38" t="s">
        <v>390</v>
      </c>
      <c r="G267" s="41">
        <v>6.5</v>
      </c>
      <c r="H267" s="38" t="s">
        <v>147</v>
      </c>
      <c r="I267" s="41">
        <v>6.5</v>
      </c>
      <c r="J267" s="43"/>
      <c r="K267" s="43"/>
      <c r="L267" s="43"/>
      <c r="M267" s="43"/>
      <c r="N267" s="44"/>
    </row>
    <row r="268" spans="1:14" x14ac:dyDescent="0.15">
      <c r="A268" s="37" t="s">
        <v>365</v>
      </c>
      <c r="B268" s="48">
        <v>524</v>
      </c>
      <c r="C268" s="48" t="s">
        <v>389</v>
      </c>
      <c r="D268" s="38" t="s">
        <v>165</v>
      </c>
      <c r="E268" s="39">
        <v>30000000</v>
      </c>
      <c r="F268" s="38" t="s">
        <v>391</v>
      </c>
      <c r="G268" s="41">
        <v>0</v>
      </c>
      <c r="H268" s="38" t="s">
        <v>147</v>
      </c>
      <c r="I268" s="41">
        <v>6.75</v>
      </c>
      <c r="J268" s="43"/>
      <c r="K268" s="43"/>
      <c r="L268" s="43"/>
      <c r="M268" s="43"/>
      <c r="N268" s="44"/>
    </row>
    <row r="269" spans="1:14" x14ac:dyDescent="0.15">
      <c r="A269" s="37" t="s">
        <v>220</v>
      </c>
      <c r="B269" s="48">
        <v>536</v>
      </c>
      <c r="C269" s="48" t="s">
        <v>392</v>
      </c>
      <c r="D269" s="38" t="s">
        <v>36</v>
      </c>
      <c r="E269" s="39">
        <v>302</v>
      </c>
      <c r="F269" s="38" t="s">
        <v>393</v>
      </c>
      <c r="G269" s="41">
        <v>3.7</v>
      </c>
      <c r="H269" s="38" t="s">
        <v>63</v>
      </c>
      <c r="I269" s="41">
        <v>19.5</v>
      </c>
      <c r="J269" s="43">
        <v>267088.78999999998</v>
      </c>
      <c r="K269" s="43">
        <f>ROUND((J269*$C$8/1000),0)</f>
        <v>5573577</v>
      </c>
      <c r="L269" s="43">
        <v>50666</v>
      </c>
      <c r="M269" s="43">
        <v>5624243</v>
      </c>
      <c r="N269" s="44"/>
    </row>
    <row r="270" spans="1:14" x14ac:dyDescent="0.15">
      <c r="A270" s="37" t="s">
        <v>384</v>
      </c>
      <c r="B270" s="48">
        <v>536</v>
      </c>
      <c r="C270" s="48" t="s">
        <v>392</v>
      </c>
      <c r="D270" s="38" t="s">
        <v>36</v>
      </c>
      <c r="E270" s="39">
        <v>19</v>
      </c>
      <c r="F270" s="38" t="s">
        <v>394</v>
      </c>
      <c r="G270" s="41">
        <v>4</v>
      </c>
      <c r="H270" s="38" t="s">
        <v>63</v>
      </c>
      <c r="I270" s="41">
        <v>19.5</v>
      </c>
      <c r="J270" s="43">
        <v>20151.330000000002</v>
      </c>
      <c r="K270" s="43">
        <f>ROUND((J270*$C$8/1000),0)</f>
        <v>420516</v>
      </c>
      <c r="L270" s="43">
        <v>4128</v>
      </c>
      <c r="M270" s="43">
        <v>424644</v>
      </c>
      <c r="N270" s="44"/>
    </row>
    <row r="271" spans="1:14" x14ac:dyDescent="0.15">
      <c r="A271" s="37" t="s">
        <v>384</v>
      </c>
      <c r="B271" s="48">
        <v>536</v>
      </c>
      <c r="C271" s="48" t="s">
        <v>392</v>
      </c>
      <c r="D271" s="38" t="s">
        <v>36</v>
      </c>
      <c r="E271" s="39">
        <v>17</v>
      </c>
      <c r="F271" s="38" t="s">
        <v>306</v>
      </c>
      <c r="G271" s="41">
        <v>4.7</v>
      </c>
      <c r="H271" s="38" t="s">
        <v>63</v>
      </c>
      <c r="I271" s="41">
        <v>19.5</v>
      </c>
      <c r="J271" s="43">
        <v>18212.47</v>
      </c>
      <c r="K271" s="43">
        <f>ROUND((J271*$C$8/1000),0)</f>
        <v>380056</v>
      </c>
      <c r="L271" s="43">
        <v>4373</v>
      </c>
      <c r="M271" s="43">
        <v>384429</v>
      </c>
      <c r="N271" s="44"/>
    </row>
    <row r="272" spans="1:14" x14ac:dyDescent="0.15">
      <c r="A272" s="37" t="s">
        <v>384</v>
      </c>
      <c r="B272" s="48">
        <v>536</v>
      </c>
      <c r="C272" s="48" t="s">
        <v>392</v>
      </c>
      <c r="D272" s="38" t="s">
        <v>36</v>
      </c>
      <c r="E272" s="39">
        <v>11.5</v>
      </c>
      <c r="F272" s="38" t="s">
        <v>308</v>
      </c>
      <c r="G272" s="41">
        <v>5.5</v>
      </c>
      <c r="H272" s="38" t="s">
        <v>63</v>
      </c>
      <c r="I272" s="41">
        <v>19.5</v>
      </c>
      <c r="J272" s="43">
        <v>12461.68</v>
      </c>
      <c r="K272" s="43">
        <f>ROUND((J272*$C$8/1000),0)</f>
        <v>260049</v>
      </c>
      <c r="L272" s="43">
        <v>3492</v>
      </c>
      <c r="M272" s="43">
        <v>263541</v>
      </c>
      <c r="N272" s="44"/>
    </row>
    <row r="273" spans="1:14" x14ac:dyDescent="0.15">
      <c r="A273" s="37" t="s">
        <v>395</v>
      </c>
      <c r="B273" s="48">
        <v>536</v>
      </c>
      <c r="C273" s="48" t="s">
        <v>392</v>
      </c>
      <c r="D273" s="38" t="s">
        <v>36</v>
      </c>
      <c r="E273" s="39">
        <v>20</v>
      </c>
      <c r="F273" s="38" t="s">
        <v>396</v>
      </c>
      <c r="G273" s="41">
        <v>7.5</v>
      </c>
      <c r="H273" s="38" t="s">
        <v>63</v>
      </c>
      <c r="I273" s="41">
        <v>19.5</v>
      </c>
      <c r="J273" s="43">
        <v>22291.68</v>
      </c>
      <c r="K273" s="43">
        <f>ROUND((J273*$C$8/1000),0)</f>
        <v>465180</v>
      </c>
      <c r="L273" s="43">
        <v>8457</v>
      </c>
      <c r="M273" s="43">
        <v>473637</v>
      </c>
      <c r="N273" s="44"/>
    </row>
    <row r="274" spans="1:14" x14ac:dyDescent="0.15">
      <c r="A274" s="37"/>
      <c r="B274" s="48"/>
      <c r="C274" s="48"/>
      <c r="D274" s="38"/>
      <c r="E274" s="39"/>
      <c r="F274" s="38"/>
      <c r="G274" s="41"/>
      <c r="H274" s="38"/>
      <c r="I274" s="41"/>
      <c r="J274" s="43"/>
      <c r="K274" s="43"/>
      <c r="L274" s="43"/>
      <c r="M274" s="43"/>
      <c r="N274" s="44"/>
    </row>
    <row r="275" spans="1:14" x14ac:dyDescent="0.15">
      <c r="A275" s="37" t="s">
        <v>365</v>
      </c>
      <c r="B275" s="48">
        <v>554</v>
      </c>
      <c r="C275" s="48" t="s">
        <v>397</v>
      </c>
      <c r="D275" s="38" t="s">
        <v>36</v>
      </c>
      <c r="E275" s="39">
        <v>529.5</v>
      </c>
      <c r="F275" s="38" t="s">
        <v>398</v>
      </c>
      <c r="G275" s="41">
        <v>4</v>
      </c>
      <c r="H275" s="38" t="s">
        <v>167</v>
      </c>
      <c r="I275" s="41">
        <v>15</v>
      </c>
      <c r="J275" s="43"/>
      <c r="K275" s="43"/>
      <c r="L275" s="43"/>
      <c r="M275" s="43"/>
      <c r="N275" s="44"/>
    </row>
    <row r="276" spans="1:14" x14ac:dyDescent="0.15">
      <c r="A276" s="37" t="s">
        <v>365</v>
      </c>
      <c r="B276" s="48">
        <v>554</v>
      </c>
      <c r="C276" s="48" t="s">
        <v>397</v>
      </c>
      <c r="D276" s="38" t="s">
        <v>36</v>
      </c>
      <c r="E276" s="39">
        <v>76</v>
      </c>
      <c r="F276" s="38" t="s">
        <v>399</v>
      </c>
      <c r="G276" s="41">
        <v>3.9</v>
      </c>
      <c r="H276" s="38" t="s">
        <v>167</v>
      </c>
      <c r="I276" s="41">
        <v>15</v>
      </c>
      <c r="J276" s="43"/>
      <c r="K276" s="43"/>
      <c r="L276" s="43"/>
      <c r="M276" s="43"/>
      <c r="N276" s="44"/>
    </row>
    <row r="277" spans="1:14" x14ac:dyDescent="0.15">
      <c r="A277" s="37" t="s">
        <v>365</v>
      </c>
      <c r="B277" s="48">
        <v>554</v>
      </c>
      <c r="C277" s="48" t="s">
        <v>397</v>
      </c>
      <c r="D277" s="38" t="s">
        <v>36</v>
      </c>
      <c r="E277" s="39">
        <v>0.5</v>
      </c>
      <c r="F277" s="38" t="s">
        <v>400</v>
      </c>
      <c r="G277" s="41">
        <v>0</v>
      </c>
      <c r="H277" s="38" t="s">
        <v>167</v>
      </c>
      <c r="I277" s="41">
        <v>15.25</v>
      </c>
      <c r="J277" s="43"/>
      <c r="K277" s="43"/>
      <c r="L277" s="43"/>
      <c r="M277" s="43"/>
      <c r="N277" s="44"/>
    </row>
    <row r="278" spans="1:14" x14ac:dyDescent="0.15">
      <c r="A278" s="37" t="s">
        <v>67</v>
      </c>
      <c r="B278" s="48">
        <v>557</v>
      </c>
      <c r="C278" s="48" t="s">
        <v>401</v>
      </c>
      <c r="D278" s="38" t="s">
        <v>36</v>
      </c>
      <c r="E278" s="39">
        <v>120.8</v>
      </c>
      <c r="F278" s="38" t="s">
        <v>271</v>
      </c>
      <c r="G278" s="41">
        <v>4.2</v>
      </c>
      <c r="H278" s="38" t="s">
        <v>55</v>
      </c>
      <c r="I278" s="41">
        <v>9.75</v>
      </c>
      <c r="J278" s="43">
        <v>0</v>
      </c>
      <c r="K278" s="43">
        <f>ROUND((J278*$C$8/1000),0)</f>
        <v>0</v>
      </c>
      <c r="L278" s="43"/>
      <c r="M278" s="43"/>
      <c r="N278" s="44"/>
    </row>
    <row r="279" spans="1:14" x14ac:dyDescent="0.15">
      <c r="A279" s="37" t="s">
        <v>402</v>
      </c>
      <c r="B279" s="48">
        <v>557</v>
      </c>
      <c r="C279" s="48" t="s">
        <v>401</v>
      </c>
      <c r="D279" s="38" t="s">
        <v>36</v>
      </c>
      <c r="E279" s="39">
        <v>41.9</v>
      </c>
      <c r="F279" s="38" t="s">
        <v>272</v>
      </c>
      <c r="G279" s="41">
        <v>5</v>
      </c>
      <c r="H279" s="38" t="s">
        <v>55</v>
      </c>
      <c r="I279" s="41">
        <v>19.5</v>
      </c>
      <c r="J279" s="43"/>
      <c r="K279" s="43"/>
      <c r="L279" s="43"/>
      <c r="M279" s="43"/>
      <c r="N279" s="44"/>
    </row>
    <row r="280" spans="1:14" x14ac:dyDescent="0.15">
      <c r="A280" s="37" t="s">
        <v>402</v>
      </c>
      <c r="B280" s="48">
        <v>557</v>
      </c>
      <c r="C280" s="48" t="s">
        <v>401</v>
      </c>
      <c r="D280" s="38" t="s">
        <v>36</v>
      </c>
      <c r="E280" s="39">
        <v>11</v>
      </c>
      <c r="F280" s="38" t="s">
        <v>403</v>
      </c>
      <c r="G280" s="41">
        <v>5</v>
      </c>
      <c r="H280" s="38" t="s">
        <v>55</v>
      </c>
      <c r="I280" s="41">
        <v>19.75</v>
      </c>
      <c r="J280" s="43"/>
      <c r="K280" s="43"/>
      <c r="L280" s="43"/>
      <c r="M280" s="43"/>
      <c r="N280" s="44"/>
    </row>
    <row r="281" spans="1:14" x14ac:dyDescent="0.15">
      <c r="A281" s="37" t="s">
        <v>402</v>
      </c>
      <c r="B281" s="48">
        <v>557</v>
      </c>
      <c r="C281" s="48" t="s">
        <v>401</v>
      </c>
      <c r="D281" s="38" t="s">
        <v>36</v>
      </c>
      <c r="E281" s="39">
        <v>64</v>
      </c>
      <c r="F281" s="38" t="s">
        <v>404</v>
      </c>
      <c r="G281" s="41">
        <v>3</v>
      </c>
      <c r="H281" s="38" t="s">
        <v>55</v>
      </c>
      <c r="I281" s="41">
        <v>20</v>
      </c>
      <c r="J281" s="43"/>
      <c r="K281" s="43"/>
      <c r="L281" s="43"/>
      <c r="M281" s="43"/>
      <c r="N281" s="44"/>
    </row>
    <row r="282" spans="1:14" x14ac:dyDescent="0.15">
      <c r="A282" s="37" t="s">
        <v>298</v>
      </c>
      <c r="B282" s="48">
        <v>571</v>
      </c>
      <c r="C282" s="48" t="s">
        <v>405</v>
      </c>
      <c r="D282" s="38" t="s">
        <v>165</v>
      </c>
      <c r="E282" s="39">
        <v>90000000</v>
      </c>
      <c r="F282" s="38" t="s">
        <v>406</v>
      </c>
      <c r="G282" s="41">
        <v>5</v>
      </c>
      <c r="H282" s="38" t="s">
        <v>147</v>
      </c>
      <c r="I282" s="41">
        <v>6.5</v>
      </c>
      <c r="J282" s="43">
        <v>90000000000</v>
      </c>
      <c r="K282" s="43">
        <f>ROUND((J282/1000),0)</f>
        <v>90000000</v>
      </c>
      <c r="L282" s="43">
        <v>748604</v>
      </c>
      <c r="M282" s="43">
        <v>90748604</v>
      </c>
      <c r="N282" s="44"/>
    </row>
    <row r="283" spans="1:14" x14ac:dyDescent="0.15">
      <c r="A283" s="37" t="s">
        <v>298</v>
      </c>
      <c r="B283" s="48">
        <v>571</v>
      </c>
      <c r="C283" s="48" t="s">
        <v>405</v>
      </c>
      <c r="D283" s="38" t="s">
        <v>165</v>
      </c>
      <c r="E283" s="39">
        <v>21495000</v>
      </c>
      <c r="F283" s="38" t="s">
        <v>407</v>
      </c>
      <c r="G283" s="41">
        <v>0</v>
      </c>
      <c r="H283" s="38" t="s">
        <v>147</v>
      </c>
      <c r="I283" s="41">
        <v>6.75</v>
      </c>
      <c r="J283" s="43">
        <v>21495000000</v>
      </c>
      <c r="K283" s="43">
        <f>ROUND((J283/1000),0)</f>
        <v>21495000</v>
      </c>
      <c r="L283" s="43">
        <v>0</v>
      </c>
      <c r="M283" s="43">
        <v>21495000</v>
      </c>
      <c r="N283" s="44"/>
    </row>
    <row r="284" spans="1:14" x14ac:dyDescent="0.15">
      <c r="A284" s="37" t="s">
        <v>298</v>
      </c>
      <c r="B284" s="48">
        <v>571</v>
      </c>
      <c r="C284" s="48" t="s">
        <v>405</v>
      </c>
      <c r="D284" s="38" t="s">
        <v>165</v>
      </c>
      <c r="E284" s="39">
        <v>3500000</v>
      </c>
      <c r="F284" s="38" t="s">
        <v>408</v>
      </c>
      <c r="G284" s="41">
        <v>0</v>
      </c>
      <c r="H284" s="38" t="s">
        <v>147</v>
      </c>
      <c r="I284" s="41">
        <v>6.75</v>
      </c>
      <c r="J284" s="43">
        <v>3500000000</v>
      </c>
      <c r="K284" s="43">
        <f>ROUND((J284/1000),0)</f>
        <v>3500000</v>
      </c>
      <c r="L284" s="43">
        <v>0</v>
      </c>
      <c r="M284" s="43">
        <v>3500000</v>
      </c>
      <c r="N284" s="44"/>
    </row>
    <row r="285" spans="1:14" x14ac:dyDescent="0.15">
      <c r="A285" s="37" t="s">
        <v>298</v>
      </c>
      <c r="B285" s="48">
        <v>571</v>
      </c>
      <c r="C285" s="48" t="s">
        <v>405</v>
      </c>
      <c r="D285" s="38" t="s">
        <v>165</v>
      </c>
      <c r="E285" s="39">
        <v>5000</v>
      </c>
      <c r="F285" s="38" t="s">
        <v>409</v>
      </c>
      <c r="G285" s="41">
        <v>0</v>
      </c>
      <c r="H285" s="38" t="s">
        <v>147</v>
      </c>
      <c r="I285" s="41">
        <v>6.75</v>
      </c>
      <c r="J285" s="43">
        <v>5000000</v>
      </c>
      <c r="K285" s="43">
        <f>ROUND((J285/1000),0)</f>
        <v>5000</v>
      </c>
      <c r="L285" s="43">
        <v>0</v>
      </c>
      <c r="M285" s="43">
        <v>5000</v>
      </c>
      <c r="N285" s="44"/>
    </row>
    <row r="286" spans="1:14" x14ac:dyDescent="0.15">
      <c r="A286" s="37"/>
      <c r="B286" s="48"/>
      <c r="C286" s="48"/>
      <c r="D286" s="38"/>
      <c r="E286" s="39"/>
      <c r="F286" s="38"/>
      <c r="G286" s="41"/>
      <c r="H286" s="38"/>
      <c r="I286" s="41"/>
      <c r="J286" s="43"/>
      <c r="K286" s="43"/>
      <c r="L286" s="43"/>
      <c r="M286" s="43"/>
      <c r="N286" s="44"/>
    </row>
    <row r="287" spans="1:14" x14ac:dyDescent="0.15">
      <c r="A287" s="37" t="s">
        <v>373</v>
      </c>
      <c r="B287" s="48">
        <v>582</v>
      </c>
      <c r="C287" s="48" t="s">
        <v>410</v>
      </c>
      <c r="D287" s="38" t="s">
        <v>36</v>
      </c>
      <c r="E287" s="39">
        <v>750</v>
      </c>
      <c r="F287" s="38" t="s">
        <v>393</v>
      </c>
      <c r="G287" s="41">
        <v>4.5</v>
      </c>
      <c r="H287" s="38" t="s">
        <v>63</v>
      </c>
      <c r="I287" s="41">
        <v>18.5</v>
      </c>
      <c r="J287" s="43">
        <v>728052</v>
      </c>
      <c r="K287" s="43">
        <f t="shared" ref="K287:K292" si="15">ROUND((J287*$C$8/1000),0)</f>
        <v>15192902</v>
      </c>
      <c r="L287" s="43">
        <v>56037</v>
      </c>
      <c r="M287" s="43">
        <v>15248939</v>
      </c>
      <c r="N287" s="44"/>
    </row>
    <row r="288" spans="1:14" x14ac:dyDescent="0.15">
      <c r="A288" s="37" t="s">
        <v>373</v>
      </c>
      <c r="B288" s="48">
        <v>582</v>
      </c>
      <c r="C288" s="48" t="s">
        <v>410</v>
      </c>
      <c r="D288" s="38" t="s">
        <v>36</v>
      </c>
      <c r="E288" s="39">
        <v>45</v>
      </c>
      <c r="F288" s="38" t="s">
        <v>394</v>
      </c>
      <c r="G288" s="41">
        <v>4.5</v>
      </c>
      <c r="H288" s="38" t="s">
        <v>63</v>
      </c>
      <c r="I288" s="41">
        <v>18.5</v>
      </c>
      <c r="J288" s="43">
        <v>46510</v>
      </c>
      <c r="K288" s="43">
        <f t="shared" si="15"/>
        <v>970565</v>
      </c>
      <c r="L288" s="43">
        <v>3580</v>
      </c>
      <c r="M288" s="43">
        <v>974145</v>
      </c>
      <c r="N288" s="44"/>
    </row>
    <row r="289" spans="1:14" x14ac:dyDescent="0.15">
      <c r="A289" s="37" t="s">
        <v>373</v>
      </c>
      <c r="B289" s="48">
        <v>582</v>
      </c>
      <c r="C289" s="48" t="s">
        <v>410</v>
      </c>
      <c r="D289" s="38" t="s">
        <v>36</v>
      </c>
      <c r="E289" s="39">
        <v>19</v>
      </c>
      <c r="F289" s="38" t="s">
        <v>306</v>
      </c>
      <c r="G289" s="41">
        <v>4.5</v>
      </c>
      <c r="H289" s="38" t="s">
        <v>63</v>
      </c>
      <c r="I289" s="41">
        <v>18.5</v>
      </c>
      <c r="J289" s="43">
        <v>19638</v>
      </c>
      <c r="K289" s="43">
        <f t="shared" si="15"/>
        <v>409803</v>
      </c>
      <c r="L289" s="43">
        <v>1512</v>
      </c>
      <c r="M289" s="43">
        <v>411315</v>
      </c>
      <c r="N289" s="44"/>
    </row>
    <row r="290" spans="1:14" x14ac:dyDescent="0.15">
      <c r="A290" s="37" t="s">
        <v>373</v>
      </c>
      <c r="B290" s="48">
        <v>582</v>
      </c>
      <c r="C290" s="48" t="s">
        <v>410</v>
      </c>
      <c r="D290" s="38" t="s">
        <v>36</v>
      </c>
      <c r="E290" s="39">
        <v>9</v>
      </c>
      <c r="F290" s="38" t="s">
        <v>308</v>
      </c>
      <c r="G290" s="41">
        <v>4.5</v>
      </c>
      <c r="H290" s="38" t="s">
        <v>63</v>
      </c>
      <c r="I290" s="41">
        <v>18.5</v>
      </c>
      <c r="J290" s="43">
        <v>9302</v>
      </c>
      <c r="K290" s="43">
        <f t="shared" si="15"/>
        <v>194113</v>
      </c>
      <c r="L290" s="43">
        <v>716</v>
      </c>
      <c r="M290" s="43">
        <v>194829</v>
      </c>
      <c r="N290" s="44"/>
    </row>
    <row r="291" spans="1:14" x14ac:dyDescent="0.15">
      <c r="A291" s="37" t="s">
        <v>373</v>
      </c>
      <c r="B291" s="48">
        <v>582</v>
      </c>
      <c r="C291" s="48" t="s">
        <v>410</v>
      </c>
      <c r="D291" s="38" t="s">
        <v>36</v>
      </c>
      <c r="E291" s="39">
        <v>24.6</v>
      </c>
      <c r="F291" s="38" t="s">
        <v>396</v>
      </c>
      <c r="G291" s="41">
        <v>4.5</v>
      </c>
      <c r="H291" s="38" t="s">
        <v>63</v>
      </c>
      <c r="I291" s="41">
        <v>18.5</v>
      </c>
      <c r="J291" s="43">
        <v>25426</v>
      </c>
      <c r="K291" s="43">
        <f t="shared" si="15"/>
        <v>530587</v>
      </c>
      <c r="L291" s="43">
        <v>1957</v>
      </c>
      <c r="M291" s="43">
        <v>532544</v>
      </c>
      <c r="N291" s="44"/>
    </row>
    <row r="292" spans="1:14" x14ac:dyDescent="0.15">
      <c r="A292" s="37" t="s">
        <v>373</v>
      </c>
      <c r="B292" s="48">
        <v>582</v>
      </c>
      <c r="C292" s="48" t="s">
        <v>410</v>
      </c>
      <c r="D292" s="38" t="s">
        <v>36</v>
      </c>
      <c r="E292" s="39">
        <v>112.4</v>
      </c>
      <c r="F292" s="38" t="s">
        <v>411</v>
      </c>
      <c r="G292" s="41">
        <v>4.5</v>
      </c>
      <c r="H292" s="38" t="s">
        <v>63</v>
      </c>
      <c r="I292" s="41">
        <v>18.5</v>
      </c>
      <c r="J292" s="43">
        <v>116172</v>
      </c>
      <c r="K292" s="43">
        <f t="shared" si="15"/>
        <v>2424263</v>
      </c>
      <c r="L292" s="43">
        <v>8942</v>
      </c>
      <c r="M292" s="43">
        <v>2433205</v>
      </c>
      <c r="N292" s="44"/>
    </row>
    <row r="293" spans="1:14" x14ac:dyDescent="0.15">
      <c r="A293" s="37"/>
      <c r="B293" s="48"/>
      <c r="C293" s="48"/>
      <c r="D293" s="38"/>
      <c r="E293" s="39"/>
      <c r="F293" s="38"/>
      <c r="G293" s="41"/>
      <c r="H293" s="38"/>
      <c r="I293" s="41"/>
      <c r="J293" s="43"/>
      <c r="K293" s="43"/>
      <c r="L293" s="43"/>
      <c r="M293" s="43"/>
      <c r="N293" s="44"/>
    </row>
    <row r="294" spans="1:14" x14ac:dyDescent="0.15">
      <c r="A294" s="37" t="s">
        <v>298</v>
      </c>
      <c r="B294" s="48">
        <v>602</v>
      </c>
      <c r="C294" s="48" t="s">
        <v>412</v>
      </c>
      <c r="D294" s="38" t="s">
        <v>165</v>
      </c>
      <c r="E294" s="39">
        <v>34500000</v>
      </c>
      <c r="F294" s="38" t="s">
        <v>413</v>
      </c>
      <c r="G294" s="41">
        <v>6</v>
      </c>
      <c r="H294" s="38" t="s">
        <v>147</v>
      </c>
      <c r="I294" s="41">
        <v>6.75</v>
      </c>
      <c r="J294" s="43">
        <v>34500000000</v>
      </c>
      <c r="K294" s="43">
        <f>ROUND((J294/1000),0)</f>
        <v>34500000</v>
      </c>
      <c r="L294" s="43">
        <v>168749</v>
      </c>
      <c r="M294" s="43">
        <v>34668749</v>
      </c>
      <c r="N294" s="44"/>
    </row>
    <row r="295" spans="1:14" x14ac:dyDescent="0.15">
      <c r="A295" s="37" t="s">
        <v>298</v>
      </c>
      <c r="B295" s="48">
        <v>602</v>
      </c>
      <c r="C295" s="48" t="s">
        <v>412</v>
      </c>
      <c r="D295" s="38" t="s">
        <v>165</v>
      </c>
      <c r="E295" s="39">
        <v>30500000</v>
      </c>
      <c r="F295" s="38" t="s">
        <v>414</v>
      </c>
      <c r="G295" s="41">
        <v>1</v>
      </c>
      <c r="H295" s="38" t="s">
        <v>147</v>
      </c>
      <c r="I295" s="41">
        <v>7</v>
      </c>
      <c r="J295" s="43">
        <v>30500000000</v>
      </c>
      <c r="K295" s="43">
        <f>ROUND((J295/1000),0)</f>
        <v>30500000</v>
      </c>
      <c r="L295" s="43">
        <v>25448</v>
      </c>
      <c r="M295" s="43">
        <v>30525448</v>
      </c>
      <c r="N295" s="44"/>
    </row>
    <row r="296" spans="1:14" x14ac:dyDescent="0.15">
      <c r="A296" s="37" t="s">
        <v>220</v>
      </c>
      <c r="B296" s="48">
        <v>607</v>
      </c>
      <c r="C296" s="48" t="s">
        <v>415</v>
      </c>
      <c r="D296" s="38" t="s">
        <v>165</v>
      </c>
      <c r="E296" s="39">
        <v>52800000</v>
      </c>
      <c r="F296" s="38" t="s">
        <v>331</v>
      </c>
      <c r="G296" s="41">
        <v>7.5</v>
      </c>
      <c r="H296" s="38" t="s">
        <v>147</v>
      </c>
      <c r="I296" s="41">
        <v>9.75</v>
      </c>
      <c r="J296" s="43">
        <v>52800000000</v>
      </c>
      <c r="K296" s="43">
        <f>ROUND((J296/1000),0)</f>
        <v>52800000</v>
      </c>
      <c r="L296" s="43">
        <v>959891</v>
      </c>
      <c r="M296" s="43">
        <v>53759891</v>
      </c>
      <c r="N296" s="44"/>
    </row>
    <row r="297" spans="1:14" x14ac:dyDescent="0.15">
      <c r="A297" s="37" t="s">
        <v>220</v>
      </c>
      <c r="B297" s="48">
        <v>607</v>
      </c>
      <c r="C297" s="48" t="s">
        <v>415</v>
      </c>
      <c r="D297" s="38" t="s">
        <v>165</v>
      </c>
      <c r="E297" s="39">
        <v>2700000</v>
      </c>
      <c r="F297" s="38" t="s">
        <v>416</v>
      </c>
      <c r="G297" s="41">
        <v>9</v>
      </c>
      <c r="H297" s="38" t="s">
        <v>147</v>
      </c>
      <c r="I297" s="41">
        <v>9.75</v>
      </c>
      <c r="J297" s="43">
        <v>2700000000</v>
      </c>
      <c r="K297" s="43">
        <f>ROUND((J297/1000),0)</f>
        <v>2700000</v>
      </c>
      <c r="L297" s="43">
        <v>58607</v>
      </c>
      <c r="M297" s="43">
        <v>2758607</v>
      </c>
      <c r="N297" s="44"/>
    </row>
    <row r="298" spans="1:14" x14ac:dyDescent="0.15">
      <c r="A298" s="37" t="s">
        <v>220</v>
      </c>
      <c r="B298" s="48">
        <v>607</v>
      </c>
      <c r="C298" s="48" t="s">
        <v>415</v>
      </c>
      <c r="D298" s="38" t="s">
        <v>165</v>
      </c>
      <c r="E298" s="39">
        <v>4500000</v>
      </c>
      <c r="F298" s="38" t="s">
        <v>332</v>
      </c>
      <c r="G298" s="41">
        <v>0</v>
      </c>
      <c r="H298" s="38" t="s">
        <v>147</v>
      </c>
      <c r="I298" s="41">
        <v>10</v>
      </c>
      <c r="J298" s="43">
        <v>4500000000</v>
      </c>
      <c r="K298" s="43">
        <f>ROUND((J298/1000),0)</f>
        <v>4500000</v>
      </c>
      <c r="L298" s="43">
        <v>0</v>
      </c>
      <c r="M298" s="43">
        <v>4500000</v>
      </c>
      <c r="N298" s="44"/>
    </row>
    <row r="299" spans="1:14" x14ac:dyDescent="0.15">
      <c r="A299" s="37"/>
      <c r="B299" s="48"/>
      <c r="C299" s="48"/>
      <c r="D299" s="38"/>
      <c r="E299" s="39"/>
      <c r="F299" s="38"/>
      <c r="G299" s="41"/>
      <c r="H299" s="38"/>
      <c r="I299" s="41"/>
      <c r="J299" s="43"/>
      <c r="K299" s="43"/>
      <c r="L299" s="43"/>
      <c r="M299" s="43"/>
      <c r="N299" s="44"/>
    </row>
    <row r="300" spans="1:14" x14ac:dyDescent="0.15">
      <c r="A300" s="37" t="s">
        <v>298</v>
      </c>
      <c r="B300" s="48">
        <v>612</v>
      </c>
      <c r="C300" s="48" t="s">
        <v>417</v>
      </c>
      <c r="D300" s="38" t="s">
        <v>165</v>
      </c>
      <c r="E300" s="39">
        <v>34500000</v>
      </c>
      <c r="F300" s="38" t="s">
        <v>418</v>
      </c>
      <c r="G300" s="41">
        <v>6</v>
      </c>
      <c r="H300" s="38" t="s">
        <v>147</v>
      </c>
      <c r="I300" s="41">
        <v>7.25</v>
      </c>
      <c r="J300" s="43">
        <v>34500000000</v>
      </c>
      <c r="K300" s="43">
        <f>ROUND((J300/1000),0)</f>
        <v>34500000</v>
      </c>
      <c r="L300" s="43">
        <v>343122</v>
      </c>
      <c r="M300" s="43">
        <v>34843122</v>
      </c>
      <c r="N300" s="44"/>
    </row>
    <row r="301" spans="1:14" x14ac:dyDescent="0.15">
      <c r="A301" s="37" t="s">
        <v>298</v>
      </c>
      <c r="B301" s="48">
        <v>612</v>
      </c>
      <c r="C301" s="48" t="s">
        <v>417</v>
      </c>
      <c r="D301" s="38" t="s">
        <v>165</v>
      </c>
      <c r="E301" s="39">
        <v>10500000</v>
      </c>
      <c r="F301" s="38" t="s">
        <v>419</v>
      </c>
      <c r="G301" s="41">
        <v>0</v>
      </c>
      <c r="H301" s="38" t="s">
        <v>147</v>
      </c>
      <c r="I301" s="41">
        <v>7.5</v>
      </c>
      <c r="J301" s="43">
        <v>10500000000</v>
      </c>
      <c r="K301" s="43">
        <f>ROUND((J301/1000),0)</f>
        <v>10500000</v>
      </c>
      <c r="L301" s="43">
        <v>0</v>
      </c>
      <c r="M301" s="43">
        <v>10500000</v>
      </c>
      <c r="N301" s="44"/>
    </row>
    <row r="302" spans="1:14" x14ac:dyDescent="0.15">
      <c r="A302" s="37" t="s">
        <v>298</v>
      </c>
      <c r="B302" s="48">
        <v>614</v>
      </c>
      <c r="C302" s="48" t="s">
        <v>420</v>
      </c>
      <c r="D302" s="38" t="s">
        <v>165</v>
      </c>
      <c r="E302" s="39">
        <v>13500000</v>
      </c>
      <c r="F302" s="38" t="s">
        <v>421</v>
      </c>
      <c r="G302" s="41">
        <v>6.5</v>
      </c>
      <c r="H302" s="38" t="s">
        <v>147</v>
      </c>
      <c r="I302" s="41">
        <v>6.5</v>
      </c>
      <c r="J302" s="43">
        <v>13500000000</v>
      </c>
      <c r="K302" s="43">
        <f>ROUND((J302/1000),0)</f>
        <v>13500000</v>
      </c>
      <c r="L302" s="43">
        <v>71407</v>
      </c>
      <c r="M302" s="43">
        <v>13571407</v>
      </c>
      <c r="N302" s="44"/>
    </row>
    <row r="303" spans="1:14" x14ac:dyDescent="0.15">
      <c r="A303" s="37" t="s">
        <v>298</v>
      </c>
      <c r="B303" s="48">
        <v>614</v>
      </c>
      <c r="C303" s="48" t="s">
        <v>420</v>
      </c>
      <c r="D303" s="38" t="s">
        <v>165</v>
      </c>
      <c r="E303" s="39">
        <v>10500000</v>
      </c>
      <c r="F303" s="38" t="s">
        <v>422</v>
      </c>
      <c r="G303" s="41">
        <v>0</v>
      </c>
      <c r="H303" s="38" t="s">
        <v>147</v>
      </c>
      <c r="I303" s="41">
        <v>6.75</v>
      </c>
      <c r="J303" s="43">
        <v>10500000000</v>
      </c>
      <c r="K303" s="43">
        <f>ROUND((J303/1000),0)</f>
        <v>10500000</v>
      </c>
      <c r="L303" s="43">
        <v>0</v>
      </c>
      <c r="M303" s="43">
        <v>10500000</v>
      </c>
      <c r="N303" s="44"/>
    </row>
    <row r="304" spans="1:14" x14ac:dyDescent="0.15">
      <c r="A304" s="37"/>
      <c r="B304" s="48"/>
      <c r="C304" s="48"/>
      <c r="D304" s="38"/>
      <c r="E304" s="39"/>
      <c r="F304" s="38"/>
      <c r="G304" s="41"/>
      <c r="H304" s="38"/>
      <c r="I304" s="41"/>
      <c r="J304" s="43"/>
      <c r="K304" s="43"/>
      <c r="L304" s="43"/>
      <c r="M304" s="43"/>
      <c r="N304" s="44"/>
    </row>
    <row r="305" spans="1:14" x14ac:dyDescent="0.15">
      <c r="A305" s="37" t="s">
        <v>423</v>
      </c>
      <c r="B305" s="48">
        <v>626</v>
      </c>
      <c r="C305" s="48" t="s">
        <v>424</v>
      </c>
      <c r="D305" s="38" t="s">
        <v>383</v>
      </c>
      <c r="E305" s="39">
        <v>100000</v>
      </c>
      <c r="F305" s="38" t="s">
        <v>425</v>
      </c>
      <c r="G305" s="41">
        <v>0</v>
      </c>
      <c r="H305" s="38" t="s">
        <v>167</v>
      </c>
      <c r="I305" s="41">
        <v>0.5</v>
      </c>
      <c r="J305" s="43"/>
      <c r="K305" s="43"/>
      <c r="L305" s="43"/>
      <c r="M305" s="43"/>
      <c r="N305" s="44"/>
    </row>
    <row r="306" spans="1:14" x14ac:dyDescent="0.15">
      <c r="A306" s="37" t="s">
        <v>423</v>
      </c>
      <c r="B306" s="48">
        <v>626</v>
      </c>
      <c r="C306" s="48" t="s">
        <v>424</v>
      </c>
      <c r="D306" s="38" t="s">
        <v>383</v>
      </c>
      <c r="E306" s="39">
        <v>100000</v>
      </c>
      <c r="F306" s="38" t="s">
        <v>426</v>
      </c>
      <c r="G306" s="41">
        <v>0</v>
      </c>
      <c r="H306" s="38" t="s">
        <v>167</v>
      </c>
      <c r="I306" s="41">
        <v>0.25</v>
      </c>
      <c r="J306" s="43"/>
      <c r="K306" s="43"/>
      <c r="L306" s="43"/>
      <c r="M306" s="43"/>
      <c r="N306" s="44"/>
    </row>
    <row r="307" spans="1:14" x14ac:dyDescent="0.15">
      <c r="A307" s="37"/>
      <c r="B307" s="48"/>
      <c r="C307" s="48"/>
      <c r="D307" s="38"/>
      <c r="E307" s="39"/>
      <c r="F307" s="38"/>
      <c r="G307" s="41"/>
      <c r="H307" s="38"/>
      <c r="I307" s="41"/>
      <c r="J307" s="43"/>
      <c r="K307" s="43"/>
      <c r="L307" s="43"/>
      <c r="M307" s="43"/>
      <c r="N307" s="44"/>
    </row>
    <row r="308" spans="1:14" x14ac:dyDescent="0.15">
      <c r="A308" s="37"/>
      <c r="B308" s="48"/>
      <c r="C308" s="48"/>
      <c r="D308" s="38"/>
      <c r="E308" s="39"/>
      <c r="F308" s="38"/>
      <c r="G308" s="41"/>
      <c r="H308" s="38"/>
      <c r="I308" s="41"/>
      <c r="J308" s="43"/>
      <c r="K308" s="43"/>
      <c r="L308" s="43"/>
      <c r="M308" s="43"/>
      <c r="N308" s="44"/>
    </row>
    <row r="309" spans="1:14" ht="18.75" customHeight="1" x14ac:dyDescent="0.15">
      <c r="A309" s="65" t="s">
        <v>427</v>
      </c>
      <c r="B309" s="66"/>
      <c r="C309" s="66"/>
      <c r="D309" s="67"/>
      <c r="E309" s="68"/>
      <c r="F309" s="67"/>
      <c r="G309" s="67"/>
      <c r="H309" s="67" t="s">
        <v>3</v>
      </c>
      <c r="I309" s="69"/>
      <c r="J309" s="70"/>
      <c r="K309" s="71">
        <f>SUM(K10:K308)</f>
        <v>1104128564</v>
      </c>
      <c r="L309" s="71">
        <f>SUM(L10:L308)</f>
        <v>21407508.710000001</v>
      </c>
      <c r="M309" s="71">
        <f>SUM(M10:M308)</f>
        <v>1125536073.0799999</v>
      </c>
      <c r="N309" s="72"/>
    </row>
    <row r="310" spans="1:14" ht="10.5" customHeight="1" x14ac:dyDescent="0.15">
      <c r="A310" s="73"/>
      <c r="G310" s="74"/>
      <c r="H310" s="75"/>
      <c r="I310" s="76"/>
      <c r="J310" s="77"/>
      <c r="K310" s="77"/>
      <c r="L310" s="77"/>
      <c r="M310" s="77"/>
      <c r="N310" s="78"/>
    </row>
    <row r="311" spans="1:14" x14ac:dyDescent="0.15">
      <c r="A311" s="79" t="s">
        <v>428</v>
      </c>
      <c r="B311" s="79"/>
      <c r="C311" s="79" t="s">
        <v>429</v>
      </c>
      <c r="G311" s="74"/>
      <c r="H311" s="75"/>
      <c r="I311" s="76"/>
    </row>
    <row r="312" spans="1:14" x14ac:dyDescent="0.15">
      <c r="A312" s="80" t="s">
        <v>430</v>
      </c>
      <c r="B312" s="48"/>
      <c r="C312" s="48"/>
      <c r="H312" s="81"/>
      <c r="J312" s="82"/>
      <c r="K312" s="83"/>
    </row>
    <row r="313" spans="1:14" x14ac:dyDescent="0.15">
      <c r="A313" s="80" t="s">
        <v>431</v>
      </c>
    </row>
    <row r="314" spans="1:14" x14ac:dyDescent="0.15">
      <c r="A314" s="80" t="s">
        <v>432</v>
      </c>
    </row>
    <row r="315" spans="1:14" x14ac:dyDescent="0.15">
      <c r="A315" s="80" t="s">
        <v>433</v>
      </c>
    </row>
    <row r="316" spans="1:14" x14ac:dyDescent="0.15">
      <c r="A316" s="84" t="s">
        <v>434</v>
      </c>
      <c r="B316" s="84" t="s">
        <v>435</v>
      </c>
    </row>
    <row r="317" spans="1:14" x14ac:dyDescent="0.15">
      <c r="A317" s="84" t="s">
        <v>436</v>
      </c>
    </row>
    <row r="318" spans="1:14" x14ac:dyDescent="0.15">
      <c r="A318" s="84" t="s">
        <v>437</v>
      </c>
    </row>
    <row r="319" spans="1:14" x14ac:dyDescent="0.15">
      <c r="A319" s="84" t="s">
        <v>438</v>
      </c>
      <c r="E319" s="85"/>
    </row>
    <row r="320" spans="1:14" x14ac:dyDescent="0.15">
      <c r="A320" s="86" t="s">
        <v>439</v>
      </c>
      <c r="B320" s="86" t="s">
        <v>440</v>
      </c>
      <c r="G320" s="86" t="s">
        <v>441</v>
      </c>
    </row>
    <row r="321" spans="1:7" x14ac:dyDescent="0.15">
      <c r="A321" s="86" t="s">
        <v>442</v>
      </c>
      <c r="B321" s="86" t="s">
        <v>443</v>
      </c>
      <c r="G321" s="86" t="s">
        <v>444</v>
      </c>
    </row>
    <row r="322" spans="1:7" x14ac:dyDescent="0.15">
      <c r="A322" s="7"/>
      <c r="B322" s="7"/>
    </row>
    <row r="323" spans="1:7" x14ac:dyDescent="0.15">
      <c r="A323" s="86"/>
    </row>
    <row r="324" spans="1:7" ht="12.75" x14ac:dyDescent="0.2">
      <c r="A324" s="90" t="s">
        <v>445</v>
      </c>
      <c r="C324" s="6"/>
      <c r="E324" s="6"/>
    </row>
    <row r="325" spans="1:7" ht="12.75" x14ac:dyDescent="0.2">
      <c r="A325" s="1" t="s">
        <v>446</v>
      </c>
      <c r="C325" s="6"/>
      <c r="E325" s="6"/>
    </row>
    <row r="326" spans="1:7" ht="12.75" x14ac:dyDescent="0.2">
      <c r="A326" s="90" t="s">
        <v>447</v>
      </c>
      <c r="C326" s="6"/>
      <c r="E326" s="6"/>
    </row>
    <row r="327" spans="1:7" x14ac:dyDescent="0.15">
      <c r="A327" s="11"/>
      <c r="B327" s="2"/>
      <c r="C327" s="11"/>
      <c r="D327" s="11"/>
      <c r="E327" s="11"/>
      <c r="F327" s="11"/>
    </row>
    <row r="328" spans="1:7" ht="12.75" x14ac:dyDescent="0.2">
      <c r="A328" s="91"/>
      <c r="B328" s="92"/>
      <c r="C328" s="93"/>
      <c r="D328" s="93" t="s">
        <v>448</v>
      </c>
      <c r="E328" s="92"/>
      <c r="F328" s="94" t="s">
        <v>449</v>
      </c>
    </row>
    <row r="329" spans="1:7" ht="12.75" x14ac:dyDescent="0.2">
      <c r="A329" s="95" t="s">
        <v>4</v>
      </c>
      <c r="B329" s="96" t="s">
        <v>5</v>
      </c>
      <c r="C329" s="22"/>
      <c r="D329" s="96" t="s">
        <v>450</v>
      </c>
      <c r="E329" s="96" t="s">
        <v>451</v>
      </c>
      <c r="F329" s="97" t="s">
        <v>452</v>
      </c>
    </row>
    <row r="330" spans="1:7" ht="12.75" x14ac:dyDescent="0.2">
      <c r="A330" s="95" t="s">
        <v>453</v>
      </c>
      <c r="B330" s="96" t="s">
        <v>454</v>
      </c>
      <c r="C330" s="96" t="s">
        <v>7</v>
      </c>
      <c r="D330" s="96" t="s">
        <v>455</v>
      </c>
      <c r="E330" s="96" t="s">
        <v>456</v>
      </c>
      <c r="F330" s="97" t="s">
        <v>457</v>
      </c>
    </row>
    <row r="331" spans="1:7" ht="12.75" x14ac:dyDescent="0.2">
      <c r="A331" s="98"/>
      <c r="B331" s="33"/>
      <c r="C331" s="32"/>
      <c r="D331" s="33" t="s">
        <v>33</v>
      </c>
      <c r="E331" s="33" t="s">
        <v>33</v>
      </c>
      <c r="F331" s="99" t="s">
        <v>33</v>
      </c>
    </row>
    <row r="332" spans="1:7" x14ac:dyDescent="0.15">
      <c r="A332" s="11"/>
      <c r="B332" s="2"/>
      <c r="C332" s="11"/>
      <c r="D332" s="11"/>
      <c r="E332" s="11"/>
      <c r="F332" s="11"/>
    </row>
    <row r="333" spans="1:7" x14ac:dyDescent="0.15">
      <c r="A333" s="86" t="s">
        <v>34</v>
      </c>
      <c r="B333" s="2">
        <v>193</v>
      </c>
      <c r="C333" s="2" t="s">
        <v>39</v>
      </c>
      <c r="D333" s="100">
        <v>141831</v>
      </c>
      <c r="E333" s="100">
        <v>81569</v>
      </c>
      <c r="F333" s="11"/>
    </row>
    <row r="334" spans="1:7" x14ac:dyDescent="0.15">
      <c r="A334" s="86" t="s">
        <v>34</v>
      </c>
      <c r="B334" s="2">
        <v>199</v>
      </c>
      <c r="C334" s="2" t="s">
        <v>42</v>
      </c>
      <c r="D334" s="100">
        <v>126711</v>
      </c>
      <c r="E334" s="100">
        <v>84221</v>
      </c>
      <c r="F334" s="11"/>
    </row>
    <row r="335" spans="1:7" x14ac:dyDescent="0.15">
      <c r="A335" s="86" t="s">
        <v>34</v>
      </c>
      <c r="B335" s="2">
        <v>202</v>
      </c>
      <c r="C335" s="2" t="s">
        <v>46</v>
      </c>
      <c r="D335" s="100">
        <v>241747</v>
      </c>
      <c r="E335" s="100">
        <v>159288</v>
      </c>
      <c r="F335" s="11"/>
    </row>
    <row r="336" spans="1:7" x14ac:dyDescent="0.15">
      <c r="A336" s="86" t="s">
        <v>252</v>
      </c>
      <c r="B336" s="2">
        <v>211</v>
      </c>
      <c r="C336" s="2" t="s">
        <v>49</v>
      </c>
      <c r="D336" s="100">
        <v>45794</v>
      </c>
      <c r="E336" s="100">
        <v>43539</v>
      </c>
      <c r="F336" s="11"/>
    </row>
    <row r="337" spans="1:14" x14ac:dyDescent="0.15">
      <c r="A337" s="86" t="s">
        <v>252</v>
      </c>
      <c r="B337" s="2">
        <v>211</v>
      </c>
      <c r="C337" s="2" t="s">
        <v>50</v>
      </c>
      <c r="D337" s="100">
        <v>33485</v>
      </c>
      <c r="E337" s="100">
        <v>19067</v>
      </c>
      <c r="F337" s="11"/>
    </row>
    <row r="338" spans="1:14" x14ac:dyDescent="0.15">
      <c r="A338" s="86" t="s">
        <v>252</v>
      </c>
      <c r="B338" s="2">
        <v>221</v>
      </c>
      <c r="C338" s="2" t="s">
        <v>54</v>
      </c>
      <c r="D338" s="100">
        <v>0</v>
      </c>
      <c r="E338" s="100">
        <v>86449</v>
      </c>
      <c r="F338" s="11"/>
    </row>
    <row r="339" spans="1:14" x14ac:dyDescent="0.15">
      <c r="A339" s="86" t="s">
        <v>252</v>
      </c>
      <c r="B339" s="2">
        <v>221</v>
      </c>
      <c r="C339" s="2" t="s">
        <v>56</v>
      </c>
      <c r="D339" s="100">
        <v>0</v>
      </c>
      <c r="E339" s="100">
        <v>11141</v>
      </c>
      <c r="F339" s="11"/>
      <c r="G339" s="87"/>
      <c r="H339" s="87"/>
      <c r="I339" s="87"/>
    </row>
    <row r="340" spans="1:14" x14ac:dyDescent="0.15">
      <c r="A340" s="86" t="s">
        <v>252</v>
      </c>
      <c r="B340" s="2">
        <v>221</v>
      </c>
      <c r="C340" s="2" t="s">
        <v>57</v>
      </c>
      <c r="D340" s="100">
        <v>81700</v>
      </c>
      <c r="E340" s="100">
        <v>12464</v>
      </c>
      <c r="F340" s="11"/>
      <c r="G340" s="87"/>
      <c r="H340" s="87"/>
      <c r="I340" s="87"/>
    </row>
    <row r="341" spans="1:14" x14ac:dyDescent="0.15">
      <c r="A341" s="86" t="s">
        <v>252</v>
      </c>
      <c r="B341" s="2">
        <v>221</v>
      </c>
      <c r="C341" s="2" t="s">
        <v>58</v>
      </c>
      <c r="D341" s="100">
        <v>22426</v>
      </c>
      <c r="E341" s="100">
        <v>2871</v>
      </c>
      <c r="F341" s="11"/>
      <c r="G341" s="87"/>
      <c r="H341" s="87"/>
      <c r="I341" s="87"/>
    </row>
    <row r="342" spans="1:14" x14ac:dyDescent="0.15">
      <c r="A342" s="37" t="s">
        <v>60</v>
      </c>
      <c r="B342" s="2">
        <v>228</v>
      </c>
      <c r="C342" s="2" t="s">
        <v>41</v>
      </c>
      <c r="D342" s="100">
        <v>203847</v>
      </c>
      <c r="E342" s="100">
        <v>182376</v>
      </c>
      <c r="F342" s="11"/>
      <c r="G342" s="87"/>
      <c r="H342" s="87"/>
    </row>
    <row r="343" spans="1:14" x14ac:dyDescent="0.15">
      <c r="A343" s="37" t="s">
        <v>458</v>
      </c>
      <c r="B343" s="38">
        <v>239</v>
      </c>
      <c r="C343" s="38" t="s">
        <v>52</v>
      </c>
      <c r="D343" s="100">
        <v>61928.49</v>
      </c>
      <c r="E343" s="100">
        <v>12370.32</v>
      </c>
      <c r="F343" s="11"/>
      <c r="G343" s="87"/>
      <c r="H343" s="87"/>
    </row>
    <row r="344" spans="1:14" x14ac:dyDescent="0.15">
      <c r="A344" s="86" t="s">
        <v>47</v>
      </c>
      <c r="B344" s="38">
        <v>245</v>
      </c>
      <c r="C344" s="2" t="s">
        <v>77</v>
      </c>
      <c r="D344" s="100">
        <v>203302</v>
      </c>
      <c r="E344" s="100">
        <v>113041</v>
      </c>
      <c r="F344" s="11"/>
      <c r="H344" s="87"/>
    </row>
    <row r="345" spans="1:14" x14ac:dyDescent="0.15">
      <c r="A345" s="86" t="s">
        <v>47</v>
      </c>
      <c r="B345" s="38">
        <v>245</v>
      </c>
      <c r="C345" s="2" t="s">
        <v>78</v>
      </c>
      <c r="D345" s="100">
        <v>16778</v>
      </c>
      <c r="E345" s="100">
        <v>13572</v>
      </c>
      <c r="F345" s="11"/>
      <c r="H345" s="87"/>
    </row>
    <row r="346" spans="1:14" x14ac:dyDescent="0.15">
      <c r="A346" s="86" t="s">
        <v>298</v>
      </c>
      <c r="B346" s="2">
        <v>262</v>
      </c>
      <c r="C346" s="2" t="s">
        <v>89</v>
      </c>
      <c r="D346" s="100">
        <v>66146</v>
      </c>
      <c r="E346" s="100">
        <v>16854</v>
      </c>
      <c r="F346" s="11"/>
      <c r="H346" s="87"/>
    </row>
    <row r="347" spans="1:14" x14ac:dyDescent="0.15">
      <c r="A347" s="86" t="s">
        <v>298</v>
      </c>
      <c r="B347" s="2">
        <v>262</v>
      </c>
      <c r="C347" s="2" t="s">
        <v>90</v>
      </c>
      <c r="D347" s="100">
        <v>29813</v>
      </c>
      <c r="E347" s="100">
        <v>4424</v>
      </c>
      <c r="F347" s="11"/>
      <c r="H347" s="87"/>
    </row>
    <row r="348" spans="1:14" x14ac:dyDescent="0.15">
      <c r="A348" s="37" t="s">
        <v>60</v>
      </c>
      <c r="B348" s="2">
        <v>270</v>
      </c>
      <c r="C348" s="38" t="s">
        <v>44</v>
      </c>
      <c r="D348" s="100">
        <v>227590</v>
      </c>
      <c r="E348" s="100">
        <v>192246</v>
      </c>
      <c r="F348" s="11"/>
    </row>
    <row r="349" spans="1:14" x14ac:dyDescent="0.15">
      <c r="A349" s="37" t="s">
        <v>60</v>
      </c>
      <c r="B349" s="48">
        <v>319</v>
      </c>
      <c r="C349" s="38" t="s">
        <v>69</v>
      </c>
      <c r="D349" s="100">
        <v>216495</v>
      </c>
      <c r="E349" s="100">
        <v>195850</v>
      </c>
      <c r="F349" s="11"/>
    </row>
    <row r="350" spans="1:14" x14ac:dyDescent="0.15">
      <c r="A350" s="37" t="s">
        <v>130</v>
      </c>
      <c r="B350" s="48">
        <v>322</v>
      </c>
      <c r="C350" s="38" t="s">
        <v>139</v>
      </c>
      <c r="D350" s="100">
        <v>650898</v>
      </c>
      <c r="E350" s="100">
        <v>263818</v>
      </c>
      <c r="F350" s="11"/>
    </row>
    <row r="351" spans="1:14" x14ac:dyDescent="0.15">
      <c r="A351" s="37" t="s">
        <v>130</v>
      </c>
      <c r="B351" s="48">
        <v>322</v>
      </c>
      <c r="C351" s="38" t="s">
        <v>140</v>
      </c>
      <c r="D351" s="100">
        <v>167159</v>
      </c>
      <c r="E351" s="100">
        <v>65889</v>
      </c>
      <c r="F351" s="11"/>
    </row>
    <row r="352" spans="1:14" x14ac:dyDescent="0.15">
      <c r="A352" s="37" t="s">
        <v>459</v>
      </c>
      <c r="B352" s="48">
        <v>337</v>
      </c>
      <c r="C352" s="38" t="s">
        <v>154</v>
      </c>
      <c r="D352" s="100">
        <v>141990</v>
      </c>
      <c r="E352" s="100">
        <v>99272</v>
      </c>
      <c r="F352" s="11"/>
      <c r="G352" s="87"/>
      <c r="H352" s="87"/>
      <c r="I352" s="87"/>
      <c r="J352" s="87"/>
      <c r="K352" s="87"/>
      <c r="L352" s="87"/>
      <c r="M352" s="87"/>
      <c r="N352" s="87"/>
    </row>
    <row r="353" spans="1:14" x14ac:dyDescent="0.15">
      <c r="A353" s="37" t="s">
        <v>60</v>
      </c>
      <c r="B353" s="48">
        <v>341</v>
      </c>
      <c r="C353" s="38" t="s">
        <v>111</v>
      </c>
      <c r="D353" s="100">
        <v>87938</v>
      </c>
      <c r="E353" s="100">
        <v>51025</v>
      </c>
      <c r="F353" s="11"/>
      <c r="K353" s="87"/>
      <c r="L353" s="87"/>
      <c r="M353" s="87"/>
    </row>
    <row r="354" spans="1:14" x14ac:dyDescent="0.15">
      <c r="A354" s="37" t="s">
        <v>94</v>
      </c>
      <c r="B354" s="48">
        <v>351</v>
      </c>
      <c r="C354" s="38" t="s">
        <v>180</v>
      </c>
      <c r="D354" s="100">
        <v>192404</v>
      </c>
      <c r="E354" s="100">
        <v>91230</v>
      </c>
      <c r="F354" s="11"/>
      <c r="J354" s="87"/>
      <c r="K354" s="87"/>
      <c r="L354" s="87"/>
      <c r="M354" s="87"/>
    </row>
    <row r="355" spans="1:14" x14ac:dyDescent="0.15">
      <c r="A355" s="37" t="s">
        <v>94</v>
      </c>
      <c r="B355" s="48">
        <v>351</v>
      </c>
      <c r="C355" s="38" t="s">
        <v>181</v>
      </c>
      <c r="D355" s="100">
        <v>74557</v>
      </c>
      <c r="E355" s="100">
        <v>35351</v>
      </c>
      <c r="F355" s="11"/>
      <c r="J355" s="87"/>
      <c r="K355" s="87"/>
      <c r="L355" s="87"/>
    </row>
    <row r="356" spans="1:14" x14ac:dyDescent="0.15">
      <c r="A356" s="37" t="s">
        <v>94</v>
      </c>
      <c r="B356" s="48">
        <v>351</v>
      </c>
      <c r="C356" s="38" t="s">
        <v>188</v>
      </c>
      <c r="D356" s="100">
        <v>118912</v>
      </c>
      <c r="E356" s="100">
        <v>1545</v>
      </c>
      <c r="F356" s="11"/>
      <c r="K356" s="87"/>
    </row>
    <row r="357" spans="1:14" x14ac:dyDescent="0.15">
      <c r="A357" s="37" t="s">
        <v>94</v>
      </c>
      <c r="B357" s="48">
        <v>351</v>
      </c>
      <c r="C357" s="38" t="s">
        <v>189</v>
      </c>
      <c r="D357" s="100">
        <v>44592</v>
      </c>
      <c r="E357" s="100">
        <v>579</v>
      </c>
      <c r="F357" s="11"/>
      <c r="G357" s="87"/>
      <c r="H357" s="87"/>
      <c r="I357" s="87"/>
      <c r="J357" s="87"/>
      <c r="K357" s="87"/>
      <c r="L357" s="87"/>
      <c r="M357" s="87"/>
      <c r="N357" s="87"/>
    </row>
    <row r="358" spans="1:14" x14ac:dyDescent="0.15">
      <c r="A358" s="37" t="s">
        <v>94</v>
      </c>
      <c r="B358" s="48">
        <v>351</v>
      </c>
      <c r="C358" s="38" t="s">
        <v>190</v>
      </c>
      <c r="D358" s="100">
        <v>190757</v>
      </c>
      <c r="E358" s="100">
        <v>166584</v>
      </c>
      <c r="F358" s="11"/>
      <c r="G358" s="88"/>
      <c r="I358" s="5"/>
      <c r="J358" s="78"/>
      <c r="K358" s="78"/>
      <c r="L358" s="78"/>
      <c r="M358" s="78"/>
    </row>
    <row r="359" spans="1:14" x14ac:dyDescent="0.15">
      <c r="A359" s="37" t="s">
        <v>94</v>
      </c>
      <c r="B359" s="48">
        <v>351</v>
      </c>
      <c r="C359" s="38" t="s">
        <v>191</v>
      </c>
      <c r="D359" s="100">
        <v>41013</v>
      </c>
      <c r="E359" s="100">
        <v>35816</v>
      </c>
      <c r="F359" s="11"/>
      <c r="G359" s="88"/>
      <c r="I359" s="5"/>
      <c r="J359" s="78"/>
      <c r="K359" s="78"/>
      <c r="L359" s="78"/>
      <c r="M359" s="78"/>
    </row>
    <row r="360" spans="1:14" x14ac:dyDescent="0.15">
      <c r="A360" s="37" t="s">
        <v>94</v>
      </c>
      <c r="B360" s="48">
        <v>351</v>
      </c>
      <c r="C360" s="38" t="s">
        <v>197</v>
      </c>
      <c r="D360" s="100">
        <v>185156</v>
      </c>
      <c r="E360" s="100">
        <v>5617</v>
      </c>
      <c r="F360" s="11"/>
      <c r="G360" s="88"/>
      <c r="I360" s="5"/>
      <c r="J360" s="78"/>
      <c r="K360" s="78"/>
      <c r="L360" s="78"/>
      <c r="M360" s="78"/>
    </row>
    <row r="361" spans="1:14" x14ac:dyDescent="0.15">
      <c r="A361" s="37" t="s">
        <v>94</v>
      </c>
      <c r="B361" s="48">
        <v>351</v>
      </c>
      <c r="C361" s="38" t="s">
        <v>198</v>
      </c>
      <c r="D361" s="100">
        <v>50101</v>
      </c>
      <c r="E361" s="100">
        <v>1520</v>
      </c>
      <c r="F361" s="11"/>
      <c r="G361" s="88"/>
      <c r="I361" s="5"/>
      <c r="J361" s="78"/>
      <c r="K361" s="78"/>
      <c r="L361" s="78"/>
      <c r="M361" s="78"/>
    </row>
    <row r="362" spans="1:14" x14ac:dyDescent="0.15">
      <c r="A362" s="37" t="s">
        <v>94</v>
      </c>
      <c r="B362" s="48">
        <v>351</v>
      </c>
      <c r="C362" s="38" t="s">
        <v>200</v>
      </c>
      <c r="D362" s="100">
        <v>99017</v>
      </c>
      <c r="E362" s="100">
        <v>0</v>
      </c>
      <c r="F362" s="11"/>
      <c r="G362" s="88"/>
      <c r="I362" s="5"/>
      <c r="J362" s="78"/>
      <c r="K362" s="78"/>
      <c r="L362" s="78"/>
      <c r="M362" s="78"/>
    </row>
    <row r="363" spans="1:14" x14ac:dyDescent="0.15">
      <c r="A363" s="37" t="s">
        <v>94</v>
      </c>
      <c r="B363" s="48">
        <v>351</v>
      </c>
      <c r="C363" s="38" t="s">
        <v>201</v>
      </c>
      <c r="D363" s="100">
        <v>24998</v>
      </c>
      <c r="E363" s="100">
        <v>0</v>
      </c>
      <c r="F363" s="11"/>
      <c r="I363" s="5"/>
    </row>
    <row r="364" spans="1:14" x14ac:dyDescent="0.15">
      <c r="A364" s="37" t="s">
        <v>130</v>
      </c>
      <c r="B364" s="48">
        <v>351</v>
      </c>
      <c r="C364" s="38" t="s">
        <v>207</v>
      </c>
      <c r="D364" s="100">
        <v>152033</v>
      </c>
      <c r="E364" s="100">
        <v>5928</v>
      </c>
      <c r="F364" s="11"/>
      <c r="G364" s="88"/>
      <c r="I364" s="5"/>
      <c r="J364" s="78"/>
      <c r="K364" s="78"/>
      <c r="L364" s="78"/>
      <c r="M364" s="78"/>
    </row>
    <row r="365" spans="1:14" x14ac:dyDescent="0.15">
      <c r="A365" s="37" t="s">
        <v>130</v>
      </c>
      <c r="B365" s="48">
        <v>351</v>
      </c>
      <c r="C365" s="38" t="s">
        <v>208</v>
      </c>
      <c r="D365" s="100">
        <v>42273</v>
      </c>
      <c r="E365" s="100">
        <v>1648</v>
      </c>
      <c r="F365" s="11"/>
      <c r="G365" s="88"/>
      <c r="I365" s="5"/>
      <c r="J365" s="78"/>
      <c r="K365" s="78"/>
      <c r="L365" s="78"/>
      <c r="M365" s="78"/>
    </row>
    <row r="366" spans="1:14" x14ac:dyDescent="0.15">
      <c r="A366" s="37" t="s">
        <v>130</v>
      </c>
      <c r="B366" s="48">
        <v>351</v>
      </c>
      <c r="C366" s="38" t="s">
        <v>210</v>
      </c>
      <c r="D366" s="100">
        <v>50130</v>
      </c>
      <c r="E366" s="100">
        <v>0</v>
      </c>
      <c r="F366" s="11"/>
      <c r="G366" s="88"/>
      <c r="I366" s="5"/>
      <c r="J366" s="78"/>
      <c r="K366" s="78"/>
      <c r="L366" s="78"/>
      <c r="M366" s="78"/>
    </row>
    <row r="367" spans="1:14" x14ac:dyDescent="0.15">
      <c r="A367" s="37" t="s">
        <v>130</v>
      </c>
      <c r="B367" s="48">
        <v>351</v>
      </c>
      <c r="C367" s="38" t="s">
        <v>212</v>
      </c>
      <c r="D367" s="100">
        <v>12811</v>
      </c>
      <c r="E367" s="100">
        <v>0</v>
      </c>
      <c r="F367" s="11"/>
      <c r="G367" s="88"/>
      <c r="I367" s="5"/>
      <c r="J367" s="78"/>
      <c r="K367" s="78"/>
      <c r="L367" s="78"/>
      <c r="M367" s="78"/>
    </row>
    <row r="368" spans="1:14" x14ac:dyDescent="0.15">
      <c r="A368" s="37" t="s">
        <v>94</v>
      </c>
      <c r="B368" s="48">
        <v>363</v>
      </c>
      <c r="C368" s="38" t="s">
        <v>217</v>
      </c>
      <c r="D368" s="100">
        <v>34470</v>
      </c>
      <c r="E368" s="100">
        <v>25452</v>
      </c>
      <c r="F368" s="11"/>
      <c r="G368" s="88"/>
      <c r="I368" s="5"/>
      <c r="J368" s="78"/>
      <c r="K368" s="78"/>
      <c r="L368" s="78"/>
      <c r="M368" s="78"/>
    </row>
    <row r="369" spans="1:13" x14ac:dyDescent="0.15">
      <c r="A369" s="37" t="s">
        <v>94</v>
      </c>
      <c r="B369" s="48">
        <v>363</v>
      </c>
      <c r="C369" s="38" t="s">
        <v>218</v>
      </c>
      <c r="D369" s="100">
        <v>8273</v>
      </c>
      <c r="E369" s="100">
        <v>6109</v>
      </c>
      <c r="F369" s="11"/>
      <c r="G369" s="88"/>
      <c r="I369" s="5"/>
    </row>
    <row r="370" spans="1:13" x14ac:dyDescent="0.15">
      <c r="A370" s="37" t="s">
        <v>220</v>
      </c>
      <c r="B370" s="48">
        <v>365</v>
      </c>
      <c r="C370" s="38" t="s">
        <v>111</v>
      </c>
      <c r="D370" s="100">
        <v>1587500</v>
      </c>
      <c r="E370" s="100">
        <v>12371</v>
      </c>
      <c r="F370" s="11"/>
      <c r="G370" s="88"/>
      <c r="I370" s="5"/>
      <c r="J370" s="78"/>
      <c r="K370" s="78"/>
      <c r="L370" s="78"/>
      <c r="M370" s="78"/>
    </row>
    <row r="371" spans="1:13" x14ac:dyDescent="0.15">
      <c r="A371" s="37" t="s">
        <v>220</v>
      </c>
      <c r="B371" s="48">
        <v>365</v>
      </c>
      <c r="C371" s="38" t="s">
        <v>113</v>
      </c>
      <c r="D371" s="100">
        <v>77</v>
      </c>
      <c r="E371" s="100">
        <v>0</v>
      </c>
      <c r="F371" s="11"/>
      <c r="G371" s="88"/>
      <c r="I371" s="5"/>
      <c r="J371" s="78"/>
      <c r="K371" s="78"/>
      <c r="L371" s="78"/>
      <c r="M371" s="78"/>
    </row>
    <row r="372" spans="1:13" x14ac:dyDescent="0.15">
      <c r="A372" s="37" t="s">
        <v>60</v>
      </c>
      <c r="B372" s="48">
        <v>367</v>
      </c>
      <c r="C372" s="38" t="s">
        <v>49</v>
      </c>
      <c r="D372" s="100">
        <v>124952</v>
      </c>
      <c r="E372" s="100">
        <v>61715</v>
      </c>
      <c r="F372" s="11"/>
      <c r="G372" s="88"/>
      <c r="I372" s="5"/>
      <c r="J372" s="78"/>
      <c r="K372" s="78"/>
      <c r="L372" s="78"/>
      <c r="M372" s="78"/>
    </row>
    <row r="373" spans="1:13" x14ac:dyDescent="0.15">
      <c r="A373" s="37" t="s">
        <v>60</v>
      </c>
      <c r="B373" s="48">
        <v>367</v>
      </c>
      <c r="C373" s="38" t="s">
        <v>460</v>
      </c>
      <c r="D373" s="100">
        <v>127368</v>
      </c>
      <c r="E373" s="100">
        <v>114044</v>
      </c>
      <c r="F373" s="11"/>
      <c r="G373" s="88"/>
      <c r="I373" s="5"/>
      <c r="J373" s="78"/>
      <c r="K373" s="78"/>
      <c r="L373" s="78"/>
      <c r="M373" s="78"/>
    </row>
    <row r="374" spans="1:13" x14ac:dyDescent="0.15">
      <c r="A374" s="37" t="s">
        <v>461</v>
      </c>
      <c r="B374" s="48">
        <v>383</v>
      </c>
      <c r="C374" s="38" t="s">
        <v>105</v>
      </c>
      <c r="D374" s="100">
        <v>50640</v>
      </c>
      <c r="E374" s="100">
        <v>42346</v>
      </c>
      <c r="F374" s="11"/>
      <c r="G374" s="88"/>
      <c r="I374" s="5"/>
      <c r="J374" s="78"/>
      <c r="K374" s="78"/>
      <c r="L374" s="78"/>
      <c r="M374" s="78"/>
    </row>
    <row r="375" spans="1:13" x14ac:dyDescent="0.15">
      <c r="A375" s="37" t="s">
        <v>60</v>
      </c>
      <c r="B375" s="48">
        <v>420</v>
      </c>
      <c r="C375" s="38" t="s">
        <v>247</v>
      </c>
      <c r="D375" s="100">
        <v>272179</v>
      </c>
      <c r="E375" s="100">
        <v>76605</v>
      </c>
      <c r="F375" s="11"/>
      <c r="I375" s="5"/>
    </row>
    <row r="376" spans="1:13" x14ac:dyDescent="0.15">
      <c r="A376" s="37" t="s">
        <v>60</v>
      </c>
      <c r="B376" s="48">
        <v>420</v>
      </c>
      <c r="C376" s="38" t="s">
        <v>248</v>
      </c>
      <c r="D376" s="100">
        <v>18845</v>
      </c>
      <c r="E376" s="100">
        <v>17626</v>
      </c>
      <c r="F376" s="11"/>
      <c r="G376" s="88"/>
      <c r="I376" s="5"/>
      <c r="J376" s="78"/>
      <c r="K376" s="78"/>
      <c r="L376" s="78"/>
      <c r="M376" s="78"/>
    </row>
    <row r="377" spans="1:13" x14ac:dyDescent="0.15">
      <c r="A377" s="37" t="s">
        <v>67</v>
      </c>
      <c r="B377" s="48">
        <v>449</v>
      </c>
      <c r="C377" s="38" t="s">
        <v>247</v>
      </c>
      <c r="D377" s="100">
        <v>121146</v>
      </c>
      <c r="E377" s="100">
        <v>21972</v>
      </c>
      <c r="F377" s="11"/>
      <c r="G377" s="88"/>
      <c r="I377" s="5"/>
      <c r="J377" s="78"/>
      <c r="K377" s="78"/>
      <c r="L377" s="78"/>
      <c r="M377" s="78"/>
    </row>
    <row r="378" spans="1:13" x14ac:dyDescent="0.15">
      <c r="A378" s="37" t="s">
        <v>459</v>
      </c>
      <c r="B378" s="48">
        <v>472</v>
      </c>
      <c r="C378" s="38" t="s">
        <v>69</v>
      </c>
      <c r="D378" s="100">
        <v>465379</v>
      </c>
      <c r="E378" s="100">
        <v>12183</v>
      </c>
      <c r="F378" s="11"/>
      <c r="G378" s="88"/>
      <c r="I378" s="5"/>
      <c r="J378" s="78"/>
      <c r="K378" s="78"/>
      <c r="L378" s="78"/>
      <c r="M378" s="78"/>
    </row>
    <row r="379" spans="1:13" x14ac:dyDescent="0.15">
      <c r="A379" s="37" t="s">
        <v>459</v>
      </c>
      <c r="B379" s="48">
        <v>472</v>
      </c>
      <c r="C379" s="38" t="s">
        <v>71</v>
      </c>
      <c r="D379" s="100">
        <v>0</v>
      </c>
      <c r="E379" s="100">
        <v>182443</v>
      </c>
      <c r="F379" s="11"/>
      <c r="G379" s="88"/>
      <c r="I379" s="5"/>
      <c r="J379" s="78"/>
      <c r="K379" s="78"/>
      <c r="L379" s="78"/>
      <c r="M379" s="78"/>
    </row>
    <row r="380" spans="1:13" x14ac:dyDescent="0.15">
      <c r="A380" s="37" t="s">
        <v>298</v>
      </c>
      <c r="B380" s="48">
        <v>473</v>
      </c>
      <c r="C380" s="38" t="s">
        <v>322</v>
      </c>
      <c r="D380" s="100">
        <v>0</v>
      </c>
      <c r="E380" s="100">
        <v>206287</v>
      </c>
      <c r="F380" s="11"/>
      <c r="G380" s="88"/>
      <c r="I380" s="5"/>
      <c r="J380" s="78"/>
      <c r="K380" s="78"/>
      <c r="L380" s="78"/>
      <c r="M380" s="78"/>
    </row>
    <row r="381" spans="1:13" x14ac:dyDescent="0.15">
      <c r="A381" s="37" t="s">
        <v>459</v>
      </c>
      <c r="B381" s="48">
        <v>486</v>
      </c>
      <c r="C381" s="38" t="s">
        <v>111</v>
      </c>
      <c r="D381" s="100">
        <v>80557</v>
      </c>
      <c r="E381" s="100">
        <v>80372</v>
      </c>
      <c r="F381" s="11"/>
      <c r="G381" s="88"/>
      <c r="I381" s="5"/>
    </row>
    <row r="382" spans="1:13" x14ac:dyDescent="0.15">
      <c r="A382" s="37" t="s">
        <v>148</v>
      </c>
      <c r="B382" s="48">
        <v>486</v>
      </c>
      <c r="C382" s="38" t="s">
        <v>240</v>
      </c>
      <c r="D382" s="100">
        <v>122340</v>
      </c>
      <c r="E382" s="100">
        <v>78511</v>
      </c>
      <c r="F382" s="11"/>
      <c r="G382" s="88"/>
      <c r="I382" s="5"/>
      <c r="J382" s="78"/>
      <c r="K382" s="78"/>
      <c r="L382" s="78"/>
      <c r="M382" s="78"/>
    </row>
    <row r="383" spans="1:13" x14ac:dyDescent="0.15">
      <c r="A383" s="37" t="s">
        <v>60</v>
      </c>
      <c r="B383" s="48">
        <v>495</v>
      </c>
      <c r="C383" s="38" t="s">
        <v>338</v>
      </c>
      <c r="D383" s="100">
        <v>181123</v>
      </c>
      <c r="E383" s="100">
        <v>98909</v>
      </c>
      <c r="F383" s="11"/>
      <c r="G383" s="88"/>
      <c r="I383" s="5"/>
      <c r="J383" s="78"/>
      <c r="K383" s="78"/>
      <c r="L383" s="78"/>
      <c r="M383" s="78"/>
    </row>
    <row r="384" spans="1:13" x14ac:dyDescent="0.15">
      <c r="A384" s="37" t="s">
        <v>60</v>
      </c>
      <c r="B384" s="48">
        <v>495</v>
      </c>
      <c r="C384" s="38" t="s">
        <v>339</v>
      </c>
      <c r="D384" s="100">
        <v>0</v>
      </c>
      <c r="E384" s="100">
        <v>13531</v>
      </c>
      <c r="F384" s="11"/>
      <c r="G384" s="88"/>
      <c r="I384" s="5"/>
      <c r="J384" s="78"/>
      <c r="K384" s="78"/>
      <c r="L384" s="78"/>
      <c r="M384" s="78"/>
    </row>
    <row r="385" spans="1:14" x14ac:dyDescent="0.15">
      <c r="A385" s="37" t="s">
        <v>60</v>
      </c>
      <c r="B385" s="48">
        <v>495</v>
      </c>
      <c r="C385" s="38" t="s">
        <v>340</v>
      </c>
      <c r="D385" s="100">
        <v>0</v>
      </c>
      <c r="E385" s="100">
        <v>8461</v>
      </c>
      <c r="F385" s="11"/>
      <c r="G385" s="88"/>
      <c r="I385" s="5"/>
      <c r="J385" s="78"/>
      <c r="K385" s="78"/>
      <c r="L385" s="78"/>
      <c r="M385" s="78"/>
    </row>
    <row r="386" spans="1:14" x14ac:dyDescent="0.15">
      <c r="A386" s="37" t="s">
        <v>60</v>
      </c>
      <c r="B386" s="48">
        <v>495</v>
      </c>
      <c r="C386" s="38" t="s">
        <v>50</v>
      </c>
      <c r="D386" s="100">
        <v>157093</v>
      </c>
      <c r="E386" s="100">
        <v>87478</v>
      </c>
      <c r="F386" s="11"/>
      <c r="G386" s="88"/>
      <c r="I386" s="5"/>
      <c r="J386" s="78"/>
      <c r="K386" s="78"/>
      <c r="L386" s="78"/>
      <c r="M386" s="78"/>
    </row>
    <row r="387" spans="1:14" x14ac:dyDescent="0.15">
      <c r="A387" s="37" t="s">
        <v>60</v>
      </c>
      <c r="B387" s="48">
        <v>495</v>
      </c>
      <c r="C387" s="38" t="s">
        <v>462</v>
      </c>
      <c r="D387" s="100">
        <v>0</v>
      </c>
      <c r="E387" s="100">
        <v>14257</v>
      </c>
      <c r="F387" s="11"/>
      <c r="G387" s="88"/>
      <c r="I387" s="5"/>
    </row>
    <row r="388" spans="1:14" x14ac:dyDescent="0.15">
      <c r="A388" s="37" t="s">
        <v>60</v>
      </c>
      <c r="B388" s="48">
        <v>495</v>
      </c>
      <c r="C388" s="38" t="s">
        <v>463</v>
      </c>
      <c r="D388" s="100">
        <v>0</v>
      </c>
      <c r="E388" s="100">
        <v>5269</v>
      </c>
      <c r="F388" s="11"/>
      <c r="G388" s="88"/>
      <c r="I388" s="5"/>
      <c r="J388" s="78"/>
      <c r="K388" s="78"/>
      <c r="L388" s="78"/>
      <c r="M388" s="78"/>
    </row>
    <row r="389" spans="1:14" x14ac:dyDescent="0.15">
      <c r="A389" s="37" t="s">
        <v>373</v>
      </c>
      <c r="B389" s="48">
        <v>495</v>
      </c>
      <c r="C389" s="38" t="s">
        <v>464</v>
      </c>
      <c r="D389" s="100">
        <v>125237</v>
      </c>
      <c r="E389" s="100">
        <v>94103</v>
      </c>
      <c r="F389" s="11"/>
      <c r="G389" s="88"/>
      <c r="I389" s="5"/>
      <c r="J389" s="78"/>
      <c r="K389" s="78"/>
      <c r="L389" s="78"/>
      <c r="M389" s="78"/>
    </row>
    <row r="390" spans="1:14" x14ac:dyDescent="0.15">
      <c r="A390" s="37" t="s">
        <v>373</v>
      </c>
      <c r="B390" s="48">
        <v>495</v>
      </c>
      <c r="C390" s="38" t="s">
        <v>465</v>
      </c>
      <c r="D390" s="100">
        <v>0</v>
      </c>
      <c r="E390" s="100">
        <v>10166</v>
      </c>
      <c r="F390" s="11"/>
      <c r="G390" s="88"/>
      <c r="I390" s="5"/>
      <c r="J390" s="78"/>
      <c r="K390" s="78"/>
      <c r="L390" s="78"/>
      <c r="M390" s="78"/>
    </row>
    <row r="391" spans="1:14" x14ac:dyDescent="0.15">
      <c r="A391" s="37" t="s">
        <v>373</v>
      </c>
      <c r="B391" s="48">
        <v>495</v>
      </c>
      <c r="C391" s="38" t="s">
        <v>466</v>
      </c>
      <c r="D391" s="100">
        <v>0</v>
      </c>
      <c r="E391" s="100">
        <v>3194</v>
      </c>
      <c r="F391" s="11"/>
      <c r="G391" s="88"/>
      <c r="I391" s="5"/>
      <c r="J391" s="78"/>
      <c r="K391" s="78"/>
      <c r="L391" s="78"/>
      <c r="M391" s="78"/>
      <c r="N391" s="87"/>
    </row>
    <row r="392" spans="1:14" x14ac:dyDescent="0.15">
      <c r="A392" s="37" t="s">
        <v>373</v>
      </c>
      <c r="B392" s="48">
        <v>510</v>
      </c>
      <c r="C392" s="38" t="s">
        <v>295</v>
      </c>
      <c r="D392" s="100">
        <v>338576</v>
      </c>
      <c r="E392" s="100">
        <v>155518</v>
      </c>
      <c r="F392" s="11"/>
      <c r="G392" s="88"/>
      <c r="I392" s="5"/>
    </row>
    <row r="393" spans="1:14" x14ac:dyDescent="0.15">
      <c r="A393" s="37" t="s">
        <v>373</v>
      </c>
      <c r="B393" s="48">
        <v>510</v>
      </c>
      <c r="C393" s="38" t="s">
        <v>297</v>
      </c>
      <c r="D393" s="100">
        <v>23679</v>
      </c>
      <c r="E393" s="100">
        <v>25703</v>
      </c>
      <c r="F393" s="11"/>
      <c r="G393" s="88"/>
      <c r="I393" s="5"/>
      <c r="J393" s="78"/>
      <c r="K393" s="78"/>
      <c r="L393" s="78"/>
      <c r="M393" s="78"/>
    </row>
    <row r="394" spans="1:14" x14ac:dyDescent="0.15">
      <c r="A394" s="37" t="s">
        <v>269</v>
      </c>
      <c r="B394" s="48">
        <v>511</v>
      </c>
      <c r="C394" s="38" t="s">
        <v>317</v>
      </c>
      <c r="D394" s="100">
        <v>0</v>
      </c>
      <c r="E394" s="100">
        <v>292725</v>
      </c>
      <c r="F394" s="11"/>
      <c r="G394" s="88"/>
      <c r="I394" s="5"/>
      <c r="J394" s="78"/>
      <c r="K394" s="78"/>
      <c r="L394" s="78"/>
      <c r="M394" s="78"/>
    </row>
    <row r="395" spans="1:14" x14ac:dyDescent="0.15">
      <c r="A395" s="37" t="s">
        <v>220</v>
      </c>
      <c r="B395" s="48">
        <v>511</v>
      </c>
      <c r="C395" s="38" t="s">
        <v>318</v>
      </c>
      <c r="D395" s="100">
        <v>0</v>
      </c>
      <c r="E395" s="100">
        <v>64577</v>
      </c>
      <c r="F395" s="11"/>
      <c r="G395" s="88"/>
      <c r="I395" s="5"/>
      <c r="J395" s="78"/>
      <c r="K395" s="78"/>
      <c r="L395" s="78"/>
      <c r="M395" s="78"/>
    </row>
    <row r="396" spans="1:14" x14ac:dyDescent="0.15">
      <c r="A396" s="37" t="s">
        <v>373</v>
      </c>
      <c r="B396" s="48">
        <v>582</v>
      </c>
      <c r="C396" s="38" t="s">
        <v>393</v>
      </c>
      <c r="D396" s="100">
        <v>155007</v>
      </c>
      <c r="E396" s="100">
        <v>169822</v>
      </c>
      <c r="F396" s="11"/>
      <c r="G396" s="88"/>
      <c r="I396" s="5"/>
      <c r="J396" s="78"/>
      <c r="K396" s="78"/>
      <c r="L396" s="78"/>
      <c r="M396" s="78"/>
    </row>
    <row r="397" spans="1:14" x14ac:dyDescent="0.15">
      <c r="A397" s="37" t="s">
        <v>298</v>
      </c>
      <c r="B397" s="48">
        <v>602</v>
      </c>
      <c r="C397" s="38" t="s">
        <v>413</v>
      </c>
      <c r="D397" s="100">
        <v>0</v>
      </c>
      <c r="E397" s="100">
        <v>506246</v>
      </c>
      <c r="F397" s="11"/>
    </row>
    <row r="398" spans="1:14" x14ac:dyDescent="0.15">
      <c r="A398" s="37" t="s">
        <v>298</v>
      </c>
      <c r="B398" s="48">
        <v>614</v>
      </c>
      <c r="C398" s="38" t="s">
        <v>421</v>
      </c>
      <c r="D398" s="100">
        <v>0</v>
      </c>
      <c r="E398" s="100">
        <v>214221</v>
      </c>
      <c r="F398" s="11"/>
      <c r="G398" s="88"/>
      <c r="I398" s="5"/>
      <c r="J398" s="78"/>
      <c r="K398" s="78"/>
      <c r="L398" s="78"/>
      <c r="M398" s="78"/>
    </row>
    <row r="399" spans="1:14" x14ac:dyDescent="0.15">
      <c r="A399" s="37"/>
      <c r="B399" s="48"/>
      <c r="C399" s="38"/>
      <c r="D399" s="100"/>
      <c r="E399" s="100"/>
      <c r="F399" s="101"/>
      <c r="G399" s="88"/>
      <c r="I399" s="5"/>
      <c r="J399" s="78"/>
      <c r="K399" s="78"/>
      <c r="L399" s="78"/>
      <c r="M399" s="78"/>
    </row>
    <row r="400" spans="1:14" x14ac:dyDescent="0.15">
      <c r="A400" s="102" t="s">
        <v>467</v>
      </c>
      <c r="B400" s="66"/>
      <c r="C400" s="67"/>
      <c r="D400" s="65">
        <v>8040773.4900000002</v>
      </c>
      <c r="E400" s="65">
        <v>4759380.32</v>
      </c>
      <c r="F400" s="65">
        <v>0</v>
      </c>
      <c r="G400" s="88"/>
      <c r="I400" s="5"/>
      <c r="J400" s="78"/>
      <c r="K400" s="78"/>
      <c r="L400" s="78"/>
      <c r="M400" s="78"/>
    </row>
    <row r="401" spans="1:13" x14ac:dyDescent="0.15">
      <c r="A401" s="103"/>
      <c r="C401" s="6"/>
      <c r="D401" s="73"/>
      <c r="E401" s="73"/>
      <c r="F401" s="73"/>
      <c r="G401" s="88"/>
      <c r="I401" s="5"/>
      <c r="J401" s="78"/>
      <c r="K401" s="78"/>
      <c r="L401" s="78"/>
      <c r="M401" s="78"/>
    </row>
    <row r="402" spans="1:13" x14ac:dyDescent="0.15">
      <c r="A402" s="87"/>
      <c r="G402" s="88"/>
      <c r="I402" s="5"/>
    </row>
    <row r="403" spans="1:13" ht="12.75" x14ac:dyDescent="0.2">
      <c r="A403" s="8" t="s">
        <v>468</v>
      </c>
      <c r="B403" s="87"/>
      <c r="C403" s="87"/>
      <c r="E403" s="6"/>
      <c r="F403" s="104"/>
      <c r="G403" s="104"/>
      <c r="L403" s="105"/>
      <c r="M403" s="78"/>
    </row>
    <row r="404" spans="1:13" ht="12.75" x14ac:dyDescent="0.2">
      <c r="A404" s="1" t="s">
        <v>446</v>
      </c>
      <c r="B404" s="87"/>
      <c r="C404" s="87"/>
      <c r="E404" s="6"/>
      <c r="F404" s="104"/>
      <c r="G404" s="104"/>
      <c r="L404" s="105"/>
      <c r="M404" s="78"/>
    </row>
    <row r="405" spans="1:13" ht="12.75" x14ac:dyDescent="0.2">
      <c r="A405" s="90" t="s">
        <v>447</v>
      </c>
      <c r="B405" s="6"/>
      <c r="C405" s="6"/>
      <c r="E405" s="6"/>
      <c r="F405" s="104"/>
      <c r="G405" s="104"/>
      <c r="L405" s="105"/>
      <c r="M405" s="78"/>
    </row>
    <row r="406" spans="1:13" x14ac:dyDescent="0.15">
      <c r="A406" s="11"/>
      <c r="B406" s="11"/>
      <c r="C406" s="11"/>
      <c r="D406" s="11"/>
      <c r="E406" s="11"/>
      <c r="F406" s="106"/>
      <c r="G406" s="106"/>
      <c r="H406" s="11"/>
      <c r="I406" s="11"/>
      <c r="J406" s="11"/>
      <c r="K406" s="11"/>
      <c r="L406" s="105"/>
      <c r="M406" s="78"/>
    </row>
    <row r="407" spans="1:13" ht="12.75" x14ac:dyDescent="0.2">
      <c r="A407" s="91"/>
      <c r="B407" s="92" t="s">
        <v>469</v>
      </c>
      <c r="C407" s="92"/>
      <c r="D407" s="92"/>
      <c r="E407" s="107"/>
      <c r="F407" s="92" t="s">
        <v>470</v>
      </c>
      <c r="G407" s="92" t="s">
        <v>471</v>
      </c>
      <c r="H407" s="92" t="s">
        <v>472</v>
      </c>
      <c r="I407" s="92" t="s">
        <v>14</v>
      </c>
      <c r="J407" s="92" t="s">
        <v>472</v>
      </c>
      <c r="K407" s="92" t="s">
        <v>473</v>
      </c>
      <c r="L407" s="92" t="s">
        <v>474</v>
      </c>
    </row>
    <row r="408" spans="1:13" ht="12.75" x14ac:dyDescent="0.2">
      <c r="A408" s="95" t="s">
        <v>475</v>
      </c>
      <c r="B408" s="96" t="s">
        <v>476</v>
      </c>
      <c r="C408" s="96" t="s">
        <v>477</v>
      </c>
      <c r="D408" s="96" t="s">
        <v>5</v>
      </c>
      <c r="E408" s="96" t="s">
        <v>7</v>
      </c>
      <c r="F408" s="96" t="s">
        <v>15</v>
      </c>
      <c r="G408" s="96" t="s">
        <v>478</v>
      </c>
      <c r="H408" s="96" t="s">
        <v>479</v>
      </c>
      <c r="I408" s="96" t="s">
        <v>480</v>
      </c>
      <c r="J408" s="96" t="s">
        <v>481</v>
      </c>
      <c r="K408" s="96" t="s">
        <v>482</v>
      </c>
      <c r="L408" s="96" t="s">
        <v>483</v>
      </c>
      <c r="M408" s="78"/>
    </row>
    <row r="409" spans="1:13" ht="12.75" x14ac:dyDescent="0.2">
      <c r="A409" s="95" t="s">
        <v>453</v>
      </c>
      <c r="B409" s="96" t="s">
        <v>484</v>
      </c>
      <c r="C409" s="96" t="s">
        <v>485</v>
      </c>
      <c r="D409" s="96" t="s">
        <v>486</v>
      </c>
      <c r="E409" s="22"/>
      <c r="F409" s="96" t="s">
        <v>487</v>
      </c>
      <c r="G409" s="96" t="s">
        <v>488</v>
      </c>
      <c r="H409" s="96" t="s">
        <v>489</v>
      </c>
      <c r="I409" s="96" t="s">
        <v>490</v>
      </c>
      <c r="J409" s="96" t="s">
        <v>21</v>
      </c>
      <c r="K409" s="108" t="s">
        <v>21</v>
      </c>
      <c r="L409" s="108" t="s">
        <v>491</v>
      </c>
      <c r="M409" s="78"/>
    </row>
    <row r="410" spans="1:13" ht="12.75" x14ac:dyDescent="0.2">
      <c r="A410" s="98"/>
      <c r="B410" s="33" t="s">
        <v>492</v>
      </c>
      <c r="C410" s="33"/>
      <c r="D410" s="33"/>
      <c r="E410" s="32"/>
      <c r="F410" s="109"/>
      <c r="G410" s="109"/>
      <c r="H410" s="33"/>
      <c r="I410" s="33" t="s">
        <v>33</v>
      </c>
      <c r="J410" s="33"/>
      <c r="K410" s="110"/>
      <c r="L410" s="110" t="s">
        <v>493</v>
      </c>
      <c r="M410" s="78"/>
    </row>
    <row r="411" spans="1:13" x14ac:dyDescent="0.15">
      <c r="A411" s="11"/>
      <c r="B411" s="11"/>
      <c r="C411" s="11"/>
      <c r="D411" s="11"/>
      <c r="E411" s="11"/>
      <c r="F411" s="106"/>
      <c r="G411" s="106"/>
      <c r="H411" s="11"/>
      <c r="I411" s="11"/>
      <c r="J411" s="11"/>
      <c r="K411" s="11"/>
      <c r="L411" s="105"/>
      <c r="M411" s="78"/>
    </row>
    <row r="412" spans="1:13" x14ac:dyDescent="0.15">
      <c r="A412" s="37" t="s">
        <v>494</v>
      </c>
      <c r="B412" s="37" t="s">
        <v>495</v>
      </c>
      <c r="C412" s="3" t="s">
        <v>496</v>
      </c>
      <c r="D412" s="48">
        <v>582</v>
      </c>
      <c r="E412" s="38" t="s">
        <v>394</v>
      </c>
      <c r="F412" s="111">
        <v>39904</v>
      </c>
      <c r="G412" s="38" t="s">
        <v>36</v>
      </c>
      <c r="H412" s="112">
        <v>45000</v>
      </c>
      <c r="I412" s="112">
        <v>973662</v>
      </c>
      <c r="J412" s="112">
        <v>973662</v>
      </c>
      <c r="K412" s="112"/>
      <c r="L412" s="105">
        <v>4.4999999999999998E-2</v>
      </c>
      <c r="M412" s="78"/>
    </row>
    <row r="413" spans="1:13" x14ac:dyDescent="0.15">
      <c r="A413" s="37" t="s">
        <v>494</v>
      </c>
      <c r="B413" s="37" t="s">
        <v>495</v>
      </c>
      <c r="C413" s="3" t="s">
        <v>496</v>
      </c>
      <c r="D413" s="48">
        <v>582</v>
      </c>
      <c r="E413" s="38" t="s">
        <v>306</v>
      </c>
      <c r="F413" s="111">
        <v>39904</v>
      </c>
      <c r="G413" s="38" t="s">
        <v>36</v>
      </c>
      <c r="H413" s="112">
        <v>19000</v>
      </c>
      <c r="I413" s="112">
        <v>411102</v>
      </c>
      <c r="J413" s="112">
        <v>411102</v>
      </c>
      <c r="K413" s="112"/>
      <c r="L413" s="105">
        <v>4.4999999999999998E-2</v>
      </c>
    </row>
    <row r="414" spans="1:13" x14ac:dyDescent="0.15">
      <c r="A414" s="37" t="s">
        <v>494</v>
      </c>
      <c r="B414" s="37" t="s">
        <v>495</v>
      </c>
      <c r="C414" s="3" t="s">
        <v>496</v>
      </c>
      <c r="D414" s="48">
        <v>582</v>
      </c>
      <c r="E414" s="38" t="s">
        <v>308</v>
      </c>
      <c r="F414" s="111">
        <v>39904</v>
      </c>
      <c r="G414" s="38" t="s">
        <v>36</v>
      </c>
      <c r="H414" s="112">
        <v>9000</v>
      </c>
      <c r="I414" s="112">
        <v>194732</v>
      </c>
      <c r="J414" s="112">
        <v>194732</v>
      </c>
      <c r="K414" s="112"/>
      <c r="L414" s="105">
        <v>4.4999999999999998E-2</v>
      </c>
      <c r="M414" s="78"/>
    </row>
    <row r="415" spans="1:13" x14ac:dyDescent="0.15">
      <c r="A415" s="37" t="s">
        <v>494</v>
      </c>
      <c r="B415" s="37" t="s">
        <v>495</v>
      </c>
      <c r="C415" s="3" t="s">
        <v>496</v>
      </c>
      <c r="D415" s="48">
        <v>582</v>
      </c>
      <c r="E415" s="38" t="s">
        <v>396</v>
      </c>
      <c r="F415" s="111">
        <v>39904</v>
      </c>
      <c r="G415" s="38" t="s">
        <v>36</v>
      </c>
      <c r="H415" s="112">
        <v>24600</v>
      </c>
      <c r="I415" s="112">
        <v>532269</v>
      </c>
      <c r="J415" s="112">
        <v>532269</v>
      </c>
      <c r="K415" s="112"/>
      <c r="L415" s="105">
        <v>4.4999999999999998E-2</v>
      </c>
      <c r="M415" s="78"/>
    </row>
    <row r="416" spans="1:13" x14ac:dyDescent="0.15">
      <c r="A416" s="37" t="s">
        <v>494</v>
      </c>
      <c r="B416" s="37" t="s">
        <v>495</v>
      </c>
      <c r="C416" s="3" t="s">
        <v>496</v>
      </c>
      <c r="D416" s="48">
        <v>582</v>
      </c>
      <c r="E416" s="38" t="s">
        <v>411</v>
      </c>
      <c r="F416" s="111">
        <v>39904</v>
      </c>
      <c r="G416" s="38" t="s">
        <v>36</v>
      </c>
      <c r="H416" s="112">
        <v>112400</v>
      </c>
      <c r="I416" s="112">
        <v>2431992</v>
      </c>
      <c r="J416" s="112">
        <v>2431992</v>
      </c>
      <c r="K416" s="112"/>
      <c r="L416" s="105">
        <v>4.4999999999999998E-2</v>
      </c>
      <c r="M416" s="78"/>
    </row>
    <row r="417" spans="1:14" x14ac:dyDescent="0.15">
      <c r="A417" s="37"/>
      <c r="B417" s="37"/>
      <c r="C417" s="6"/>
      <c r="D417" s="48"/>
      <c r="E417" s="38"/>
      <c r="F417" s="111"/>
      <c r="G417" s="38"/>
      <c r="H417" s="112"/>
      <c r="I417" s="112"/>
      <c r="J417" s="112"/>
      <c r="K417" s="112"/>
      <c r="L417" s="105"/>
      <c r="M417" s="78"/>
    </row>
    <row r="418" spans="1:14" x14ac:dyDescent="0.15">
      <c r="A418" s="113" t="s">
        <v>467</v>
      </c>
      <c r="B418" s="67"/>
      <c r="C418" s="67"/>
      <c r="D418" s="67"/>
      <c r="E418" s="67"/>
      <c r="F418" s="114"/>
      <c r="G418" s="114"/>
      <c r="H418" s="65"/>
      <c r="I418" s="69">
        <v>4543757</v>
      </c>
      <c r="J418" s="69">
        <v>4543757</v>
      </c>
      <c r="K418" s="69">
        <v>0</v>
      </c>
      <c r="L418" s="65"/>
      <c r="M418" s="78"/>
    </row>
    <row r="419" spans="1:14" x14ac:dyDescent="0.15">
      <c r="A419" s="115"/>
      <c r="B419" s="6"/>
      <c r="C419" s="6"/>
      <c r="E419" s="6"/>
      <c r="F419" s="104"/>
      <c r="G419" s="104"/>
      <c r="H419" s="73"/>
      <c r="I419" s="73"/>
      <c r="J419" s="73"/>
      <c r="K419" s="73"/>
      <c r="L419" s="105"/>
    </row>
    <row r="420" spans="1:14" x14ac:dyDescent="0.15">
      <c r="A420" s="116" t="s">
        <v>497</v>
      </c>
      <c r="B420" s="6"/>
      <c r="C420" s="6"/>
      <c r="E420" s="6"/>
      <c r="F420" s="104"/>
      <c r="G420" s="104"/>
      <c r="H420" s="78"/>
      <c r="I420" s="78"/>
      <c r="J420" s="78"/>
      <c r="K420" s="78"/>
      <c r="L420" s="105"/>
      <c r="M420" s="78"/>
    </row>
    <row r="421" spans="1:14" x14ac:dyDescent="0.15">
      <c r="A421" s="80" t="s">
        <v>498</v>
      </c>
      <c r="B421" s="6"/>
      <c r="C421" s="6"/>
      <c r="E421" s="82"/>
      <c r="F421" s="117"/>
      <c r="G421" s="118"/>
      <c r="H421" s="78"/>
      <c r="I421" s="78"/>
      <c r="J421" s="78"/>
      <c r="K421" s="78"/>
      <c r="L421" s="105"/>
      <c r="M421" s="78"/>
    </row>
    <row r="422" spans="1:14" x14ac:dyDescent="0.15">
      <c r="A422" s="80" t="s">
        <v>499</v>
      </c>
      <c r="B422" s="6"/>
      <c r="C422" s="6"/>
      <c r="E422" s="6"/>
      <c r="F422" s="104"/>
      <c r="G422" s="104"/>
      <c r="L422" s="105"/>
      <c r="M422" s="78"/>
    </row>
    <row r="423" spans="1:14" x14ac:dyDescent="0.15">
      <c r="A423" s="119"/>
      <c r="B423" s="6"/>
      <c r="C423" s="6"/>
      <c r="E423" s="6"/>
      <c r="F423" s="104"/>
      <c r="G423" s="104"/>
      <c r="H423" s="78"/>
      <c r="I423" s="78"/>
      <c r="J423" s="78"/>
      <c r="K423" s="78"/>
      <c r="L423" s="105"/>
      <c r="M423" s="78"/>
    </row>
    <row r="424" spans="1:14" x14ac:dyDescent="0.15">
      <c r="A424" s="119"/>
      <c r="B424" s="6"/>
      <c r="C424" s="6"/>
      <c r="E424" s="6"/>
      <c r="F424" s="104"/>
      <c r="G424" s="104"/>
      <c r="H424" s="78"/>
      <c r="I424" s="78"/>
      <c r="J424" s="78"/>
      <c r="K424" s="78"/>
      <c r="L424" s="105"/>
      <c r="M424" s="78"/>
    </row>
    <row r="425" spans="1:14" ht="12.75" x14ac:dyDescent="0.2">
      <c r="A425" s="120"/>
      <c r="B425" s="120"/>
      <c r="C425" s="121"/>
      <c r="D425" s="121"/>
      <c r="E425" s="121"/>
      <c r="F425" s="121"/>
      <c r="G425" s="88"/>
      <c r="I425" s="5"/>
    </row>
    <row r="426" spans="1:14" x14ac:dyDescent="0.15">
      <c r="A426" s="122" t="s">
        <v>500</v>
      </c>
      <c r="B426" s="123"/>
      <c r="C426" s="123"/>
      <c r="D426" s="123"/>
      <c r="E426" s="123"/>
      <c r="F426" s="124"/>
      <c r="G426" s="88"/>
      <c r="I426" s="5"/>
      <c r="J426" s="78"/>
      <c r="K426" s="78"/>
      <c r="L426" s="78"/>
      <c r="M426" s="78"/>
    </row>
    <row r="427" spans="1:14" ht="31.5" x14ac:dyDescent="0.15">
      <c r="A427" s="125" t="s">
        <v>501</v>
      </c>
      <c r="B427" s="126" t="s">
        <v>502</v>
      </c>
      <c r="C427" s="126" t="s">
        <v>503</v>
      </c>
      <c r="D427" s="127" t="s">
        <v>504</v>
      </c>
      <c r="E427" s="126" t="s">
        <v>505</v>
      </c>
      <c r="F427" s="128" t="s">
        <v>506</v>
      </c>
      <c r="G427" s="88"/>
      <c r="I427" s="5"/>
      <c r="J427" s="78"/>
      <c r="K427" s="78"/>
      <c r="L427" s="78"/>
      <c r="M427" s="78"/>
    </row>
    <row r="428" spans="1:14" ht="112.5" x14ac:dyDescent="0.15">
      <c r="A428" s="129">
        <v>193</v>
      </c>
      <c r="B428" s="130" t="s">
        <v>35</v>
      </c>
      <c r="C428" s="130" t="s">
        <v>507</v>
      </c>
      <c r="D428" s="130" t="s">
        <v>508</v>
      </c>
      <c r="E428" s="131" t="s">
        <v>509</v>
      </c>
      <c r="F428" s="131" t="s">
        <v>510</v>
      </c>
      <c r="G428" s="88"/>
      <c r="I428" s="5"/>
      <c r="J428" s="78"/>
      <c r="K428" s="78"/>
      <c r="L428" s="78"/>
      <c r="M428" s="78"/>
    </row>
    <row r="429" spans="1:14" ht="112.5" x14ac:dyDescent="0.15">
      <c r="A429" s="132">
        <v>199</v>
      </c>
      <c r="B429" s="133" t="s">
        <v>40</v>
      </c>
      <c r="C429" s="133" t="s">
        <v>507</v>
      </c>
      <c r="D429" s="133" t="s">
        <v>508</v>
      </c>
      <c r="E429" s="134" t="s">
        <v>509</v>
      </c>
      <c r="F429" s="134" t="s">
        <v>511</v>
      </c>
      <c r="G429" s="88"/>
      <c r="I429" s="5"/>
      <c r="J429" s="78"/>
      <c r="K429" s="78"/>
      <c r="L429" s="78"/>
      <c r="M429" s="78"/>
    </row>
    <row r="430" spans="1:14" ht="146.25" x14ac:dyDescent="0.15">
      <c r="A430" s="129">
        <v>202</v>
      </c>
      <c r="B430" s="130" t="s">
        <v>43</v>
      </c>
      <c r="C430" s="130" t="s">
        <v>507</v>
      </c>
      <c r="D430" s="130" t="s">
        <v>508</v>
      </c>
      <c r="E430" s="131" t="s">
        <v>512</v>
      </c>
      <c r="F430" s="131" t="s">
        <v>513</v>
      </c>
      <c r="G430" s="88"/>
      <c r="I430" s="5"/>
      <c r="J430" s="78"/>
      <c r="K430" s="78"/>
      <c r="L430" s="78"/>
      <c r="M430" s="78"/>
    </row>
    <row r="431" spans="1:14" ht="45" x14ac:dyDescent="0.15">
      <c r="A431" s="132">
        <v>211</v>
      </c>
      <c r="B431" s="133" t="s">
        <v>48</v>
      </c>
      <c r="C431" s="133" t="s">
        <v>514</v>
      </c>
      <c r="D431" s="133" t="s">
        <v>508</v>
      </c>
      <c r="E431" s="133" t="s">
        <v>515</v>
      </c>
      <c r="F431" s="133" t="s">
        <v>516</v>
      </c>
      <c r="G431" s="88"/>
      <c r="I431" s="5"/>
    </row>
    <row r="432" spans="1:14" ht="56.25" x14ac:dyDescent="0.15">
      <c r="A432" s="129">
        <v>221</v>
      </c>
      <c r="B432" s="130" t="s">
        <v>53</v>
      </c>
      <c r="C432" s="130" t="s">
        <v>514</v>
      </c>
      <c r="D432" s="130" t="s">
        <v>517</v>
      </c>
      <c r="E432" s="133" t="s">
        <v>518</v>
      </c>
      <c r="F432" s="133" t="s">
        <v>519</v>
      </c>
      <c r="G432" s="88"/>
      <c r="I432" s="5"/>
      <c r="J432" s="78"/>
      <c r="K432" s="78"/>
      <c r="L432" s="78"/>
      <c r="M432" s="78"/>
      <c r="N432" s="78"/>
    </row>
    <row r="433" spans="1:14" ht="33.75" x14ac:dyDescent="0.15">
      <c r="A433" s="132">
        <v>225</v>
      </c>
      <c r="B433" s="133" t="s">
        <v>61</v>
      </c>
      <c r="C433" s="133" t="s">
        <v>520</v>
      </c>
      <c r="D433" s="133" t="s">
        <v>521</v>
      </c>
      <c r="E433" s="133" t="s">
        <v>522</v>
      </c>
      <c r="F433" s="133" t="s">
        <v>523</v>
      </c>
      <c r="G433" s="88"/>
      <c r="I433" s="5"/>
      <c r="J433" s="78"/>
      <c r="K433" s="78"/>
      <c r="L433" s="78"/>
      <c r="M433" s="78"/>
      <c r="N433" s="78"/>
    </row>
    <row r="434" spans="1:14" ht="22.5" x14ac:dyDescent="0.15">
      <c r="A434" s="129">
        <v>226</v>
      </c>
      <c r="B434" s="130" t="s">
        <v>524</v>
      </c>
      <c r="C434" s="130" t="s">
        <v>514</v>
      </c>
      <c r="D434" s="130" t="s">
        <v>508</v>
      </c>
      <c r="E434" s="130" t="s">
        <v>525</v>
      </c>
      <c r="F434" s="130" t="s">
        <v>526</v>
      </c>
      <c r="G434" s="88"/>
      <c r="I434" s="5"/>
      <c r="J434" s="78"/>
      <c r="K434" s="78"/>
      <c r="L434" s="78"/>
      <c r="M434" s="78"/>
      <c r="N434" s="78"/>
    </row>
    <row r="435" spans="1:14" ht="22.5" x14ac:dyDescent="0.15">
      <c r="A435" s="132">
        <v>228</v>
      </c>
      <c r="B435" s="133" t="s">
        <v>66</v>
      </c>
      <c r="C435" s="133" t="s">
        <v>520</v>
      </c>
      <c r="D435" s="133" t="s">
        <v>521</v>
      </c>
      <c r="E435" s="133" t="s">
        <v>527</v>
      </c>
      <c r="F435" s="133" t="s">
        <v>527</v>
      </c>
      <c r="G435" s="89"/>
      <c r="I435" s="5"/>
      <c r="J435" s="78"/>
      <c r="K435" s="78"/>
      <c r="L435" s="78"/>
      <c r="M435" s="78"/>
      <c r="N435" s="78"/>
    </row>
    <row r="436" spans="1:14" ht="33.75" x14ac:dyDescent="0.15">
      <c r="A436" s="129">
        <v>233</v>
      </c>
      <c r="B436" s="130" t="s">
        <v>528</v>
      </c>
      <c r="C436" s="130" t="s">
        <v>514</v>
      </c>
      <c r="D436" s="130" t="s">
        <v>529</v>
      </c>
      <c r="E436" s="133" t="s">
        <v>530</v>
      </c>
      <c r="F436" s="133" t="s">
        <v>531</v>
      </c>
      <c r="G436" s="89"/>
      <c r="I436" s="5"/>
      <c r="J436" s="78"/>
      <c r="K436" s="78"/>
      <c r="L436" s="78"/>
      <c r="M436" s="78"/>
      <c r="N436" s="78"/>
    </row>
    <row r="437" spans="1:14" ht="67.5" x14ac:dyDescent="0.15">
      <c r="A437" s="132">
        <v>236</v>
      </c>
      <c r="B437" s="133" t="s">
        <v>68</v>
      </c>
      <c r="C437" s="133" t="s">
        <v>507</v>
      </c>
      <c r="D437" s="133" t="s">
        <v>521</v>
      </c>
      <c r="E437" s="133" t="s">
        <v>532</v>
      </c>
      <c r="F437" s="133" t="s">
        <v>533</v>
      </c>
      <c r="G437" s="89"/>
      <c r="I437" s="5"/>
    </row>
    <row r="438" spans="1:14" ht="33.75" x14ac:dyDescent="0.15">
      <c r="A438" s="129">
        <v>239</v>
      </c>
      <c r="B438" s="130" t="s">
        <v>73</v>
      </c>
      <c r="C438" s="130" t="s">
        <v>534</v>
      </c>
      <c r="D438" s="130" t="s">
        <v>508</v>
      </c>
      <c r="E438" s="130" t="s">
        <v>535</v>
      </c>
      <c r="F438" s="130" t="s">
        <v>535</v>
      </c>
      <c r="G438" s="89"/>
      <c r="I438" s="5"/>
    </row>
    <row r="439" spans="1:14" ht="33.75" x14ac:dyDescent="0.15">
      <c r="A439" s="132">
        <v>243</v>
      </c>
      <c r="B439" s="133" t="s">
        <v>536</v>
      </c>
      <c r="C439" s="133" t="s">
        <v>534</v>
      </c>
      <c r="D439" s="133" t="s">
        <v>508</v>
      </c>
      <c r="E439" s="133" t="s">
        <v>537</v>
      </c>
      <c r="F439" s="133" t="s">
        <v>537</v>
      </c>
      <c r="G439" s="89"/>
      <c r="I439" s="5"/>
    </row>
    <row r="440" spans="1:14" ht="90" x14ac:dyDescent="0.15">
      <c r="A440" s="129">
        <v>245</v>
      </c>
      <c r="B440" s="130" t="s">
        <v>76</v>
      </c>
      <c r="C440" s="130" t="s">
        <v>514</v>
      </c>
      <c r="D440" s="130" t="s">
        <v>517</v>
      </c>
      <c r="E440" s="133" t="s">
        <v>538</v>
      </c>
      <c r="F440" s="133" t="s">
        <v>539</v>
      </c>
      <c r="G440" s="87"/>
      <c r="H440" s="87"/>
      <c r="I440" s="87"/>
      <c r="J440" s="78"/>
      <c r="K440" s="78"/>
      <c r="L440" s="78"/>
      <c r="M440" s="78"/>
      <c r="N440" s="87"/>
    </row>
    <row r="441" spans="1:14" ht="90" x14ac:dyDescent="0.15">
      <c r="A441" s="132">
        <v>247</v>
      </c>
      <c r="B441" s="133" t="s">
        <v>81</v>
      </c>
      <c r="C441" s="133" t="s">
        <v>514</v>
      </c>
      <c r="D441" s="133" t="s">
        <v>517</v>
      </c>
      <c r="E441" s="133" t="s">
        <v>540</v>
      </c>
      <c r="F441" s="133" t="s">
        <v>541</v>
      </c>
      <c r="J441" s="78"/>
      <c r="K441" s="78"/>
      <c r="L441" s="78"/>
      <c r="M441" s="78"/>
      <c r="N441" s="78"/>
    </row>
    <row r="442" spans="1:14" ht="22.5" x14ac:dyDescent="0.15">
      <c r="A442" s="129">
        <v>262</v>
      </c>
      <c r="B442" s="130" t="s">
        <v>86</v>
      </c>
      <c r="C442" s="130" t="s">
        <v>542</v>
      </c>
      <c r="D442" s="130" t="s">
        <v>508</v>
      </c>
      <c r="E442" s="130" t="s">
        <v>543</v>
      </c>
      <c r="F442" s="130" t="s">
        <v>543</v>
      </c>
    </row>
    <row r="443" spans="1:14" ht="67.5" x14ac:dyDescent="0.15">
      <c r="A443" s="132">
        <v>265</v>
      </c>
      <c r="B443" s="133" t="s">
        <v>544</v>
      </c>
      <c r="C443" s="133" t="s">
        <v>545</v>
      </c>
      <c r="D443" s="133" t="s">
        <v>517</v>
      </c>
      <c r="E443" s="133" t="s">
        <v>546</v>
      </c>
      <c r="F443" s="133" t="s">
        <v>547</v>
      </c>
    </row>
    <row r="444" spans="1:14" ht="22.5" x14ac:dyDescent="0.15">
      <c r="A444" s="129">
        <v>270</v>
      </c>
      <c r="B444" s="130" t="s">
        <v>93</v>
      </c>
      <c r="C444" s="130" t="s">
        <v>520</v>
      </c>
      <c r="D444" s="130" t="s">
        <v>521</v>
      </c>
      <c r="E444" s="130" t="s">
        <v>527</v>
      </c>
      <c r="F444" s="130" t="s">
        <v>527</v>
      </c>
    </row>
    <row r="445" spans="1:14" ht="101.25" x14ac:dyDescent="0.15">
      <c r="A445" s="132">
        <v>271</v>
      </c>
      <c r="B445" s="133" t="s">
        <v>95</v>
      </c>
      <c r="C445" s="133" t="s">
        <v>548</v>
      </c>
      <c r="D445" s="133" t="s">
        <v>517</v>
      </c>
      <c r="E445" s="133" t="s">
        <v>549</v>
      </c>
      <c r="F445" s="133" t="s">
        <v>550</v>
      </c>
    </row>
    <row r="446" spans="1:14" ht="22.5" x14ac:dyDescent="0.15">
      <c r="A446" s="129">
        <v>278</v>
      </c>
      <c r="B446" s="130" t="s">
        <v>551</v>
      </c>
      <c r="C446" s="130" t="s">
        <v>552</v>
      </c>
      <c r="D446" s="130" t="s">
        <v>508</v>
      </c>
      <c r="E446" s="130" t="s">
        <v>553</v>
      </c>
      <c r="F446" s="130" t="s">
        <v>553</v>
      </c>
    </row>
    <row r="447" spans="1:14" ht="33.75" x14ac:dyDescent="0.15">
      <c r="A447" s="132">
        <v>280</v>
      </c>
      <c r="B447" s="133" t="s">
        <v>100</v>
      </c>
      <c r="C447" s="133" t="s">
        <v>514</v>
      </c>
      <c r="D447" s="133" t="s">
        <v>554</v>
      </c>
      <c r="E447" s="133" t="s">
        <v>555</v>
      </c>
      <c r="F447" s="133" t="s">
        <v>556</v>
      </c>
    </row>
    <row r="448" spans="1:14" ht="90" x14ac:dyDescent="0.15">
      <c r="A448" s="129">
        <v>282</v>
      </c>
      <c r="B448" s="130" t="s">
        <v>104</v>
      </c>
      <c r="C448" s="130" t="s">
        <v>548</v>
      </c>
      <c r="D448" s="130" t="s">
        <v>517</v>
      </c>
      <c r="E448" s="133" t="s">
        <v>557</v>
      </c>
      <c r="F448" s="133" t="s">
        <v>558</v>
      </c>
    </row>
    <row r="449" spans="1:6" ht="67.5" x14ac:dyDescent="0.15">
      <c r="A449" s="132">
        <v>283</v>
      </c>
      <c r="B449" s="133" t="s">
        <v>110</v>
      </c>
      <c r="C449" s="133" t="s">
        <v>507</v>
      </c>
      <c r="D449" s="133" t="s">
        <v>521</v>
      </c>
      <c r="E449" s="133" t="s">
        <v>559</v>
      </c>
      <c r="F449" s="133" t="s">
        <v>560</v>
      </c>
    </row>
    <row r="450" spans="1:6" x14ac:dyDescent="0.15">
      <c r="A450" s="129">
        <v>290</v>
      </c>
      <c r="B450" s="130" t="s">
        <v>114</v>
      </c>
      <c r="C450" s="130" t="s">
        <v>548</v>
      </c>
      <c r="D450" s="130" t="s">
        <v>561</v>
      </c>
      <c r="E450" s="130"/>
      <c r="F450" s="130" t="s">
        <v>562</v>
      </c>
    </row>
    <row r="451" spans="1:6" ht="90" x14ac:dyDescent="0.15">
      <c r="A451" s="132">
        <v>294</v>
      </c>
      <c r="B451" s="133" t="s">
        <v>118</v>
      </c>
      <c r="C451" s="133" t="s">
        <v>514</v>
      </c>
      <c r="D451" s="133" t="s">
        <v>517</v>
      </c>
      <c r="E451" s="134" t="s">
        <v>563</v>
      </c>
      <c r="F451" s="134" t="s">
        <v>564</v>
      </c>
    </row>
    <row r="452" spans="1:6" ht="22.5" x14ac:dyDescent="0.15">
      <c r="A452" s="129">
        <v>295</v>
      </c>
      <c r="B452" s="130" t="s">
        <v>565</v>
      </c>
      <c r="C452" s="130" t="s">
        <v>548</v>
      </c>
      <c r="D452" s="130" t="s">
        <v>566</v>
      </c>
      <c r="E452" s="130" t="s">
        <v>567</v>
      </c>
      <c r="F452" s="130" t="s">
        <v>567</v>
      </c>
    </row>
    <row r="453" spans="1:6" x14ac:dyDescent="0.15">
      <c r="A453" s="132">
        <v>299</v>
      </c>
      <c r="B453" s="133" t="s">
        <v>122</v>
      </c>
      <c r="C453" s="133" t="s">
        <v>548</v>
      </c>
      <c r="D453" s="133" t="s">
        <v>561</v>
      </c>
      <c r="E453" s="133"/>
      <c r="F453" s="133" t="s">
        <v>562</v>
      </c>
    </row>
    <row r="454" spans="1:6" ht="33.75" x14ac:dyDescent="0.15">
      <c r="A454" s="129">
        <v>300</v>
      </c>
      <c r="B454" s="130" t="s">
        <v>125</v>
      </c>
      <c r="C454" s="130" t="s">
        <v>545</v>
      </c>
      <c r="D454" s="130" t="s">
        <v>521</v>
      </c>
      <c r="E454" s="130" t="s">
        <v>568</v>
      </c>
      <c r="F454" s="130" t="s">
        <v>569</v>
      </c>
    </row>
    <row r="455" spans="1:6" ht="33.75" x14ac:dyDescent="0.15">
      <c r="A455" s="132">
        <v>304</v>
      </c>
      <c r="B455" s="133" t="s">
        <v>570</v>
      </c>
      <c r="C455" s="133" t="s">
        <v>542</v>
      </c>
      <c r="D455" s="133" t="s">
        <v>571</v>
      </c>
      <c r="E455" s="133" t="s">
        <v>572</v>
      </c>
      <c r="F455" s="133" t="s">
        <v>573</v>
      </c>
    </row>
    <row r="456" spans="1:6" ht="33.75" x14ac:dyDescent="0.15">
      <c r="A456" s="132" t="s">
        <v>574</v>
      </c>
      <c r="B456" s="133" t="s">
        <v>575</v>
      </c>
      <c r="C456" s="133" t="s">
        <v>514</v>
      </c>
      <c r="D456" s="133" t="s">
        <v>576</v>
      </c>
      <c r="E456" s="133" t="s">
        <v>577</v>
      </c>
      <c r="F456" s="133" t="s">
        <v>578</v>
      </c>
    </row>
    <row r="457" spans="1:6" ht="45" x14ac:dyDescent="0.15">
      <c r="A457" s="129">
        <v>311</v>
      </c>
      <c r="B457" s="130" t="s">
        <v>579</v>
      </c>
      <c r="C457" s="130" t="s">
        <v>542</v>
      </c>
      <c r="D457" s="130" t="s">
        <v>580</v>
      </c>
      <c r="E457" s="130" t="s">
        <v>581</v>
      </c>
      <c r="F457" s="130" t="s">
        <v>582</v>
      </c>
    </row>
    <row r="458" spans="1:6" ht="22.5" x14ac:dyDescent="0.15">
      <c r="A458" s="132">
        <v>312</v>
      </c>
      <c r="B458" s="133" t="s">
        <v>583</v>
      </c>
      <c r="C458" s="133" t="s">
        <v>584</v>
      </c>
      <c r="D458" s="133" t="s">
        <v>508</v>
      </c>
      <c r="E458" s="133" t="s">
        <v>585</v>
      </c>
      <c r="F458" s="133" t="s">
        <v>585</v>
      </c>
    </row>
    <row r="459" spans="1:6" ht="90" x14ac:dyDescent="0.15">
      <c r="A459" s="129">
        <v>313</v>
      </c>
      <c r="B459" s="130" t="s">
        <v>586</v>
      </c>
      <c r="C459" s="130" t="s">
        <v>587</v>
      </c>
      <c r="D459" s="130" t="s">
        <v>588</v>
      </c>
      <c r="E459" s="133" t="s">
        <v>589</v>
      </c>
      <c r="F459" s="130" t="s">
        <v>590</v>
      </c>
    </row>
    <row r="460" spans="1:6" ht="33.75" x14ac:dyDescent="0.15">
      <c r="A460" s="132">
        <v>315</v>
      </c>
      <c r="B460" s="133" t="s">
        <v>131</v>
      </c>
      <c r="C460" s="133" t="s">
        <v>591</v>
      </c>
      <c r="D460" s="133" t="s">
        <v>592</v>
      </c>
      <c r="E460" s="133"/>
      <c r="F460" s="133" t="s">
        <v>562</v>
      </c>
    </row>
    <row r="461" spans="1:6" x14ac:dyDescent="0.15">
      <c r="A461" s="129">
        <v>316</v>
      </c>
      <c r="B461" s="130" t="s">
        <v>131</v>
      </c>
      <c r="C461" s="130" t="s">
        <v>548</v>
      </c>
      <c r="D461" s="130" t="s">
        <v>561</v>
      </c>
      <c r="E461" s="130"/>
      <c r="F461" s="130" t="s">
        <v>562</v>
      </c>
    </row>
    <row r="462" spans="1:6" ht="22.5" x14ac:dyDescent="0.15">
      <c r="A462" s="132">
        <v>319</v>
      </c>
      <c r="B462" s="133" t="s">
        <v>134</v>
      </c>
      <c r="C462" s="133" t="s">
        <v>520</v>
      </c>
      <c r="D462" s="133" t="s">
        <v>521</v>
      </c>
      <c r="E462" s="133" t="s">
        <v>527</v>
      </c>
      <c r="F462" s="133" t="s">
        <v>527</v>
      </c>
    </row>
    <row r="463" spans="1:6" ht="78.75" x14ac:dyDescent="0.15">
      <c r="A463" s="129">
        <v>322</v>
      </c>
      <c r="B463" s="130" t="s">
        <v>136</v>
      </c>
      <c r="C463" s="130" t="s">
        <v>548</v>
      </c>
      <c r="D463" s="130" t="s">
        <v>517</v>
      </c>
      <c r="E463" s="133" t="s">
        <v>593</v>
      </c>
      <c r="F463" s="133" t="s">
        <v>539</v>
      </c>
    </row>
    <row r="464" spans="1:6" ht="45" x14ac:dyDescent="0.15">
      <c r="A464" s="132">
        <v>323</v>
      </c>
      <c r="B464" s="133" t="s">
        <v>594</v>
      </c>
      <c r="C464" s="133" t="s">
        <v>584</v>
      </c>
      <c r="D464" s="133" t="s">
        <v>595</v>
      </c>
      <c r="E464" s="133" t="s">
        <v>596</v>
      </c>
      <c r="F464" s="133" t="s">
        <v>597</v>
      </c>
    </row>
    <row r="465" spans="1:6" ht="22.5" x14ac:dyDescent="0.15">
      <c r="A465" s="129">
        <v>330</v>
      </c>
      <c r="B465" s="130" t="s">
        <v>145</v>
      </c>
      <c r="C465" s="130" t="s">
        <v>545</v>
      </c>
      <c r="D465" s="130" t="s">
        <v>598</v>
      </c>
      <c r="E465" s="130" t="s">
        <v>599</v>
      </c>
      <c r="F465" s="130" t="s">
        <v>599</v>
      </c>
    </row>
    <row r="466" spans="1:6" ht="33.75" x14ac:dyDescent="0.15">
      <c r="A466" s="132">
        <v>331</v>
      </c>
      <c r="B466" s="133" t="s">
        <v>600</v>
      </c>
      <c r="C466" s="133" t="s">
        <v>591</v>
      </c>
      <c r="D466" s="133" t="s">
        <v>601</v>
      </c>
      <c r="E466" s="133" t="s">
        <v>602</v>
      </c>
      <c r="F466" s="133" t="s">
        <v>603</v>
      </c>
    </row>
    <row r="467" spans="1:6" ht="45" x14ac:dyDescent="0.15">
      <c r="A467" s="132">
        <v>332</v>
      </c>
      <c r="B467" s="133" t="s">
        <v>600</v>
      </c>
      <c r="C467" s="133" t="s">
        <v>604</v>
      </c>
      <c r="D467" s="133" t="s">
        <v>605</v>
      </c>
      <c r="E467" s="133" t="s">
        <v>606</v>
      </c>
      <c r="F467" s="133" t="s">
        <v>607</v>
      </c>
    </row>
    <row r="468" spans="1:6" ht="33.75" x14ac:dyDescent="0.15">
      <c r="A468" s="129" t="s">
        <v>608</v>
      </c>
      <c r="B468" s="130" t="s">
        <v>609</v>
      </c>
      <c r="C468" s="130" t="s">
        <v>514</v>
      </c>
      <c r="D468" s="130" t="s">
        <v>576</v>
      </c>
      <c r="E468" s="130" t="s">
        <v>577</v>
      </c>
      <c r="F468" s="130" t="s">
        <v>578</v>
      </c>
    </row>
    <row r="469" spans="1:6" ht="22.5" x14ac:dyDescent="0.15">
      <c r="A469" s="132" t="s">
        <v>610</v>
      </c>
      <c r="B469" s="133" t="s">
        <v>149</v>
      </c>
      <c r="C469" s="133" t="s">
        <v>611</v>
      </c>
      <c r="D469" s="133" t="s">
        <v>521</v>
      </c>
      <c r="E469" s="133" t="s">
        <v>612</v>
      </c>
      <c r="F469" s="133" t="s">
        <v>612</v>
      </c>
    </row>
    <row r="470" spans="1:6" ht="22.5" x14ac:dyDescent="0.15">
      <c r="A470" s="129">
        <v>338</v>
      </c>
      <c r="B470" s="130" t="s">
        <v>613</v>
      </c>
      <c r="C470" s="130" t="s">
        <v>542</v>
      </c>
      <c r="D470" s="130" t="s">
        <v>508</v>
      </c>
      <c r="E470" s="133" t="s">
        <v>614</v>
      </c>
      <c r="F470" s="133" t="s">
        <v>614</v>
      </c>
    </row>
    <row r="471" spans="1:6" ht="33.75" x14ac:dyDescent="0.15">
      <c r="A471" s="132">
        <v>341</v>
      </c>
      <c r="B471" s="133" t="s">
        <v>160</v>
      </c>
      <c r="C471" s="133" t="s">
        <v>520</v>
      </c>
      <c r="D471" s="133" t="s">
        <v>508</v>
      </c>
      <c r="E471" s="133" t="s">
        <v>615</v>
      </c>
      <c r="F471" s="133" t="s">
        <v>615</v>
      </c>
    </row>
    <row r="472" spans="1:6" ht="22.5" x14ac:dyDescent="0.15">
      <c r="A472" s="129">
        <v>342</v>
      </c>
      <c r="B472" s="130" t="s">
        <v>164</v>
      </c>
      <c r="C472" s="130" t="s">
        <v>548</v>
      </c>
      <c r="D472" s="130" t="s">
        <v>616</v>
      </c>
      <c r="E472" s="133" t="s">
        <v>567</v>
      </c>
      <c r="F472" s="130" t="s">
        <v>567</v>
      </c>
    </row>
    <row r="473" spans="1:6" ht="45" x14ac:dyDescent="0.15">
      <c r="A473" s="132">
        <v>346</v>
      </c>
      <c r="B473" s="133" t="s">
        <v>617</v>
      </c>
      <c r="C473" s="133" t="s">
        <v>542</v>
      </c>
      <c r="D473" s="133" t="s">
        <v>580</v>
      </c>
      <c r="E473" s="133" t="s">
        <v>618</v>
      </c>
      <c r="F473" s="133" t="s">
        <v>582</v>
      </c>
    </row>
    <row r="474" spans="1:6" ht="45" x14ac:dyDescent="0.15">
      <c r="A474" s="129" t="s">
        <v>619</v>
      </c>
      <c r="B474" s="130" t="s">
        <v>179</v>
      </c>
      <c r="C474" s="130" t="s">
        <v>548</v>
      </c>
      <c r="D474" s="133" t="s">
        <v>517</v>
      </c>
      <c r="E474" s="133" t="s">
        <v>620</v>
      </c>
      <c r="F474" s="133" t="s">
        <v>620</v>
      </c>
    </row>
    <row r="475" spans="1:6" ht="45" x14ac:dyDescent="0.15">
      <c r="A475" s="132">
        <v>354</v>
      </c>
      <c r="B475" s="133" t="s">
        <v>621</v>
      </c>
      <c r="C475" s="133" t="s">
        <v>591</v>
      </c>
      <c r="D475" s="133" t="s">
        <v>622</v>
      </c>
      <c r="E475" s="133" t="s">
        <v>623</v>
      </c>
      <c r="F475" s="133" t="s">
        <v>623</v>
      </c>
    </row>
    <row r="476" spans="1:6" ht="22.5" x14ac:dyDescent="0.15">
      <c r="A476" s="129">
        <v>361</v>
      </c>
      <c r="B476" s="130" t="s">
        <v>624</v>
      </c>
      <c r="C476" s="130" t="s">
        <v>584</v>
      </c>
      <c r="D476" s="130" t="s">
        <v>508</v>
      </c>
      <c r="E476" s="130" t="s">
        <v>585</v>
      </c>
      <c r="F476" s="130" t="s">
        <v>585</v>
      </c>
    </row>
    <row r="477" spans="1:6" ht="22.5" x14ac:dyDescent="0.15">
      <c r="A477" s="132">
        <v>362</v>
      </c>
      <c r="B477" s="133" t="s">
        <v>625</v>
      </c>
      <c r="C477" s="133" t="s">
        <v>514</v>
      </c>
      <c r="D477" s="133" t="s">
        <v>508</v>
      </c>
      <c r="E477" s="133" t="s">
        <v>553</v>
      </c>
      <c r="F477" s="133" t="s">
        <v>553</v>
      </c>
    </row>
    <row r="478" spans="1:6" ht="45" x14ac:dyDescent="0.15">
      <c r="A478" s="129">
        <v>363</v>
      </c>
      <c r="B478" s="130" t="s">
        <v>216</v>
      </c>
      <c r="C478" s="130" t="s">
        <v>548</v>
      </c>
      <c r="D478" s="130" t="s">
        <v>626</v>
      </c>
      <c r="E478" s="133" t="s">
        <v>627</v>
      </c>
      <c r="F478" s="133" t="s">
        <v>627</v>
      </c>
    </row>
    <row r="479" spans="1:6" ht="78.75" x14ac:dyDescent="0.15">
      <c r="A479" s="132" t="s">
        <v>628</v>
      </c>
      <c r="B479" s="133" t="s">
        <v>187</v>
      </c>
      <c r="C479" s="133" t="s">
        <v>548</v>
      </c>
      <c r="D479" s="133" t="s">
        <v>517</v>
      </c>
      <c r="E479" s="133" t="s">
        <v>629</v>
      </c>
      <c r="F479" s="133" t="s">
        <v>539</v>
      </c>
    </row>
    <row r="480" spans="1:6" ht="22.5" x14ac:dyDescent="0.15">
      <c r="A480" s="129">
        <v>365</v>
      </c>
      <c r="B480" s="130" t="s">
        <v>221</v>
      </c>
      <c r="C480" s="130" t="s">
        <v>584</v>
      </c>
      <c r="D480" s="130" t="s">
        <v>630</v>
      </c>
      <c r="E480" s="133" t="s">
        <v>631</v>
      </c>
      <c r="F480" s="133" t="s">
        <v>631</v>
      </c>
    </row>
    <row r="481" spans="1:6" ht="22.5" x14ac:dyDescent="0.15">
      <c r="A481" s="132">
        <v>367</v>
      </c>
      <c r="B481" s="133" t="s">
        <v>225</v>
      </c>
      <c r="C481" s="133" t="s">
        <v>520</v>
      </c>
      <c r="D481" s="133" t="s">
        <v>521</v>
      </c>
      <c r="E481" s="133" t="s">
        <v>527</v>
      </c>
      <c r="F481" s="133" t="s">
        <v>527</v>
      </c>
    </row>
    <row r="482" spans="1:6" ht="56.25" x14ac:dyDescent="0.15">
      <c r="A482" s="129">
        <v>368</v>
      </c>
      <c r="B482" s="130" t="s">
        <v>632</v>
      </c>
      <c r="C482" s="130" t="s">
        <v>542</v>
      </c>
      <c r="D482" s="130" t="s">
        <v>633</v>
      </c>
      <c r="E482" s="133" t="s">
        <v>634</v>
      </c>
      <c r="F482" s="133" t="s">
        <v>635</v>
      </c>
    </row>
    <row r="483" spans="1:6" ht="22.5" x14ac:dyDescent="0.15">
      <c r="A483" s="132">
        <v>369</v>
      </c>
      <c r="B483" s="133" t="s">
        <v>636</v>
      </c>
      <c r="C483" s="133" t="s">
        <v>584</v>
      </c>
      <c r="D483" s="133" t="s">
        <v>566</v>
      </c>
      <c r="E483" s="133" t="s">
        <v>567</v>
      </c>
      <c r="F483" s="133" t="s">
        <v>567</v>
      </c>
    </row>
    <row r="484" spans="1:6" ht="45" x14ac:dyDescent="0.15">
      <c r="A484" s="132">
        <v>373</v>
      </c>
      <c r="B484" s="133" t="s">
        <v>230</v>
      </c>
      <c r="C484" s="133" t="s">
        <v>545</v>
      </c>
      <c r="D484" s="133" t="s">
        <v>637</v>
      </c>
      <c r="E484" s="133" t="s">
        <v>638</v>
      </c>
      <c r="F484" s="133" t="s">
        <v>639</v>
      </c>
    </row>
    <row r="485" spans="1:6" x14ac:dyDescent="0.15">
      <c r="A485" s="132">
        <v>379</v>
      </c>
      <c r="B485" s="133" t="s">
        <v>640</v>
      </c>
      <c r="C485" s="133" t="s">
        <v>548</v>
      </c>
      <c r="D485" s="133" t="s">
        <v>641</v>
      </c>
      <c r="E485" s="133"/>
      <c r="F485" s="133" t="s">
        <v>642</v>
      </c>
    </row>
    <row r="486" spans="1:6" ht="56.25" x14ac:dyDescent="0.15">
      <c r="A486" s="132" t="s">
        <v>643</v>
      </c>
      <c r="B486" s="133" t="s">
        <v>153</v>
      </c>
      <c r="C486" s="133" t="s">
        <v>611</v>
      </c>
      <c r="D486" s="133" t="s">
        <v>517</v>
      </c>
      <c r="E486" s="133" t="s">
        <v>644</v>
      </c>
      <c r="F486" s="133" t="s">
        <v>644</v>
      </c>
    </row>
    <row r="487" spans="1:6" ht="78.75" x14ac:dyDescent="0.15">
      <c r="A487" s="132" t="s">
        <v>645</v>
      </c>
      <c r="B487" s="133" t="s">
        <v>196</v>
      </c>
      <c r="C487" s="133" t="s">
        <v>548</v>
      </c>
      <c r="D487" s="133" t="s">
        <v>521</v>
      </c>
      <c r="E487" s="133" t="s">
        <v>646</v>
      </c>
      <c r="F487" s="133" t="s">
        <v>620</v>
      </c>
    </row>
    <row r="488" spans="1:6" ht="56.25" x14ac:dyDescent="0.15">
      <c r="A488" s="132">
        <v>383</v>
      </c>
      <c r="B488" s="133" t="s">
        <v>647</v>
      </c>
      <c r="C488" s="133" t="s">
        <v>604</v>
      </c>
      <c r="D488" s="133" t="s">
        <v>517</v>
      </c>
      <c r="E488" s="133" t="s">
        <v>648</v>
      </c>
      <c r="F488" s="133" t="s">
        <v>649</v>
      </c>
    </row>
    <row r="489" spans="1:6" ht="78.75" x14ac:dyDescent="0.15">
      <c r="A489" s="132">
        <v>392</v>
      </c>
      <c r="B489" s="133" t="s">
        <v>235</v>
      </c>
      <c r="C489" s="133" t="s">
        <v>507</v>
      </c>
      <c r="D489" s="133" t="s">
        <v>517</v>
      </c>
      <c r="E489" s="133" t="s">
        <v>650</v>
      </c>
      <c r="F489" s="133" t="s">
        <v>651</v>
      </c>
    </row>
    <row r="490" spans="1:6" ht="22.5" x14ac:dyDescent="0.15">
      <c r="A490" s="132">
        <v>393</v>
      </c>
      <c r="B490" s="133" t="s">
        <v>170</v>
      </c>
      <c r="C490" s="133" t="s">
        <v>548</v>
      </c>
      <c r="D490" s="133" t="s">
        <v>616</v>
      </c>
      <c r="E490" s="133" t="s">
        <v>567</v>
      </c>
      <c r="F490" s="133" t="s">
        <v>567</v>
      </c>
    </row>
    <row r="491" spans="1:6" ht="22.5" x14ac:dyDescent="0.15">
      <c r="A491" s="132">
        <v>396</v>
      </c>
      <c r="B491" s="133" t="s">
        <v>652</v>
      </c>
      <c r="C491" s="133" t="s">
        <v>584</v>
      </c>
      <c r="D491" s="133" t="s">
        <v>653</v>
      </c>
      <c r="E491" s="133" t="s">
        <v>654</v>
      </c>
      <c r="F491" s="133" t="s">
        <v>654</v>
      </c>
    </row>
    <row r="492" spans="1:6" ht="101.25" x14ac:dyDescent="0.15">
      <c r="A492" s="132" t="s">
        <v>655</v>
      </c>
      <c r="B492" s="133" t="s">
        <v>206</v>
      </c>
      <c r="C492" s="133" t="s">
        <v>548</v>
      </c>
      <c r="D492" s="133" t="s">
        <v>521</v>
      </c>
      <c r="E492" s="133" t="s">
        <v>656</v>
      </c>
      <c r="F492" s="133" t="s">
        <v>620</v>
      </c>
    </row>
    <row r="493" spans="1:6" ht="45" x14ac:dyDescent="0.15">
      <c r="A493" s="132">
        <v>405</v>
      </c>
      <c r="B493" s="135">
        <v>38393</v>
      </c>
      <c r="C493" s="133" t="s">
        <v>548</v>
      </c>
      <c r="D493" s="133" t="s">
        <v>508</v>
      </c>
      <c r="E493" s="133" t="s">
        <v>657</v>
      </c>
      <c r="F493" s="133" t="s">
        <v>657</v>
      </c>
    </row>
    <row r="494" spans="1:6" ht="22.5" x14ac:dyDescent="0.15">
      <c r="A494" s="129">
        <v>410</v>
      </c>
      <c r="B494" s="136">
        <v>38454</v>
      </c>
      <c r="C494" s="137" t="s">
        <v>548</v>
      </c>
      <c r="D494" s="137" t="s">
        <v>616</v>
      </c>
      <c r="E494" s="137" t="s">
        <v>567</v>
      </c>
      <c r="F494" s="137" t="s">
        <v>567</v>
      </c>
    </row>
    <row r="495" spans="1:6" ht="45" x14ac:dyDescent="0.15">
      <c r="A495" s="132">
        <v>412</v>
      </c>
      <c r="B495" s="135">
        <v>38470</v>
      </c>
      <c r="C495" s="133" t="s">
        <v>542</v>
      </c>
      <c r="D495" s="133" t="s">
        <v>658</v>
      </c>
      <c r="E495" s="133" t="s">
        <v>659</v>
      </c>
      <c r="F495" s="133" t="s">
        <v>659</v>
      </c>
    </row>
    <row r="496" spans="1:6" ht="22.5" x14ac:dyDescent="0.15">
      <c r="A496" s="132">
        <v>414</v>
      </c>
      <c r="B496" s="135">
        <v>38498</v>
      </c>
      <c r="C496" s="133" t="s">
        <v>584</v>
      </c>
      <c r="D496" s="133" t="s">
        <v>660</v>
      </c>
      <c r="E496" s="133" t="s">
        <v>661</v>
      </c>
      <c r="F496" s="133" t="s">
        <v>661</v>
      </c>
    </row>
    <row r="497" spans="1:6" ht="22.5" x14ac:dyDescent="0.15">
      <c r="A497" s="132">
        <v>420</v>
      </c>
      <c r="B497" s="135">
        <v>38526</v>
      </c>
      <c r="C497" s="133" t="s">
        <v>520</v>
      </c>
      <c r="D497" s="133" t="s">
        <v>508</v>
      </c>
      <c r="E497" s="133" t="s">
        <v>527</v>
      </c>
      <c r="F497" s="133" t="s">
        <v>527</v>
      </c>
    </row>
    <row r="498" spans="1:6" ht="33.75" x14ac:dyDescent="0.15">
      <c r="A498" s="132">
        <v>424</v>
      </c>
      <c r="B498" s="135">
        <v>38553</v>
      </c>
      <c r="C498" s="135" t="s">
        <v>514</v>
      </c>
      <c r="D498" s="130" t="s">
        <v>576</v>
      </c>
      <c r="E498" s="130" t="s">
        <v>577</v>
      </c>
      <c r="F498" s="130" t="s">
        <v>578</v>
      </c>
    </row>
    <row r="499" spans="1:6" ht="22.5" x14ac:dyDescent="0.15">
      <c r="A499" s="132" t="s">
        <v>662</v>
      </c>
      <c r="B499" s="135">
        <v>38559</v>
      </c>
      <c r="C499" s="133" t="s">
        <v>611</v>
      </c>
      <c r="D499" s="133" t="s">
        <v>521</v>
      </c>
      <c r="E499" s="133" t="s">
        <v>663</v>
      </c>
      <c r="F499" s="133" t="s">
        <v>663</v>
      </c>
    </row>
    <row r="500" spans="1:6" ht="33.75" x14ac:dyDescent="0.15">
      <c r="A500" s="132">
        <v>430</v>
      </c>
      <c r="B500" s="135">
        <v>38576</v>
      </c>
      <c r="C500" s="135" t="s">
        <v>514</v>
      </c>
      <c r="D500" s="133" t="s">
        <v>664</v>
      </c>
      <c r="E500" s="133" t="s">
        <v>665</v>
      </c>
      <c r="F500" s="133" t="s">
        <v>578</v>
      </c>
    </row>
    <row r="501" spans="1:6" ht="45" x14ac:dyDescent="0.15">
      <c r="A501" s="132">
        <v>436</v>
      </c>
      <c r="B501" s="135">
        <v>38638</v>
      </c>
      <c r="C501" s="133" t="s">
        <v>584</v>
      </c>
      <c r="D501" s="133" t="s">
        <v>595</v>
      </c>
      <c r="E501" s="133" t="s">
        <v>596</v>
      </c>
      <c r="F501" s="133" t="s">
        <v>597</v>
      </c>
    </row>
    <row r="502" spans="1:6" ht="78.75" x14ac:dyDescent="0.15">
      <c r="A502" s="132" t="s">
        <v>666</v>
      </c>
      <c r="B502" s="135">
        <v>38649</v>
      </c>
      <c r="C502" s="133" t="s">
        <v>548</v>
      </c>
      <c r="D502" s="133" t="s">
        <v>521</v>
      </c>
      <c r="E502" s="133" t="s">
        <v>667</v>
      </c>
      <c r="F502" s="133" t="s">
        <v>620</v>
      </c>
    </row>
    <row r="503" spans="1:6" ht="22.5" x14ac:dyDescent="0.15">
      <c r="A503" s="132">
        <v>441</v>
      </c>
      <c r="B503" s="135">
        <v>38673</v>
      </c>
      <c r="C503" s="133" t="s">
        <v>584</v>
      </c>
      <c r="D503" s="137" t="s">
        <v>616</v>
      </c>
      <c r="E503" s="137" t="s">
        <v>567</v>
      </c>
      <c r="F503" s="137" t="s">
        <v>567</v>
      </c>
    </row>
    <row r="504" spans="1:6" ht="22.5" x14ac:dyDescent="0.15">
      <c r="A504" s="132">
        <v>442</v>
      </c>
      <c r="B504" s="135">
        <v>38677</v>
      </c>
      <c r="C504" s="133" t="s">
        <v>542</v>
      </c>
      <c r="D504" s="133" t="s">
        <v>668</v>
      </c>
      <c r="E504" s="133" t="s">
        <v>669</v>
      </c>
      <c r="F504" s="133" t="s">
        <v>669</v>
      </c>
    </row>
    <row r="505" spans="1:6" ht="360" x14ac:dyDescent="0.15">
      <c r="A505" s="132">
        <v>449</v>
      </c>
      <c r="B505" s="135">
        <v>38716</v>
      </c>
      <c r="C505" s="133" t="s">
        <v>507</v>
      </c>
      <c r="D505" s="133" t="s">
        <v>517</v>
      </c>
      <c r="E505" s="138" t="s">
        <v>670</v>
      </c>
      <c r="F505" s="133" t="s">
        <v>671</v>
      </c>
    </row>
    <row r="506" spans="1:6" ht="45" x14ac:dyDescent="0.15">
      <c r="A506" s="132" t="s">
        <v>672</v>
      </c>
      <c r="B506" s="135">
        <v>38734</v>
      </c>
      <c r="C506" s="133" t="s">
        <v>542</v>
      </c>
      <c r="D506" s="133" t="s">
        <v>580</v>
      </c>
      <c r="E506" s="133" t="s">
        <v>618</v>
      </c>
      <c r="F506" s="133" t="s">
        <v>582</v>
      </c>
    </row>
    <row r="507" spans="1:6" ht="22.5" x14ac:dyDescent="0.15">
      <c r="A507" s="132">
        <v>455</v>
      </c>
      <c r="B507" s="135">
        <v>38769</v>
      </c>
      <c r="C507" s="133" t="s">
        <v>673</v>
      </c>
      <c r="D507" s="133" t="s">
        <v>674</v>
      </c>
      <c r="E507" s="133" t="s">
        <v>675</v>
      </c>
      <c r="F507" s="133" t="s">
        <v>675</v>
      </c>
    </row>
    <row r="508" spans="1:6" ht="22.5" x14ac:dyDescent="0.15">
      <c r="A508" s="132">
        <v>458</v>
      </c>
      <c r="B508" s="135">
        <v>38792</v>
      </c>
      <c r="C508" s="137" t="s">
        <v>676</v>
      </c>
      <c r="D508" s="133" t="s">
        <v>616</v>
      </c>
      <c r="E508" s="137" t="s">
        <v>567</v>
      </c>
      <c r="F508" s="137" t="s">
        <v>567</v>
      </c>
    </row>
    <row r="509" spans="1:6" ht="22.5" x14ac:dyDescent="0.15">
      <c r="A509" s="132">
        <v>460</v>
      </c>
      <c r="B509" s="135">
        <v>38812</v>
      </c>
      <c r="C509" s="133" t="s">
        <v>520</v>
      </c>
      <c r="D509" s="133" t="s">
        <v>521</v>
      </c>
      <c r="E509" s="133" t="s">
        <v>612</v>
      </c>
      <c r="F509" s="133" t="s">
        <v>612</v>
      </c>
    </row>
    <row r="510" spans="1:6" ht="123.75" x14ac:dyDescent="0.15">
      <c r="A510" s="132">
        <v>462</v>
      </c>
      <c r="B510" s="135">
        <v>38818</v>
      </c>
      <c r="C510" s="133" t="s">
        <v>542</v>
      </c>
      <c r="D510" s="133" t="s">
        <v>677</v>
      </c>
      <c r="E510" s="133" t="s">
        <v>678</v>
      </c>
      <c r="F510" s="133" t="s">
        <v>679</v>
      </c>
    </row>
    <row r="511" spans="1:6" ht="22.5" x14ac:dyDescent="0.15">
      <c r="A511" s="132">
        <v>471</v>
      </c>
      <c r="B511" s="135">
        <v>38960</v>
      </c>
      <c r="C511" s="133" t="s">
        <v>542</v>
      </c>
      <c r="D511" s="133" t="s">
        <v>680</v>
      </c>
      <c r="E511" s="133" t="s">
        <v>681</v>
      </c>
      <c r="F511" s="133" t="s">
        <v>681</v>
      </c>
    </row>
    <row r="512" spans="1:6" ht="22.5" x14ac:dyDescent="0.15">
      <c r="A512" s="132">
        <v>472</v>
      </c>
      <c r="B512" s="135">
        <v>38973</v>
      </c>
      <c r="C512" s="133" t="s">
        <v>611</v>
      </c>
      <c r="D512" s="130" t="s">
        <v>566</v>
      </c>
      <c r="E512" s="130" t="s">
        <v>567</v>
      </c>
      <c r="F512" s="130" t="s">
        <v>567</v>
      </c>
    </row>
    <row r="513" spans="1:6" x14ac:dyDescent="0.15">
      <c r="A513" s="132">
        <v>473</v>
      </c>
      <c r="B513" s="135">
        <v>38986</v>
      </c>
      <c r="C513" s="133" t="s">
        <v>542</v>
      </c>
      <c r="D513" s="133" t="s">
        <v>682</v>
      </c>
      <c r="E513" s="133" t="s">
        <v>683</v>
      </c>
      <c r="F513" s="133" t="s">
        <v>683</v>
      </c>
    </row>
    <row r="514" spans="1:6" ht="33.75" x14ac:dyDescent="0.15">
      <c r="A514" s="132">
        <v>486</v>
      </c>
      <c r="B514" s="135" t="s">
        <v>324</v>
      </c>
      <c r="C514" s="133" t="s">
        <v>611</v>
      </c>
      <c r="D514" s="133" t="s">
        <v>521</v>
      </c>
      <c r="E514" s="133" t="s">
        <v>684</v>
      </c>
      <c r="F514" s="133" t="s">
        <v>684</v>
      </c>
    </row>
    <row r="515" spans="1:6" ht="78.75" x14ac:dyDescent="0.15">
      <c r="A515" s="132" t="s">
        <v>685</v>
      </c>
      <c r="B515" s="135" t="s">
        <v>284</v>
      </c>
      <c r="C515" s="133" t="s">
        <v>548</v>
      </c>
      <c r="D515" s="133" t="s">
        <v>521</v>
      </c>
      <c r="E515" s="133" t="s">
        <v>667</v>
      </c>
      <c r="F515" s="133" t="s">
        <v>620</v>
      </c>
    </row>
    <row r="516" spans="1:6" ht="56.25" x14ac:dyDescent="0.15">
      <c r="A516" s="132" t="s">
        <v>686</v>
      </c>
      <c r="B516" s="135" t="s">
        <v>330</v>
      </c>
      <c r="C516" s="133" t="s">
        <v>542</v>
      </c>
      <c r="D516" s="133" t="s">
        <v>633</v>
      </c>
      <c r="E516" s="133" t="s">
        <v>634</v>
      </c>
      <c r="F516" s="133" t="s">
        <v>635</v>
      </c>
    </row>
    <row r="517" spans="1:6" ht="22.5" x14ac:dyDescent="0.15">
      <c r="A517" s="132" t="s">
        <v>687</v>
      </c>
      <c r="B517" s="135" t="s">
        <v>337</v>
      </c>
      <c r="C517" s="133" t="s">
        <v>520</v>
      </c>
      <c r="D517" s="133" t="s">
        <v>521</v>
      </c>
      <c r="E517" s="133" t="s">
        <v>612</v>
      </c>
      <c r="F517" s="133" t="s">
        <v>612</v>
      </c>
    </row>
    <row r="518" spans="1:6" ht="101.25" x14ac:dyDescent="0.15">
      <c r="A518" s="132">
        <v>496</v>
      </c>
      <c r="B518" s="135" t="s">
        <v>366</v>
      </c>
      <c r="C518" s="133" t="s">
        <v>542</v>
      </c>
      <c r="D518" s="133" t="s">
        <v>688</v>
      </c>
      <c r="E518" s="133" t="s">
        <v>689</v>
      </c>
      <c r="F518" s="133" t="s">
        <v>690</v>
      </c>
    </row>
    <row r="519" spans="1:6" ht="45" x14ac:dyDescent="0.15">
      <c r="A519" s="132" t="s">
        <v>691</v>
      </c>
      <c r="B519" s="135" t="s">
        <v>305</v>
      </c>
      <c r="C519" s="133" t="s">
        <v>542</v>
      </c>
      <c r="D519" s="133" t="s">
        <v>692</v>
      </c>
      <c r="E519" s="133" t="s">
        <v>581</v>
      </c>
      <c r="F519" s="133" t="s">
        <v>582</v>
      </c>
    </row>
    <row r="520" spans="1:6" ht="45" x14ac:dyDescent="0.15">
      <c r="A520" s="132">
        <v>501</v>
      </c>
      <c r="B520" s="135" t="s">
        <v>370</v>
      </c>
      <c r="C520" s="133" t="s">
        <v>507</v>
      </c>
      <c r="D520" s="133" t="s">
        <v>517</v>
      </c>
      <c r="E520" s="133" t="s">
        <v>693</v>
      </c>
      <c r="F520" s="133" t="s">
        <v>671</v>
      </c>
    </row>
    <row r="521" spans="1:6" ht="56.25" x14ac:dyDescent="0.15">
      <c r="A521" s="132" t="s">
        <v>694</v>
      </c>
      <c r="B521" s="135" t="s">
        <v>305</v>
      </c>
      <c r="C521" s="133" t="s">
        <v>542</v>
      </c>
      <c r="D521" s="133" t="s">
        <v>633</v>
      </c>
      <c r="E521" s="133" t="s">
        <v>634</v>
      </c>
      <c r="F521" s="133" t="s">
        <v>635</v>
      </c>
    </row>
    <row r="522" spans="1:6" ht="22.5" x14ac:dyDescent="0.15">
      <c r="A522" s="132">
        <v>510</v>
      </c>
      <c r="B522" s="135" t="s">
        <v>374</v>
      </c>
      <c r="C522" s="133" t="s">
        <v>520</v>
      </c>
      <c r="D522" s="133" t="s">
        <v>521</v>
      </c>
      <c r="E522" s="133" t="s">
        <v>527</v>
      </c>
      <c r="F522" s="133" t="s">
        <v>527</v>
      </c>
    </row>
    <row r="523" spans="1:6" ht="45" x14ac:dyDescent="0.15">
      <c r="A523" s="132">
        <v>511</v>
      </c>
      <c r="B523" s="135" t="s">
        <v>380</v>
      </c>
      <c r="C523" s="133" t="s">
        <v>584</v>
      </c>
      <c r="D523" s="133" t="s">
        <v>595</v>
      </c>
      <c r="E523" s="133" t="s">
        <v>596</v>
      </c>
      <c r="F523" s="133" t="s">
        <v>597</v>
      </c>
    </row>
    <row r="524" spans="1:6" ht="22.5" x14ac:dyDescent="0.15">
      <c r="A524" s="132">
        <v>514</v>
      </c>
      <c r="B524" s="135" t="s">
        <v>382</v>
      </c>
      <c r="C524" s="133" t="s">
        <v>584</v>
      </c>
      <c r="D524" s="133" t="s">
        <v>695</v>
      </c>
      <c r="E524" s="133"/>
      <c r="F524" s="133" t="s">
        <v>220</v>
      </c>
    </row>
    <row r="525" spans="1:6" ht="22.5" x14ac:dyDescent="0.15">
      <c r="A525" s="132" t="s">
        <v>696</v>
      </c>
      <c r="B525" s="135" t="s">
        <v>346</v>
      </c>
      <c r="C525" s="133" t="s">
        <v>520</v>
      </c>
      <c r="D525" s="133" t="s">
        <v>521</v>
      </c>
      <c r="E525" s="133" t="s">
        <v>663</v>
      </c>
      <c r="F525" s="133" t="s">
        <v>663</v>
      </c>
    </row>
    <row r="526" spans="1:6" ht="22.5" x14ac:dyDescent="0.15">
      <c r="A526" s="132">
        <v>519</v>
      </c>
      <c r="B526" s="135" t="s">
        <v>386</v>
      </c>
      <c r="C526" s="133" t="s">
        <v>542</v>
      </c>
      <c r="D526" s="133" t="s">
        <v>660</v>
      </c>
      <c r="E526" s="133" t="s">
        <v>661</v>
      </c>
      <c r="F526" s="133" t="s">
        <v>661</v>
      </c>
    </row>
    <row r="527" spans="1:6" ht="33.75" x14ac:dyDescent="0.15">
      <c r="A527" s="132">
        <v>523</v>
      </c>
      <c r="B527" s="135" t="s">
        <v>327</v>
      </c>
      <c r="C527" s="133" t="s">
        <v>611</v>
      </c>
      <c r="D527" s="133" t="s">
        <v>521</v>
      </c>
      <c r="E527" s="133" t="s">
        <v>684</v>
      </c>
      <c r="F527" s="133" t="s">
        <v>684</v>
      </c>
    </row>
    <row r="528" spans="1:6" ht="101.25" x14ac:dyDescent="0.15">
      <c r="A528" s="132">
        <v>524</v>
      </c>
      <c r="B528" s="135" t="s">
        <v>389</v>
      </c>
      <c r="C528" s="133" t="s">
        <v>542</v>
      </c>
      <c r="D528" s="133" t="s">
        <v>688</v>
      </c>
      <c r="E528" s="133" t="s">
        <v>689</v>
      </c>
      <c r="F528" s="133" t="s">
        <v>690</v>
      </c>
    </row>
    <row r="529" spans="1:6" ht="22.5" x14ac:dyDescent="0.15">
      <c r="A529" s="132">
        <v>536</v>
      </c>
      <c r="B529" s="135" t="s">
        <v>392</v>
      </c>
      <c r="C529" s="133" t="s">
        <v>584</v>
      </c>
      <c r="D529" s="133" t="s">
        <v>521</v>
      </c>
      <c r="E529" s="133" t="s">
        <v>697</v>
      </c>
      <c r="F529" s="133" t="s">
        <v>663</v>
      </c>
    </row>
    <row r="530" spans="1:6" ht="146.25" x14ac:dyDescent="0.15">
      <c r="A530" s="132">
        <v>554</v>
      </c>
      <c r="B530" s="135" t="s">
        <v>397</v>
      </c>
      <c r="C530" s="133" t="s">
        <v>542</v>
      </c>
      <c r="D530" s="133" t="s">
        <v>698</v>
      </c>
      <c r="E530" s="133" t="s">
        <v>699</v>
      </c>
      <c r="F530" s="133" t="s">
        <v>298</v>
      </c>
    </row>
    <row r="531" spans="1:6" ht="56.25" x14ac:dyDescent="0.15">
      <c r="A531" s="132">
        <v>557</v>
      </c>
      <c r="B531" s="135" t="s">
        <v>401</v>
      </c>
      <c r="C531" s="133" t="s">
        <v>507</v>
      </c>
      <c r="D531" s="133" t="s">
        <v>517</v>
      </c>
      <c r="E531" s="133" t="s">
        <v>700</v>
      </c>
      <c r="F531" s="133" t="s">
        <v>701</v>
      </c>
    </row>
    <row r="532" spans="1:6" ht="22.5" x14ac:dyDescent="0.15">
      <c r="A532" s="132">
        <v>571</v>
      </c>
      <c r="B532" s="135" t="s">
        <v>405</v>
      </c>
      <c r="C532" s="133" t="s">
        <v>542</v>
      </c>
      <c r="D532" s="133" t="s">
        <v>702</v>
      </c>
      <c r="E532" s="133" t="s">
        <v>703</v>
      </c>
      <c r="F532" s="133" t="s">
        <v>703</v>
      </c>
    </row>
    <row r="533" spans="1:6" ht="22.5" x14ac:dyDescent="0.15">
      <c r="A533" s="132">
        <v>582</v>
      </c>
      <c r="B533" s="135" t="s">
        <v>410</v>
      </c>
      <c r="C533" s="133" t="s">
        <v>520</v>
      </c>
      <c r="D533" s="133" t="s">
        <v>521</v>
      </c>
      <c r="E533" s="133" t="s">
        <v>527</v>
      </c>
      <c r="F533" s="133" t="s">
        <v>527</v>
      </c>
    </row>
    <row r="534" spans="1:6" ht="22.5" x14ac:dyDescent="0.15">
      <c r="A534" s="132" t="s">
        <v>704</v>
      </c>
      <c r="B534" s="135" t="s">
        <v>357</v>
      </c>
      <c r="C534" s="133" t="s">
        <v>520</v>
      </c>
      <c r="D534" s="133" t="s">
        <v>521</v>
      </c>
      <c r="E534" s="133" t="s">
        <v>663</v>
      </c>
      <c r="F534" s="133" t="s">
        <v>663</v>
      </c>
    </row>
    <row r="535" spans="1:6" ht="22.5" x14ac:dyDescent="0.15">
      <c r="A535" s="132">
        <v>602</v>
      </c>
      <c r="B535" s="135" t="s">
        <v>412</v>
      </c>
      <c r="C535" s="133" t="s">
        <v>542</v>
      </c>
      <c r="D535" s="133" t="s">
        <v>580</v>
      </c>
      <c r="E535" s="133" t="s">
        <v>705</v>
      </c>
      <c r="F535" s="133" t="s">
        <v>582</v>
      </c>
    </row>
    <row r="536" spans="1:6" ht="22.5" x14ac:dyDescent="0.15">
      <c r="A536" s="132">
        <v>607</v>
      </c>
      <c r="B536" s="135" t="s">
        <v>415</v>
      </c>
      <c r="C536" s="133" t="s">
        <v>584</v>
      </c>
      <c r="D536" s="133" t="s">
        <v>706</v>
      </c>
      <c r="E536" s="133" t="s">
        <v>707</v>
      </c>
      <c r="F536" s="133" t="s">
        <v>707</v>
      </c>
    </row>
    <row r="537" spans="1:6" ht="22.5" x14ac:dyDescent="0.15">
      <c r="A537" s="132">
        <v>612</v>
      </c>
      <c r="B537" s="135" t="s">
        <v>417</v>
      </c>
      <c r="C537" s="133" t="s">
        <v>542</v>
      </c>
      <c r="D537" s="133" t="s">
        <v>708</v>
      </c>
      <c r="E537" s="133" t="s">
        <v>669</v>
      </c>
      <c r="F537" s="133" t="s">
        <v>669</v>
      </c>
    </row>
    <row r="538" spans="1:6" ht="123.75" x14ac:dyDescent="0.15">
      <c r="A538" s="132">
        <v>614</v>
      </c>
      <c r="B538" s="135" t="s">
        <v>420</v>
      </c>
      <c r="C538" s="133" t="s">
        <v>542</v>
      </c>
      <c r="D538" s="133" t="s">
        <v>709</v>
      </c>
      <c r="E538" s="133" t="s">
        <v>710</v>
      </c>
      <c r="F538" s="133" t="s">
        <v>635</v>
      </c>
    </row>
    <row r="539" spans="1:6" ht="33.75" x14ac:dyDescent="0.15">
      <c r="A539" s="132">
        <v>626</v>
      </c>
      <c r="B539" s="135" t="s">
        <v>424</v>
      </c>
      <c r="C539" s="133" t="s">
        <v>514</v>
      </c>
      <c r="D539" s="133" t="s">
        <v>711</v>
      </c>
      <c r="E539" s="133" t="s">
        <v>712</v>
      </c>
      <c r="F539" s="133" t="s">
        <v>578</v>
      </c>
    </row>
    <row r="540" spans="1:6" x14ac:dyDescent="0.15">
      <c r="A540" s="129"/>
      <c r="B540" s="136"/>
      <c r="C540" s="130"/>
      <c r="D540" s="130"/>
      <c r="E540" s="130"/>
      <c r="F540" s="130"/>
    </row>
    <row r="541" spans="1:6" ht="12.75" x14ac:dyDescent="0.2">
      <c r="A541" s="120" t="s">
        <v>713</v>
      </c>
      <c r="B541" s="139" t="s">
        <v>714</v>
      </c>
      <c r="C541" s="121"/>
      <c r="D541" s="121"/>
      <c r="E541" s="131"/>
      <c r="F541" s="121"/>
    </row>
    <row r="542" spans="1:6" ht="12.75" x14ac:dyDescent="0.2">
      <c r="A542" s="120" t="s">
        <v>715</v>
      </c>
      <c r="B542" s="121" t="s">
        <v>521</v>
      </c>
      <c r="C542" s="121"/>
      <c r="D542" s="121"/>
      <c r="E542" s="130"/>
      <c r="F542" s="121"/>
    </row>
    <row r="543" spans="1:6" ht="12.75" x14ac:dyDescent="0.2">
      <c r="A543" s="120" t="s">
        <v>716</v>
      </c>
      <c r="B543" s="139" t="s">
        <v>508</v>
      </c>
      <c r="C543" s="121"/>
      <c r="D543" s="121"/>
      <c r="E543" s="121"/>
      <c r="F543" s="121"/>
    </row>
    <row r="544" spans="1:6" ht="12.75" x14ac:dyDescent="0.2">
      <c r="A544" s="120" t="s">
        <v>717</v>
      </c>
      <c r="B544" s="121" t="s">
        <v>718</v>
      </c>
      <c r="C544" s="121"/>
      <c r="D544" s="121"/>
      <c r="E544" s="121"/>
      <c r="F544" s="121"/>
    </row>
    <row r="545" spans="1:6" ht="12.75" x14ac:dyDescent="0.2">
      <c r="A545" s="120" t="s">
        <v>719</v>
      </c>
      <c r="B545" s="121" t="s">
        <v>720</v>
      </c>
      <c r="C545" s="121"/>
      <c r="D545" s="121"/>
      <c r="E545" s="121"/>
      <c r="F545" s="121"/>
    </row>
    <row r="546" spans="1:6" ht="12.75" x14ac:dyDescent="0.2">
      <c r="A546" s="120" t="s">
        <v>721</v>
      </c>
      <c r="B546" s="121" t="s">
        <v>722</v>
      </c>
      <c r="C546" s="121"/>
      <c r="D546" s="121"/>
      <c r="E546" s="121"/>
      <c r="F546" s="121"/>
    </row>
    <row r="547" spans="1:6" ht="12.75" x14ac:dyDescent="0.2">
      <c r="A547" s="120" t="s">
        <v>723</v>
      </c>
      <c r="B547" s="121" t="s">
        <v>724</v>
      </c>
      <c r="C547" s="121"/>
      <c r="D547" s="121"/>
      <c r="E547" s="121"/>
      <c r="F547" s="121"/>
    </row>
    <row r="548" spans="1:6" ht="12.75" x14ac:dyDescent="0.2">
      <c r="A548" s="120" t="s">
        <v>725</v>
      </c>
      <c r="B548" s="121" t="s">
        <v>726</v>
      </c>
      <c r="C548" s="121"/>
      <c r="D548" s="121"/>
      <c r="E548" s="121"/>
      <c r="F548" s="121"/>
    </row>
    <row r="549" spans="1:6" ht="12.75" x14ac:dyDescent="0.2">
      <c r="A549" s="120" t="s">
        <v>727</v>
      </c>
      <c r="B549" s="121" t="s">
        <v>728</v>
      </c>
      <c r="C549" s="121"/>
      <c r="D549" s="121"/>
      <c r="E549" s="121"/>
      <c r="F549" s="121"/>
    </row>
    <row r="550" spans="1:6" ht="12.75" x14ac:dyDescent="0.2">
      <c r="A550" s="120" t="s">
        <v>729</v>
      </c>
      <c r="B550" s="121" t="s">
        <v>730</v>
      </c>
      <c r="C550" s="121"/>
      <c r="D550" s="121"/>
      <c r="E550" s="121"/>
      <c r="F550" s="121"/>
    </row>
    <row r="551" spans="1:6" ht="12.75" x14ac:dyDescent="0.2">
      <c r="A551" s="120"/>
      <c r="B551" s="121"/>
      <c r="C551" s="121"/>
      <c r="D551" s="121"/>
      <c r="E551" s="121"/>
      <c r="F551" s="121"/>
    </row>
    <row r="552" spans="1:6" x14ac:dyDescent="0.15">
      <c r="A552" s="149" t="s">
        <v>731</v>
      </c>
      <c r="B552" s="149"/>
      <c r="C552" s="149"/>
      <c r="D552" s="149"/>
      <c r="E552" s="149"/>
      <c r="F552" s="149"/>
    </row>
    <row r="553" spans="1:6" x14ac:dyDescent="0.15">
      <c r="A553" s="149"/>
      <c r="B553" s="149"/>
      <c r="C553" s="149"/>
      <c r="D553" s="149"/>
      <c r="E553" s="149"/>
      <c r="F553" s="149"/>
    </row>
    <row r="554" spans="1:6" x14ac:dyDescent="0.15">
      <c r="A554" s="149"/>
      <c r="B554" s="149"/>
      <c r="C554" s="149"/>
      <c r="D554" s="149"/>
      <c r="E554" s="149"/>
      <c r="F554" s="149"/>
    </row>
    <row r="555" spans="1:6" x14ac:dyDescent="0.15">
      <c r="A555" s="149"/>
      <c r="B555" s="149"/>
      <c r="C555" s="149"/>
      <c r="D555" s="149"/>
      <c r="E555" s="149"/>
      <c r="F555" s="149"/>
    </row>
  </sheetData>
  <mergeCells count="1">
    <mergeCell ref="A552:F55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539"/>
  <sheetViews>
    <sheetView workbookViewId="0"/>
  </sheetViews>
  <sheetFormatPr baseColWidth="10" defaultColWidth="11.7109375" defaultRowHeight="12" x14ac:dyDescent="0.15"/>
  <cols>
    <col min="1" max="1" width="37.28515625" style="6" customWidth="1"/>
    <col min="2" max="2" width="13.140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142" width="9.7109375" style="7" customWidth="1"/>
    <col min="143" max="256" width="11.7109375" style="7"/>
    <col min="257" max="257" width="37.28515625" style="7" customWidth="1"/>
    <col min="258" max="258" width="13.14062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398" width="9.7109375" style="7" customWidth="1"/>
    <col min="399" max="512" width="11.7109375" style="7"/>
    <col min="513" max="513" width="37.28515625" style="7" customWidth="1"/>
    <col min="514" max="514" width="13.14062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654" width="9.7109375" style="7" customWidth="1"/>
    <col min="655" max="768" width="11.7109375" style="7"/>
    <col min="769" max="769" width="37.28515625" style="7" customWidth="1"/>
    <col min="770" max="770" width="13.14062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910" width="9.7109375" style="7" customWidth="1"/>
    <col min="911" max="1024" width="11.7109375" style="7"/>
    <col min="1025" max="1025" width="37.28515625" style="7" customWidth="1"/>
    <col min="1026" max="1026" width="13.14062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166" width="9.7109375" style="7" customWidth="1"/>
    <col min="1167" max="1280" width="11.7109375" style="7"/>
    <col min="1281" max="1281" width="37.28515625" style="7" customWidth="1"/>
    <col min="1282" max="1282" width="13.14062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422" width="9.7109375" style="7" customWidth="1"/>
    <col min="1423" max="1536" width="11.7109375" style="7"/>
    <col min="1537" max="1537" width="37.28515625" style="7" customWidth="1"/>
    <col min="1538" max="1538" width="13.14062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678" width="9.7109375" style="7" customWidth="1"/>
    <col min="1679" max="1792" width="11.7109375" style="7"/>
    <col min="1793" max="1793" width="37.28515625" style="7" customWidth="1"/>
    <col min="1794" max="1794" width="13.14062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1934" width="9.7109375" style="7" customWidth="1"/>
    <col min="1935" max="2048" width="11.7109375" style="7"/>
    <col min="2049" max="2049" width="37.28515625" style="7" customWidth="1"/>
    <col min="2050" max="2050" width="13.14062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190" width="9.7109375" style="7" customWidth="1"/>
    <col min="2191" max="2304" width="11.7109375" style="7"/>
    <col min="2305" max="2305" width="37.28515625" style="7" customWidth="1"/>
    <col min="2306" max="2306" width="13.14062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446" width="9.7109375" style="7" customWidth="1"/>
    <col min="2447" max="2560" width="11.7109375" style="7"/>
    <col min="2561" max="2561" width="37.28515625" style="7" customWidth="1"/>
    <col min="2562" max="2562" width="13.14062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702" width="9.7109375" style="7" customWidth="1"/>
    <col min="2703" max="2816" width="11.7109375" style="7"/>
    <col min="2817" max="2817" width="37.28515625" style="7" customWidth="1"/>
    <col min="2818" max="2818" width="13.14062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2958" width="9.7109375" style="7" customWidth="1"/>
    <col min="2959" max="3072" width="11.7109375" style="7"/>
    <col min="3073" max="3073" width="37.28515625" style="7" customWidth="1"/>
    <col min="3074" max="3074" width="13.14062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214" width="9.7109375" style="7" customWidth="1"/>
    <col min="3215" max="3328" width="11.7109375" style="7"/>
    <col min="3329" max="3329" width="37.28515625" style="7" customWidth="1"/>
    <col min="3330" max="3330" width="13.14062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470" width="9.7109375" style="7" customWidth="1"/>
    <col min="3471" max="3584" width="11.7109375" style="7"/>
    <col min="3585" max="3585" width="37.28515625" style="7" customWidth="1"/>
    <col min="3586" max="3586" width="13.14062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726" width="9.7109375" style="7" customWidth="1"/>
    <col min="3727" max="3840" width="11.7109375" style="7"/>
    <col min="3841" max="3841" width="37.28515625" style="7" customWidth="1"/>
    <col min="3842" max="3842" width="13.14062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3982" width="9.7109375" style="7" customWidth="1"/>
    <col min="3983" max="4096" width="11.7109375" style="7"/>
    <col min="4097" max="4097" width="37.28515625" style="7" customWidth="1"/>
    <col min="4098" max="4098" width="13.14062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238" width="9.7109375" style="7" customWidth="1"/>
    <col min="4239" max="4352" width="11.7109375" style="7"/>
    <col min="4353" max="4353" width="37.28515625" style="7" customWidth="1"/>
    <col min="4354" max="4354" width="13.14062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494" width="9.7109375" style="7" customWidth="1"/>
    <col min="4495" max="4608" width="11.7109375" style="7"/>
    <col min="4609" max="4609" width="37.28515625" style="7" customWidth="1"/>
    <col min="4610" max="4610" width="13.14062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750" width="9.7109375" style="7" customWidth="1"/>
    <col min="4751" max="4864" width="11.7109375" style="7"/>
    <col min="4865" max="4865" width="37.28515625" style="7" customWidth="1"/>
    <col min="4866" max="4866" width="13.14062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006" width="9.7109375" style="7" customWidth="1"/>
    <col min="5007" max="5120" width="11.7109375" style="7"/>
    <col min="5121" max="5121" width="37.28515625" style="7" customWidth="1"/>
    <col min="5122" max="5122" width="13.14062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262" width="9.7109375" style="7" customWidth="1"/>
    <col min="5263" max="5376" width="11.7109375" style="7"/>
    <col min="5377" max="5377" width="37.28515625" style="7" customWidth="1"/>
    <col min="5378" max="5378" width="13.14062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518" width="9.7109375" style="7" customWidth="1"/>
    <col min="5519" max="5632" width="11.7109375" style="7"/>
    <col min="5633" max="5633" width="37.28515625" style="7" customWidth="1"/>
    <col min="5634" max="5634" width="13.14062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774" width="9.7109375" style="7" customWidth="1"/>
    <col min="5775" max="5888" width="11.7109375" style="7"/>
    <col min="5889" max="5889" width="37.28515625" style="7" customWidth="1"/>
    <col min="5890" max="5890" width="13.14062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030" width="9.7109375" style="7" customWidth="1"/>
    <col min="6031" max="6144" width="11.7109375" style="7"/>
    <col min="6145" max="6145" width="37.28515625" style="7" customWidth="1"/>
    <col min="6146" max="6146" width="13.14062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286" width="9.7109375" style="7" customWidth="1"/>
    <col min="6287" max="6400" width="11.7109375" style="7"/>
    <col min="6401" max="6401" width="37.28515625" style="7" customWidth="1"/>
    <col min="6402" max="6402" width="13.14062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542" width="9.7109375" style="7" customWidth="1"/>
    <col min="6543" max="6656" width="11.7109375" style="7"/>
    <col min="6657" max="6657" width="37.28515625" style="7" customWidth="1"/>
    <col min="6658" max="6658" width="13.14062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798" width="9.7109375" style="7" customWidth="1"/>
    <col min="6799" max="6912" width="11.7109375" style="7"/>
    <col min="6913" max="6913" width="37.28515625" style="7" customWidth="1"/>
    <col min="6914" max="6914" width="13.14062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054" width="9.7109375" style="7" customWidth="1"/>
    <col min="7055" max="7168" width="11.7109375" style="7"/>
    <col min="7169" max="7169" width="37.28515625" style="7" customWidth="1"/>
    <col min="7170" max="7170" width="13.14062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310" width="9.7109375" style="7" customWidth="1"/>
    <col min="7311" max="7424" width="11.7109375" style="7"/>
    <col min="7425" max="7425" width="37.28515625" style="7" customWidth="1"/>
    <col min="7426" max="7426" width="13.14062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566" width="9.7109375" style="7" customWidth="1"/>
    <col min="7567" max="7680" width="11.7109375" style="7"/>
    <col min="7681" max="7681" width="37.28515625" style="7" customWidth="1"/>
    <col min="7682" max="7682" width="13.14062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822" width="9.7109375" style="7" customWidth="1"/>
    <col min="7823" max="7936" width="11.7109375" style="7"/>
    <col min="7937" max="7937" width="37.28515625" style="7" customWidth="1"/>
    <col min="7938" max="7938" width="13.14062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078" width="9.7109375" style="7" customWidth="1"/>
    <col min="8079" max="8192" width="11.7109375" style="7"/>
    <col min="8193" max="8193" width="37.28515625" style="7" customWidth="1"/>
    <col min="8194" max="8194" width="13.14062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334" width="9.7109375" style="7" customWidth="1"/>
    <col min="8335" max="8448" width="11.7109375" style="7"/>
    <col min="8449" max="8449" width="37.28515625" style="7" customWidth="1"/>
    <col min="8450" max="8450" width="13.14062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590" width="9.7109375" style="7" customWidth="1"/>
    <col min="8591" max="8704" width="11.7109375" style="7"/>
    <col min="8705" max="8705" width="37.28515625" style="7" customWidth="1"/>
    <col min="8706" max="8706" width="13.14062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846" width="9.7109375" style="7" customWidth="1"/>
    <col min="8847" max="8960" width="11.7109375" style="7"/>
    <col min="8961" max="8961" width="37.28515625" style="7" customWidth="1"/>
    <col min="8962" max="8962" width="13.14062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102" width="9.7109375" style="7" customWidth="1"/>
    <col min="9103" max="9216" width="11.7109375" style="7"/>
    <col min="9217" max="9217" width="37.28515625" style="7" customWidth="1"/>
    <col min="9218" max="9218" width="13.14062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358" width="9.7109375" style="7" customWidth="1"/>
    <col min="9359" max="9472" width="11.7109375" style="7"/>
    <col min="9473" max="9473" width="37.28515625" style="7" customWidth="1"/>
    <col min="9474" max="9474" width="13.14062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614" width="9.7109375" style="7" customWidth="1"/>
    <col min="9615" max="9728" width="11.7109375" style="7"/>
    <col min="9729" max="9729" width="37.28515625" style="7" customWidth="1"/>
    <col min="9730" max="9730" width="13.14062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870" width="9.7109375" style="7" customWidth="1"/>
    <col min="9871" max="9984" width="11.7109375" style="7"/>
    <col min="9985" max="9985" width="37.28515625" style="7" customWidth="1"/>
    <col min="9986" max="9986" width="13.14062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126" width="9.7109375" style="7" customWidth="1"/>
    <col min="10127" max="10240" width="11.7109375" style="7"/>
    <col min="10241" max="10241" width="37.28515625" style="7" customWidth="1"/>
    <col min="10242" max="10242" width="13.14062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382" width="9.7109375" style="7" customWidth="1"/>
    <col min="10383" max="10496" width="11.7109375" style="7"/>
    <col min="10497" max="10497" width="37.28515625" style="7" customWidth="1"/>
    <col min="10498" max="10498" width="13.14062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638" width="9.7109375" style="7" customWidth="1"/>
    <col min="10639" max="10752" width="11.7109375" style="7"/>
    <col min="10753" max="10753" width="37.28515625" style="7" customWidth="1"/>
    <col min="10754" max="10754" width="13.14062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0894" width="9.7109375" style="7" customWidth="1"/>
    <col min="10895" max="11008" width="11.7109375" style="7"/>
    <col min="11009" max="11009" width="37.28515625" style="7" customWidth="1"/>
    <col min="11010" max="11010" width="13.14062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150" width="9.7109375" style="7" customWidth="1"/>
    <col min="11151" max="11264" width="11.7109375" style="7"/>
    <col min="11265" max="11265" width="37.28515625" style="7" customWidth="1"/>
    <col min="11266" max="11266" width="13.14062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406" width="9.7109375" style="7" customWidth="1"/>
    <col min="11407" max="11520" width="11.7109375" style="7"/>
    <col min="11521" max="11521" width="37.28515625" style="7" customWidth="1"/>
    <col min="11522" max="11522" width="13.14062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662" width="9.7109375" style="7" customWidth="1"/>
    <col min="11663" max="11776" width="11.7109375" style="7"/>
    <col min="11777" max="11777" width="37.28515625" style="7" customWidth="1"/>
    <col min="11778" max="11778" width="13.14062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1918" width="9.7109375" style="7" customWidth="1"/>
    <col min="11919" max="12032" width="11.7109375" style="7"/>
    <col min="12033" max="12033" width="37.28515625" style="7" customWidth="1"/>
    <col min="12034" max="12034" width="13.14062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174" width="9.7109375" style="7" customWidth="1"/>
    <col min="12175" max="12288" width="11.7109375" style="7"/>
    <col min="12289" max="12289" width="37.28515625" style="7" customWidth="1"/>
    <col min="12290" max="12290" width="13.14062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430" width="9.7109375" style="7" customWidth="1"/>
    <col min="12431" max="12544" width="11.7109375" style="7"/>
    <col min="12545" max="12545" width="37.28515625" style="7" customWidth="1"/>
    <col min="12546" max="12546" width="13.14062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686" width="9.7109375" style="7" customWidth="1"/>
    <col min="12687" max="12800" width="11.7109375" style="7"/>
    <col min="12801" max="12801" width="37.28515625" style="7" customWidth="1"/>
    <col min="12802" max="12802" width="13.14062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2942" width="9.7109375" style="7" customWidth="1"/>
    <col min="12943" max="13056" width="11.7109375" style="7"/>
    <col min="13057" max="13057" width="37.28515625" style="7" customWidth="1"/>
    <col min="13058" max="13058" width="13.14062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198" width="9.7109375" style="7" customWidth="1"/>
    <col min="13199" max="13312" width="11.7109375" style="7"/>
    <col min="13313" max="13313" width="37.28515625" style="7" customWidth="1"/>
    <col min="13314" max="13314" width="13.14062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454" width="9.7109375" style="7" customWidth="1"/>
    <col min="13455" max="13568" width="11.7109375" style="7"/>
    <col min="13569" max="13569" width="37.28515625" style="7" customWidth="1"/>
    <col min="13570" max="13570" width="13.14062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710" width="9.7109375" style="7" customWidth="1"/>
    <col min="13711" max="13824" width="11.7109375" style="7"/>
    <col min="13825" max="13825" width="37.28515625" style="7" customWidth="1"/>
    <col min="13826" max="13826" width="13.14062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3966" width="9.7109375" style="7" customWidth="1"/>
    <col min="13967" max="14080" width="11.7109375" style="7"/>
    <col min="14081" max="14081" width="37.28515625" style="7" customWidth="1"/>
    <col min="14082" max="14082" width="13.14062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222" width="9.7109375" style="7" customWidth="1"/>
    <col min="14223" max="14336" width="11.7109375" style="7"/>
    <col min="14337" max="14337" width="37.28515625" style="7" customWidth="1"/>
    <col min="14338" max="14338" width="13.14062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478" width="9.7109375" style="7" customWidth="1"/>
    <col min="14479" max="14592" width="11.7109375" style="7"/>
    <col min="14593" max="14593" width="37.28515625" style="7" customWidth="1"/>
    <col min="14594" max="14594" width="13.14062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734" width="9.7109375" style="7" customWidth="1"/>
    <col min="14735" max="14848" width="11.7109375" style="7"/>
    <col min="14849" max="14849" width="37.28515625" style="7" customWidth="1"/>
    <col min="14850" max="14850" width="13.14062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4990" width="9.7109375" style="7" customWidth="1"/>
    <col min="14991" max="15104" width="11.7109375" style="7"/>
    <col min="15105" max="15105" width="37.28515625" style="7" customWidth="1"/>
    <col min="15106" max="15106" width="13.14062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246" width="9.7109375" style="7" customWidth="1"/>
    <col min="15247" max="15360" width="11.7109375" style="7"/>
    <col min="15361" max="15361" width="37.28515625" style="7" customWidth="1"/>
    <col min="15362" max="15362" width="13.14062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502" width="9.7109375" style="7" customWidth="1"/>
    <col min="15503" max="15616" width="11.7109375" style="7"/>
    <col min="15617" max="15617" width="37.28515625" style="7" customWidth="1"/>
    <col min="15618" max="15618" width="13.14062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758" width="9.7109375" style="7" customWidth="1"/>
    <col min="15759" max="15872" width="11.7109375" style="7"/>
    <col min="15873" max="15873" width="37.28515625" style="7" customWidth="1"/>
    <col min="15874" max="15874" width="13.14062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014" width="9.7109375" style="7" customWidth="1"/>
    <col min="16015" max="16128" width="11.7109375" style="7"/>
    <col min="16129" max="16129" width="37.28515625" style="7" customWidth="1"/>
    <col min="16130" max="16130" width="13.14062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270" width="9.7109375" style="7" customWidth="1"/>
    <col min="16271" max="16384" width="11.7109375" style="7"/>
  </cols>
  <sheetData>
    <row r="1" spans="1:15" ht="12.75" x14ac:dyDescent="0.2">
      <c r="A1" s="1" t="s">
        <v>0</v>
      </c>
      <c r="B1" s="2"/>
      <c r="D1" s="4"/>
      <c r="E1" s="5"/>
    </row>
    <row r="2" spans="1:15" ht="12.75" x14ac:dyDescent="0.2">
      <c r="A2" s="1" t="s">
        <v>1</v>
      </c>
      <c r="B2" s="2"/>
      <c r="D2" s="4"/>
      <c r="E2" s="5"/>
    </row>
    <row r="3" spans="1:15" ht="12.75" x14ac:dyDescent="0.2">
      <c r="A3" s="8" t="s">
        <v>857</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50" t="s">
        <v>11</v>
      </c>
      <c r="K5" s="150"/>
      <c r="L5" s="17" t="s">
        <v>12</v>
      </c>
      <c r="M5" s="17" t="s">
        <v>13</v>
      </c>
      <c r="N5" s="18" t="s">
        <v>14</v>
      </c>
      <c r="O5" s="19"/>
    </row>
    <row r="6" spans="1:15" ht="12.75" customHeight="1" x14ac:dyDescent="0.2">
      <c r="A6" s="20"/>
      <c r="B6" s="21"/>
      <c r="C6" s="21"/>
      <c r="D6" s="22"/>
      <c r="E6" s="23"/>
      <c r="F6" s="22"/>
      <c r="G6" s="21" t="s">
        <v>15</v>
      </c>
      <c r="H6" s="21" t="s">
        <v>16</v>
      </c>
      <c r="I6" s="24" t="s">
        <v>17</v>
      </c>
      <c r="J6" s="21" t="s">
        <v>831</v>
      </c>
      <c r="K6" s="21" t="s">
        <v>18</v>
      </c>
      <c r="L6" s="21" t="s">
        <v>19</v>
      </c>
      <c r="M6" s="21" t="s">
        <v>20</v>
      </c>
      <c r="N6" s="25" t="s">
        <v>21</v>
      </c>
      <c r="O6" s="19"/>
    </row>
    <row r="7" spans="1:15" ht="12.75" customHeight="1" x14ac:dyDescent="0.2">
      <c r="A7" s="20"/>
      <c r="B7" s="21" t="s">
        <v>22</v>
      </c>
      <c r="C7" s="21" t="s">
        <v>23</v>
      </c>
      <c r="D7" s="26"/>
      <c r="E7" s="27" t="s">
        <v>24</v>
      </c>
      <c r="F7" s="22"/>
      <c r="G7" s="21" t="s">
        <v>25</v>
      </c>
      <c r="H7" s="21" t="s">
        <v>26</v>
      </c>
      <c r="I7" s="21" t="s">
        <v>27</v>
      </c>
      <c r="J7" s="21" t="s">
        <v>832</v>
      </c>
      <c r="K7" s="21" t="s">
        <v>28</v>
      </c>
      <c r="L7" s="21" t="s">
        <v>29</v>
      </c>
      <c r="M7" s="21" t="s">
        <v>30</v>
      </c>
      <c r="N7" s="28"/>
      <c r="O7" s="19"/>
    </row>
    <row r="8" spans="1:15" ht="12.75" x14ac:dyDescent="0.2">
      <c r="A8" s="29" t="s">
        <v>858</v>
      </c>
      <c r="B8" s="30"/>
      <c r="C8" s="30">
        <v>21394.11</v>
      </c>
      <c r="D8" s="31"/>
      <c r="E8" s="30"/>
      <c r="F8" s="30" t="s">
        <v>859</v>
      </c>
      <c r="G8" s="30">
        <v>488.72</v>
      </c>
      <c r="H8" s="32"/>
      <c r="I8" s="32"/>
      <c r="J8" s="32"/>
      <c r="K8" s="32"/>
      <c r="L8" s="34" t="s">
        <v>33</v>
      </c>
      <c r="M8" s="32" t="s">
        <v>21</v>
      </c>
      <c r="N8" s="35"/>
      <c r="O8" s="19"/>
    </row>
    <row r="9" spans="1:15" x14ac:dyDescent="0.15">
      <c r="A9" s="11"/>
      <c r="B9" s="2"/>
      <c r="C9" s="36"/>
      <c r="D9" s="11"/>
      <c r="E9" s="12"/>
      <c r="F9" s="11"/>
      <c r="G9" s="2"/>
      <c r="H9" s="2"/>
      <c r="I9" s="2"/>
      <c r="J9" s="2"/>
      <c r="K9" s="11"/>
      <c r="L9" s="11"/>
      <c r="M9" s="11"/>
      <c r="N9" s="11"/>
      <c r="O9" s="11"/>
    </row>
    <row r="10" spans="1:15" x14ac:dyDescent="0.15">
      <c r="A10" s="37" t="s">
        <v>34</v>
      </c>
      <c r="B10" s="38">
        <v>193</v>
      </c>
      <c r="C10" s="38" t="s">
        <v>35</v>
      </c>
      <c r="D10" s="38" t="s">
        <v>36</v>
      </c>
      <c r="E10" s="39">
        <v>163</v>
      </c>
      <c r="F10" s="40" t="s">
        <v>37</v>
      </c>
      <c r="G10" s="41">
        <v>6.5</v>
      </c>
      <c r="H10" s="38" t="s">
        <v>38</v>
      </c>
      <c r="I10" s="42">
        <v>11.5</v>
      </c>
      <c r="J10" s="43">
        <v>163000</v>
      </c>
      <c r="K10" s="43">
        <v>0</v>
      </c>
      <c r="L10" s="43">
        <f t="shared" ref="L10:L22" si="0">ROUND((K10*$C$8/1000),0)</f>
        <v>0</v>
      </c>
      <c r="M10" s="43"/>
      <c r="N10" s="43"/>
      <c r="O10" s="44"/>
    </row>
    <row r="11" spans="1:15" x14ac:dyDescent="0.15">
      <c r="A11" s="37" t="s">
        <v>34</v>
      </c>
      <c r="B11" s="38">
        <v>193</v>
      </c>
      <c r="C11" s="38" t="s">
        <v>35</v>
      </c>
      <c r="D11" s="38" t="s">
        <v>36</v>
      </c>
      <c r="E11" s="39">
        <v>139</v>
      </c>
      <c r="F11" s="40" t="s">
        <v>39</v>
      </c>
      <c r="G11" s="41">
        <v>6.3</v>
      </c>
      <c r="H11" s="38" t="s">
        <v>38</v>
      </c>
      <c r="I11" s="42">
        <v>24.5</v>
      </c>
      <c r="J11" s="43">
        <v>139000</v>
      </c>
      <c r="K11" s="43">
        <v>112210.07</v>
      </c>
      <c r="L11" s="43">
        <f t="shared" si="0"/>
        <v>2400635</v>
      </c>
      <c r="M11" s="43">
        <v>49373</v>
      </c>
      <c r="N11" s="43">
        <v>2450008</v>
      </c>
      <c r="O11" s="44"/>
    </row>
    <row r="12" spans="1:15" x14ac:dyDescent="0.15">
      <c r="A12" s="37" t="s">
        <v>34</v>
      </c>
      <c r="B12" s="38">
        <v>199</v>
      </c>
      <c r="C12" s="38" t="s">
        <v>40</v>
      </c>
      <c r="D12" s="38" t="s">
        <v>36</v>
      </c>
      <c r="E12" s="39">
        <v>168</v>
      </c>
      <c r="F12" s="40" t="s">
        <v>41</v>
      </c>
      <c r="G12" s="41">
        <v>6.5</v>
      </c>
      <c r="H12" s="38" t="s">
        <v>38</v>
      </c>
      <c r="I12" s="42">
        <v>11.5</v>
      </c>
      <c r="J12" s="43">
        <v>168000</v>
      </c>
      <c r="K12" s="43">
        <v>0</v>
      </c>
      <c r="L12" s="43">
        <f t="shared" si="0"/>
        <v>0</v>
      </c>
      <c r="M12" s="43"/>
      <c r="N12" s="43"/>
      <c r="O12" s="44"/>
    </row>
    <row r="13" spans="1:15" x14ac:dyDescent="0.15">
      <c r="A13" s="37" t="s">
        <v>34</v>
      </c>
      <c r="B13" s="38">
        <v>199</v>
      </c>
      <c r="C13" s="38" t="s">
        <v>40</v>
      </c>
      <c r="D13" s="38" t="s">
        <v>36</v>
      </c>
      <c r="E13" s="39">
        <v>143</v>
      </c>
      <c r="F13" s="40" t="s">
        <v>42</v>
      </c>
      <c r="G13" s="41">
        <v>6.3</v>
      </c>
      <c r="H13" s="38" t="s">
        <v>38</v>
      </c>
      <c r="I13" s="42">
        <v>24.5</v>
      </c>
      <c r="J13" s="43">
        <v>143000</v>
      </c>
      <c r="K13" s="43">
        <v>117778.09</v>
      </c>
      <c r="L13" s="43">
        <f t="shared" si="0"/>
        <v>2519757</v>
      </c>
      <c r="M13" s="43">
        <v>51824</v>
      </c>
      <c r="N13" s="43">
        <v>2571581</v>
      </c>
      <c r="O13" s="44"/>
    </row>
    <row r="14" spans="1:15" x14ac:dyDescent="0.15">
      <c r="A14" s="37" t="s">
        <v>34</v>
      </c>
      <c r="B14" s="38">
        <v>202</v>
      </c>
      <c r="C14" s="38" t="s">
        <v>43</v>
      </c>
      <c r="D14" s="38" t="s">
        <v>36</v>
      </c>
      <c r="E14" s="39">
        <v>230</v>
      </c>
      <c r="F14" s="40" t="s">
        <v>44</v>
      </c>
      <c r="G14" s="41">
        <v>7.4</v>
      </c>
      <c r="H14" s="38" t="s">
        <v>38</v>
      </c>
      <c r="I14" s="42">
        <v>5</v>
      </c>
      <c r="J14" s="43">
        <v>230000</v>
      </c>
      <c r="K14" s="43">
        <v>0</v>
      </c>
      <c r="L14" s="43">
        <f t="shared" si="0"/>
        <v>0</v>
      </c>
      <c r="M14" s="43"/>
      <c r="N14" s="43"/>
      <c r="O14" s="44"/>
    </row>
    <row r="15" spans="1:15" x14ac:dyDescent="0.15">
      <c r="A15" s="37" t="s">
        <v>45</v>
      </c>
      <c r="B15" s="38">
        <v>202</v>
      </c>
      <c r="C15" s="38" t="s">
        <v>43</v>
      </c>
      <c r="D15" s="38" t="s">
        <v>36</v>
      </c>
      <c r="E15" s="39">
        <v>317</v>
      </c>
      <c r="F15" s="40" t="s">
        <v>46</v>
      </c>
      <c r="G15" s="41">
        <v>7.4</v>
      </c>
      <c r="H15" s="38" t="s">
        <v>38</v>
      </c>
      <c r="I15" s="42">
        <v>20</v>
      </c>
      <c r="J15" s="43">
        <v>317000</v>
      </c>
      <c r="K15" s="43">
        <v>187332.22</v>
      </c>
      <c r="L15" s="43">
        <f t="shared" si="0"/>
        <v>4007806</v>
      </c>
      <c r="M15" s="43">
        <v>96567</v>
      </c>
      <c r="N15" s="43">
        <v>4104373</v>
      </c>
      <c r="O15" s="44"/>
    </row>
    <row r="16" spans="1:15" x14ac:dyDescent="0.15">
      <c r="A16" s="37" t="s">
        <v>47</v>
      </c>
      <c r="B16" s="38">
        <v>211</v>
      </c>
      <c r="C16" s="38" t="s">
        <v>48</v>
      </c>
      <c r="D16" s="38" t="s">
        <v>36</v>
      </c>
      <c r="E16" s="39">
        <v>290</v>
      </c>
      <c r="F16" s="38" t="s">
        <v>49</v>
      </c>
      <c r="G16" s="41">
        <v>6.9</v>
      </c>
      <c r="H16" s="38" t="s">
        <v>38</v>
      </c>
      <c r="I16" s="42">
        <v>20</v>
      </c>
      <c r="J16" s="43">
        <v>290000</v>
      </c>
      <c r="K16" s="43">
        <v>112252.08</v>
      </c>
      <c r="L16" s="43">
        <f t="shared" si="0"/>
        <v>2401533</v>
      </c>
      <c r="M16" s="43">
        <v>307469</v>
      </c>
      <c r="N16" s="43">
        <v>2709002</v>
      </c>
      <c r="O16" s="44"/>
    </row>
    <row r="17" spans="1:15" x14ac:dyDescent="0.15">
      <c r="A17" s="37" t="s">
        <v>47</v>
      </c>
      <c r="B17" s="38">
        <v>211</v>
      </c>
      <c r="C17" s="38" t="s">
        <v>48</v>
      </c>
      <c r="D17" s="38" t="s">
        <v>36</v>
      </c>
      <c r="E17" s="39">
        <v>128</v>
      </c>
      <c r="F17" s="38" t="s">
        <v>50</v>
      </c>
      <c r="G17" s="41">
        <v>6.9</v>
      </c>
      <c r="H17" s="38" t="s">
        <v>38</v>
      </c>
      <c r="I17" s="42">
        <v>20</v>
      </c>
      <c r="J17" s="43">
        <v>128000</v>
      </c>
      <c r="K17" s="43">
        <v>48540.800000000003</v>
      </c>
      <c r="L17" s="43">
        <f t="shared" si="0"/>
        <v>1038487</v>
      </c>
      <c r="M17" s="43">
        <v>132956</v>
      </c>
      <c r="N17" s="43">
        <v>1171443</v>
      </c>
      <c r="O17" s="44"/>
    </row>
    <row r="18" spans="1:15" x14ac:dyDescent="0.15">
      <c r="A18" s="37" t="s">
        <v>51</v>
      </c>
      <c r="B18" s="38">
        <v>211</v>
      </c>
      <c r="C18" s="38" t="s">
        <v>48</v>
      </c>
      <c r="D18" s="38" t="s">
        <v>36</v>
      </c>
      <c r="E18" s="39">
        <v>22</v>
      </c>
      <c r="F18" s="38" t="s">
        <v>52</v>
      </c>
      <c r="G18" s="41">
        <v>6.9</v>
      </c>
      <c r="H18" s="38" t="s">
        <v>38</v>
      </c>
      <c r="I18" s="42">
        <v>20</v>
      </c>
      <c r="J18" s="43">
        <v>22000</v>
      </c>
      <c r="K18" s="43">
        <v>47125.1</v>
      </c>
      <c r="L18" s="43">
        <f t="shared" si="0"/>
        <v>1008200</v>
      </c>
      <c r="M18" s="43">
        <v>129080</v>
      </c>
      <c r="N18" s="43">
        <v>1137280</v>
      </c>
      <c r="O18" s="44"/>
    </row>
    <row r="19" spans="1:15" x14ac:dyDescent="0.15">
      <c r="A19" s="37"/>
      <c r="B19" s="38"/>
      <c r="C19" s="38"/>
      <c r="D19" s="38"/>
      <c r="E19" s="39"/>
      <c r="F19" s="38"/>
      <c r="G19" s="41"/>
      <c r="H19" s="38"/>
      <c r="I19" s="42"/>
      <c r="J19" s="43"/>
      <c r="K19" s="43"/>
      <c r="L19" s="43"/>
      <c r="M19" s="43"/>
      <c r="N19" s="43"/>
      <c r="O19" s="44"/>
    </row>
    <row r="20" spans="1:15" x14ac:dyDescent="0.15">
      <c r="A20" s="37" t="s">
        <v>47</v>
      </c>
      <c r="B20" s="38">
        <v>221</v>
      </c>
      <c r="C20" s="38" t="s">
        <v>53</v>
      </c>
      <c r="D20" s="38" t="s">
        <v>36</v>
      </c>
      <c r="E20" s="39">
        <v>330</v>
      </c>
      <c r="F20" s="38" t="s">
        <v>54</v>
      </c>
      <c r="G20" s="41">
        <v>7.4</v>
      </c>
      <c r="H20" s="38" t="s">
        <v>55</v>
      </c>
      <c r="I20" s="42">
        <v>20</v>
      </c>
      <c r="J20" s="43">
        <v>330000</v>
      </c>
      <c r="K20" s="43">
        <v>220000</v>
      </c>
      <c r="L20" s="43">
        <f t="shared" si="0"/>
        <v>4706704</v>
      </c>
      <c r="M20" s="43">
        <v>647538</v>
      </c>
      <c r="N20" s="43">
        <v>5354242</v>
      </c>
      <c r="O20" s="44"/>
    </row>
    <row r="21" spans="1:15" x14ac:dyDescent="0.15">
      <c r="A21" s="37" t="s">
        <v>47</v>
      </c>
      <c r="B21" s="38">
        <v>221</v>
      </c>
      <c r="C21" s="38" t="s">
        <v>53</v>
      </c>
      <c r="D21" s="38" t="s">
        <v>36</v>
      </c>
      <c r="E21" s="39">
        <v>43</v>
      </c>
      <c r="F21" s="38" t="s">
        <v>56</v>
      </c>
      <c r="G21" s="41">
        <v>7.4</v>
      </c>
      <c r="H21" s="38" t="s">
        <v>55</v>
      </c>
      <c r="I21" s="42">
        <v>20</v>
      </c>
      <c r="J21" s="43">
        <v>43000</v>
      </c>
      <c r="K21" s="43">
        <v>28000</v>
      </c>
      <c r="L21" s="43">
        <f t="shared" si="0"/>
        <v>599035</v>
      </c>
      <c r="M21" s="43">
        <v>82411</v>
      </c>
      <c r="N21" s="43">
        <v>681446</v>
      </c>
      <c r="O21" s="44"/>
    </row>
    <row r="22" spans="1:15" x14ac:dyDescent="0.15">
      <c r="A22" s="37" t="s">
        <v>47</v>
      </c>
      <c r="B22" s="38">
        <v>221</v>
      </c>
      <c r="C22" s="38" t="s">
        <v>53</v>
      </c>
      <c r="D22" s="38" t="s">
        <v>36</v>
      </c>
      <c r="E22" s="39">
        <v>240</v>
      </c>
      <c r="F22" s="38" t="s">
        <v>57</v>
      </c>
      <c r="G22" s="41">
        <v>7.4</v>
      </c>
      <c r="H22" s="38" t="s">
        <v>55</v>
      </c>
      <c r="I22" s="42">
        <v>12</v>
      </c>
      <c r="J22" s="43">
        <v>240000</v>
      </c>
      <c r="K22" s="43">
        <v>15241.77</v>
      </c>
      <c r="L22" s="43">
        <f t="shared" si="0"/>
        <v>326084</v>
      </c>
      <c r="M22" s="43">
        <v>44861</v>
      </c>
      <c r="N22" s="43">
        <v>370945</v>
      </c>
      <c r="O22" s="44"/>
    </row>
    <row r="23" spans="1:15" x14ac:dyDescent="0.15">
      <c r="A23" s="37" t="s">
        <v>47</v>
      </c>
      <c r="B23" s="38">
        <v>221</v>
      </c>
      <c r="C23" s="38" t="s">
        <v>53</v>
      </c>
      <c r="D23" s="38" t="s">
        <v>36</v>
      </c>
      <c r="E23" s="39">
        <v>55</v>
      </c>
      <c r="F23" s="38" t="s">
        <v>58</v>
      </c>
      <c r="G23" s="41">
        <v>7.4</v>
      </c>
      <c r="H23" s="38" t="s">
        <v>55</v>
      </c>
      <c r="I23" s="42">
        <v>12</v>
      </c>
      <c r="J23" s="43">
        <v>55000</v>
      </c>
      <c r="K23" s="43">
        <v>3539.88</v>
      </c>
      <c r="L23" s="43">
        <f>ROUND((K23*$C$8/1000),0)</f>
        <v>75733</v>
      </c>
      <c r="M23" s="43">
        <v>10495</v>
      </c>
      <c r="N23" s="43">
        <v>86228</v>
      </c>
      <c r="O23" s="44"/>
    </row>
    <row r="24" spans="1:15" x14ac:dyDescent="0.15">
      <c r="A24" s="37" t="s">
        <v>51</v>
      </c>
      <c r="B24" s="38">
        <v>221</v>
      </c>
      <c r="C24" s="38" t="s">
        <v>53</v>
      </c>
      <c r="D24" s="38" t="s">
        <v>36</v>
      </c>
      <c r="E24" s="39">
        <v>50</v>
      </c>
      <c r="F24" s="38" t="s">
        <v>59</v>
      </c>
      <c r="G24" s="41">
        <v>7.4</v>
      </c>
      <c r="H24" s="38" t="s">
        <v>55</v>
      </c>
      <c r="I24" s="42">
        <v>20</v>
      </c>
      <c r="J24" s="43">
        <v>50000</v>
      </c>
      <c r="K24" s="43">
        <v>110241</v>
      </c>
      <c r="L24" s="43">
        <f>ROUND((K24*$C$8/1000),0)</f>
        <v>2358508</v>
      </c>
      <c r="M24" s="43">
        <v>323003</v>
      </c>
      <c r="N24" s="43">
        <v>2681511</v>
      </c>
      <c r="O24" s="44"/>
    </row>
    <row r="25" spans="1:15" x14ac:dyDescent="0.15">
      <c r="A25" s="37" t="s">
        <v>60</v>
      </c>
      <c r="B25" s="38">
        <v>225</v>
      </c>
      <c r="C25" s="38" t="s">
        <v>61</v>
      </c>
      <c r="D25" s="38" t="s">
        <v>36</v>
      </c>
      <c r="E25" s="39">
        <v>427</v>
      </c>
      <c r="F25" s="38" t="s">
        <v>62</v>
      </c>
      <c r="G25" s="41">
        <v>7.5</v>
      </c>
      <c r="H25" s="38" t="s">
        <v>63</v>
      </c>
      <c r="I25" s="42">
        <v>24</v>
      </c>
      <c r="J25" s="43">
        <v>427000</v>
      </c>
      <c r="K25" s="43">
        <v>0</v>
      </c>
      <c r="L25" s="43">
        <f>ROUND((K25*$C$8/1000),0)</f>
        <v>0</v>
      </c>
      <c r="M25" s="43"/>
      <c r="N25" s="43"/>
      <c r="O25" s="44"/>
    </row>
    <row r="26" spans="1:15" x14ac:dyDescent="0.15">
      <c r="A26" s="37" t="s">
        <v>64</v>
      </c>
      <c r="B26" s="38">
        <v>225</v>
      </c>
      <c r="C26" s="38" t="s">
        <v>61</v>
      </c>
      <c r="D26" s="38" t="s">
        <v>36</v>
      </c>
      <c r="E26" s="39">
        <v>36</v>
      </c>
      <c r="F26" s="38" t="s">
        <v>65</v>
      </c>
      <c r="G26" s="41">
        <v>7.5</v>
      </c>
      <c r="H26" s="38" t="s">
        <v>63</v>
      </c>
      <c r="I26" s="42">
        <v>24</v>
      </c>
      <c r="J26" s="43">
        <v>36000</v>
      </c>
      <c r="K26" s="43">
        <v>0</v>
      </c>
      <c r="L26" s="43">
        <f>ROUND((K26*$C$8/1000),0)</f>
        <v>0</v>
      </c>
      <c r="M26" s="43"/>
      <c r="N26" s="43"/>
      <c r="O26" s="44"/>
    </row>
    <row r="27" spans="1:15" x14ac:dyDescent="0.15">
      <c r="A27" s="37"/>
      <c r="B27" s="38"/>
      <c r="C27" s="38"/>
      <c r="D27" s="38"/>
      <c r="E27" s="39"/>
      <c r="F27" s="38"/>
      <c r="G27" s="41"/>
      <c r="H27" s="38"/>
      <c r="I27" s="42"/>
      <c r="J27" s="43"/>
      <c r="K27" s="43"/>
      <c r="L27" s="43"/>
      <c r="M27" s="43"/>
      <c r="N27" s="43"/>
      <c r="O27" s="44"/>
    </row>
    <row r="28" spans="1:15" x14ac:dyDescent="0.15">
      <c r="A28" s="37" t="s">
        <v>60</v>
      </c>
      <c r="B28" s="38">
        <v>228</v>
      </c>
      <c r="C28" s="38" t="s">
        <v>66</v>
      </c>
      <c r="D28" s="38" t="s">
        <v>36</v>
      </c>
      <c r="E28" s="39">
        <v>433</v>
      </c>
      <c r="F28" s="38" t="s">
        <v>41</v>
      </c>
      <c r="G28" s="41">
        <v>7.5</v>
      </c>
      <c r="H28" s="38" t="s">
        <v>63</v>
      </c>
      <c r="I28" s="42">
        <v>21</v>
      </c>
      <c r="J28" s="43">
        <v>433000</v>
      </c>
      <c r="K28" s="43">
        <v>215363</v>
      </c>
      <c r="L28" s="43">
        <f>ROUND((K28*$C$8/1000),0)</f>
        <v>4607500</v>
      </c>
      <c r="M28" s="43">
        <v>113105</v>
      </c>
      <c r="N28" s="43">
        <v>4720605</v>
      </c>
      <c r="O28" s="44"/>
    </row>
    <row r="29" spans="1:15" x14ac:dyDescent="0.15">
      <c r="A29" s="37" t="s">
        <v>64</v>
      </c>
      <c r="B29" s="38">
        <v>228</v>
      </c>
      <c r="C29" s="38" t="s">
        <v>66</v>
      </c>
      <c r="D29" s="38" t="s">
        <v>36</v>
      </c>
      <c r="E29" s="39">
        <v>60</v>
      </c>
      <c r="F29" s="38" t="s">
        <v>42</v>
      </c>
      <c r="G29" s="41">
        <v>7.5</v>
      </c>
      <c r="H29" s="38" t="s">
        <v>63</v>
      </c>
      <c r="I29" s="42">
        <v>21</v>
      </c>
      <c r="J29" s="43">
        <v>60000</v>
      </c>
      <c r="K29" s="43">
        <v>125918</v>
      </c>
      <c r="L29" s="43">
        <f>ROUND((K29*$C$8/1000),0)</f>
        <v>2693904</v>
      </c>
      <c r="M29" s="43">
        <v>66130</v>
      </c>
      <c r="N29" s="43">
        <v>2760034</v>
      </c>
      <c r="O29" s="44"/>
    </row>
    <row r="30" spans="1:15" x14ac:dyDescent="0.15">
      <c r="A30" s="37" t="s">
        <v>67</v>
      </c>
      <c r="B30" s="38">
        <v>236</v>
      </c>
      <c r="C30" s="38" t="s">
        <v>68</v>
      </c>
      <c r="D30" s="38" t="s">
        <v>36</v>
      </c>
      <c r="E30" s="39">
        <v>403</v>
      </c>
      <c r="F30" s="40" t="s">
        <v>69</v>
      </c>
      <c r="G30" s="41">
        <v>7</v>
      </c>
      <c r="H30" s="38" t="s">
        <v>63</v>
      </c>
      <c r="I30" s="42">
        <v>19</v>
      </c>
      <c r="J30" s="43">
        <v>403000</v>
      </c>
      <c r="K30" s="43">
        <v>209637.21</v>
      </c>
      <c r="L30" s="43">
        <f>ROUND((K30*$C$8/1000),0)</f>
        <v>4485002</v>
      </c>
      <c r="M30" s="43">
        <v>128178</v>
      </c>
      <c r="N30" s="43">
        <v>4613180</v>
      </c>
      <c r="O30" s="44"/>
    </row>
    <row r="31" spans="1:15" x14ac:dyDescent="0.15">
      <c r="A31" s="37" t="s">
        <v>70</v>
      </c>
      <c r="B31" s="38">
        <v>236</v>
      </c>
      <c r="C31" s="38" t="s">
        <v>68</v>
      </c>
      <c r="D31" s="38" t="s">
        <v>36</v>
      </c>
      <c r="E31" s="39">
        <v>35.5</v>
      </c>
      <c r="F31" s="40" t="s">
        <v>71</v>
      </c>
      <c r="G31" s="41">
        <v>6.5</v>
      </c>
      <c r="H31" s="38" t="s">
        <v>63</v>
      </c>
      <c r="I31" s="42">
        <v>20</v>
      </c>
      <c r="J31" s="43">
        <v>35500</v>
      </c>
      <c r="K31" s="43">
        <v>68408.94</v>
      </c>
      <c r="L31" s="43">
        <f>ROUND((K31*$C$8/1000),0)</f>
        <v>1463548</v>
      </c>
      <c r="M31" s="43">
        <v>0</v>
      </c>
      <c r="N31" s="43">
        <v>1463548</v>
      </c>
      <c r="O31" s="44"/>
    </row>
    <row r="32" spans="1:15" x14ac:dyDescent="0.15">
      <c r="A32" s="37" t="s">
        <v>72</v>
      </c>
      <c r="B32" s="38">
        <v>239</v>
      </c>
      <c r="C32" s="38" t="s">
        <v>73</v>
      </c>
      <c r="D32" s="38" t="s">
        <v>36</v>
      </c>
      <c r="E32" s="39">
        <v>2100</v>
      </c>
      <c r="F32" s="38" t="s">
        <v>49</v>
      </c>
      <c r="G32" s="41">
        <v>6.8</v>
      </c>
      <c r="H32" s="38" t="s">
        <v>38</v>
      </c>
      <c r="I32" s="42">
        <v>4</v>
      </c>
      <c r="J32" s="43">
        <v>210000</v>
      </c>
      <c r="K32" s="43">
        <v>0</v>
      </c>
      <c r="L32" s="43">
        <v>0</v>
      </c>
      <c r="M32" s="43"/>
      <c r="N32" s="43"/>
      <c r="O32" s="44"/>
    </row>
    <row r="33" spans="1:15" x14ac:dyDescent="0.15">
      <c r="A33" s="37" t="s">
        <v>72</v>
      </c>
      <c r="B33" s="38">
        <v>239</v>
      </c>
      <c r="C33" s="38" t="s">
        <v>73</v>
      </c>
      <c r="D33" s="38" t="s">
        <v>36</v>
      </c>
      <c r="E33" s="39">
        <v>590</v>
      </c>
      <c r="F33" s="38" t="s">
        <v>52</v>
      </c>
      <c r="G33" s="41">
        <v>6.8</v>
      </c>
      <c r="H33" s="38" t="s">
        <v>38</v>
      </c>
      <c r="I33" s="42">
        <v>14</v>
      </c>
      <c r="J33" s="43">
        <v>590000</v>
      </c>
      <c r="K33" s="43">
        <v>68869.179999999993</v>
      </c>
      <c r="L33" s="43">
        <f>ROUND((K33*$C$8/1000),0)</f>
        <v>1473395</v>
      </c>
      <c r="M33" s="43">
        <v>1616.41</v>
      </c>
      <c r="N33" s="43">
        <v>1475011.26</v>
      </c>
      <c r="O33" s="44"/>
    </row>
    <row r="34" spans="1:15" x14ac:dyDescent="0.15">
      <c r="A34" s="37" t="s">
        <v>74</v>
      </c>
      <c r="B34" s="38">
        <v>239</v>
      </c>
      <c r="C34" s="38" t="s">
        <v>73</v>
      </c>
      <c r="D34" s="38" t="s">
        <v>36</v>
      </c>
      <c r="E34" s="39">
        <v>48</v>
      </c>
      <c r="F34" s="38" t="s">
        <v>75</v>
      </c>
      <c r="G34" s="41">
        <v>6.8</v>
      </c>
      <c r="H34" s="38" t="s">
        <v>38</v>
      </c>
      <c r="I34" s="42">
        <v>14</v>
      </c>
      <c r="J34" s="43">
        <v>48000</v>
      </c>
      <c r="K34" s="43">
        <v>92673.12</v>
      </c>
      <c r="L34" s="43">
        <f>ROUND((K34*$C$8/1000),0)</f>
        <v>1982659</v>
      </c>
      <c r="M34" s="43">
        <v>0</v>
      </c>
      <c r="N34" s="43">
        <v>1982658.83</v>
      </c>
      <c r="O34" s="44"/>
    </row>
    <row r="35" spans="1:15" x14ac:dyDescent="0.15">
      <c r="A35" s="37"/>
      <c r="B35" s="38"/>
      <c r="C35" s="38"/>
      <c r="D35" s="38"/>
      <c r="E35" s="39"/>
      <c r="F35" s="38"/>
      <c r="G35" s="41"/>
      <c r="H35" s="38"/>
      <c r="I35" s="42"/>
      <c r="J35" s="43"/>
      <c r="K35" s="43"/>
      <c r="L35" s="43"/>
      <c r="M35" s="43"/>
      <c r="N35" s="43"/>
      <c r="O35" s="44"/>
    </row>
    <row r="36" spans="1:15" x14ac:dyDescent="0.15">
      <c r="A36" s="37" t="s">
        <v>47</v>
      </c>
      <c r="B36" s="38">
        <v>245</v>
      </c>
      <c r="C36" s="38" t="s">
        <v>76</v>
      </c>
      <c r="D36" s="38" t="s">
        <v>36</v>
      </c>
      <c r="E36" s="39">
        <v>800</v>
      </c>
      <c r="F36" s="38" t="s">
        <v>77</v>
      </c>
      <c r="G36" s="41">
        <v>7</v>
      </c>
      <c r="H36" s="38" t="s">
        <v>55</v>
      </c>
      <c r="I36" s="41">
        <v>19.75</v>
      </c>
      <c r="J36" s="43">
        <v>800000</v>
      </c>
      <c r="K36" s="43">
        <v>271396.8</v>
      </c>
      <c r="L36" s="43">
        <f>ROUND((K36*$C$8/1000),0)</f>
        <v>5806293</v>
      </c>
      <c r="M36" s="43">
        <v>754385</v>
      </c>
      <c r="N36" s="43">
        <v>6560678</v>
      </c>
      <c r="O36" s="44"/>
    </row>
    <row r="37" spans="1:15" x14ac:dyDescent="0.15">
      <c r="A37" s="37" t="s">
        <v>47</v>
      </c>
      <c r="B37" s="38">
        <v>245</v>
      </c>
      <c r="C37" s="38" t="s">
        <v>76</v>
      </c>
      <c r="D37" s="38" t="s">
        <v>36</v>
      </c>
      <c r="E37" s="39">
        <v>95</v>
      </c>
      <c r="F37" s="38" t="s">
        <v>78</v>
      </c>
      <c r="G37" s="41">
        <v>7</v>
      </c>
      <c r="H37" s="38" t="s">
        <v>55</v>
      </c>
      <c r="I37" s="41">
        <v>19.75</v>
      </c>
      <c r="J37" s="43">
        <v>95000</v>
      </c>
      <c r="K37" s="43">
        <v>32804.800000000003</v>
      </c>
      <c r="L37" s="43">
        <f>ROUND((K37*$C$8/1000),0)</f>
        <v>701829</v>
      </c>
      <c r="M37" s="43">
        <v>91176</v>
      </c>
      <c r="N37" s="43">
        <v>793005</v>
      </c>
      <c r="O37" s="44"/>
    </row>
    <row r="38" spans="1:15" x14ac:dyDescent="0.15">
      <c r="A38" s="37" t="s">
        <v>79</v>
      </c>
      <c r="B38" s="38">
        <v>245</v>
      </c>
      <c r="C38" s="38" t="s">
        <v>76</v>
      </c>
      <c r="D38" s="38" t="s">
        <v>36</v>
      </c>
      <c r="E38" s="39">
        <v>90</v>
      </c>
      <c r="F38" s="38" t="s">
        <v>80</v>
      </c>
      <c r="G38" s="41">
        <v>7</v>
      </c>
      <c r="H38" s="38" t="s">
        <v>55</v>
      </c>
      <c r="I38" s="41">
        <v>19.75</v>
      </c>
      <c r="J38" s="43">
        <v>90000</v>
      </c>
      <c r="K38" s="43">
        <v>144479.07999999999</v>
      </c>
      <c r="L38" s="43">
        <f>ROUND((K38*$C$8/1000),0)</f>
        <v>3091001</v>
      </c>
      <c r="M38" s="43">
        <v>401634</v>
      </c>
      <c r="N38" s="43">
        <v>3492635</v>
      </c>
      <c r="O38" s="44"/>
    </row>
    <row r="39" spans="1:15" x14ac:dyDescent="0.15">
      <c r="A39" s="37" t="s">
        <v>47</v>
      </c>
      <c r="B39" s="38">
        <v>247</v>
      </c>
      <c r="C39" s="38" t="s">
        <v>81</v>
      </c>
      <c r="D39" s="38" t="s">
        <v>36</v>
      </c>
      <c r="E39" s="39">
        <v>470</v>
      </c>
      <c r="F39" s="38" t="s">
        <v>82</v>
      </c>
      <c r="G39" s="41">
        <v>6.3</v>
      </c>
      <c r="H39" s="38" t="s">
        <v>55</v>
      </c>
      <c r="I39" s="41">
        <v>25</v>
      </c>
      <c r="J39" s="43">
        <v>470000</v>
      </c>
      <c r="K39" s="43">
        <v>179552.75</v>
      </c>
      <c r="L39" s="43">
        <f t="shared" ref="L39:L46" si="1">ROUND((K39*$C$8/1000),0)</f>
        <v>3841371</v>
      </c>
      <c r="M39" s="43">
        <v>405243</v>
      </c>
      <c r="N39" s="43">
        <v>4246614</v>
      </c>
      <c r="O39" s="44"/>
    </row>
    <row r="40" spans="1:15" x14ac:dyDescent="0.15">
      <c r="A40" s="37" t="s">
        <v>47</v>
      </c>
      <c r="B40" s="38">
        <v>247</v>
      </c>
      <c r="C40" s="38" t="s">
        <v>81</v>
      </c>
      <c r="D40" s="38" t="s">
        <v>36</v>
      </c>
      <c r="E40" s="39">
        <v>25</v>
      </c>
      <c r="F40" s="38" t="s">
        <v>83</v>
      </c>
      <c r="G40" s="41">
        <v>6.3</v>
      </c>
      <c r="H40" s="38" t="s">
        <v>55</v>
      </c>
      <c r="I40" s="41">
        <v>25</v>
      </c>
      <c r="J40" s="43">
        <v>25000</v>
      </c>
      <c r="K40" s="43">
        <v>9394.8799999999992</v>
      </c>
      <c r="L40" s="43">
        <f t="shared" si="1"/>
        <v>200995</v>
      </c>
      <c r="M40" s="43">
        <v>21197</v>
      </c>
      <c r="N40" s="43">
        <v>222192</v>
      </c>
      <c r="O40" s="44"/>
    </row>
    <row r="41" spans="1:15" x14ac:dyDescent="0.15">
      <c r="A41" s="37" t="s">
        <v>51</v>
      </c>
      <c r="B41" s="38">
        <v>247</v>
      </c>
      <c r="C41" s="38" t="s">
        <v>81</v>
      </c>
      <c r="D41" s="38" t="s">
        <v>36</v>
      </c>
      <c r="E41" s="39">
        <v>27</v>
      </c>
      <c r="F41" s="38" t="s">
        <v>84</v>
      </c>
      <c r="G41" s="41">
        <v>7.3</v>
      </c>
      <c r="H41" s="38" t="s">
        <v>55</v>
      </c>
      <c r="I41" s="41">
        <v>25</v>
      </c>
      <c r="J41" s="43">
        <v>27000</v>
      </c>
      <c r="K41" s="43">
        <v>53551.8</v>
      </c>
      <c r="L41" s="43">
        <f t="shared" si="1"/>
        <v>1145693</v>
      </c>
      <c r="M41" s="43">
        <v>121157</v>
      </c>
      <c r="N41" s="43">
        <v>1266850</v>
      </c>
      <c r="O41" s="44"/>
    </row>
    <row r="42" spans="1:15" x14ac:dyDescent="0.15">
      <c r="A42" s="37" t="s">
        <v>85</v>
      </c>
      <c r="B42" s="38">
        <v>262</v>
      </c>
      <c r="C42" s="38" t="s">
        <v>86</v>
      </c>
      <c r="D42" s="38" t="s">
        <v>36</v>
      </c>
      <c r="E42" s="39">
        <v>405</v>
      </c>
      <c r="F42" s="38" t="s">
        <v>87</v>
      </c>
      <c r="G42" s="41">
        <v>5.75</v>
      </c>
      <c r="H42" s="38" t="s">
        <v>38</v>
      </c>
      <c r="I42" s="41">
        <v>6</v>
      </c>
      <c r="J42" s="43">
        <v>405000</v>
      </c>
      <c r="K42" s="43">
        <v>0</v>
      </c>
      <c r="L42" s="43">
        <f>ROUND((K42*$C$8/1000),0)</f>
        <v>0</v>
      </c>
      <c r="M42" s="43"/>
      <c r="N42" s="43"/>
      <c r="O42" s="44"/>
    </row>
    <row r="43" spans="1:15" x14ac:dyDescent="0.15">
      <c r="A43" s="37" t="s">
        <v>85</v>
      </c>
      <c r="B43" s="38">
        <v>262</v>
      </c>
      <c r="C43" s="38" t="s">
        <v>86</v>
      </c>
      <c r="D43" s="38" t="s">
        <v>36</v>
      </c>
      <c r="E43" s="39">
        <v>104</v>
      </c>
      <c r="F43" s="38" t="s">
        <v>88</v>
      </c>
      <c r="G43" s="41">
        <v>5.75</v>
      </c>
      <c r="H43" s="38" t="s">
        <v>38</v>
      </c>
      <c r="I43" s="41">
        <v>6</v>
      </c>
      <c r="J43" s="43">
        <v>104000</v>
      </c>
      <c r="K43" s="43">
        <v>0</v>
      </c>
      <c r="L43" s="43">
        <f t="shared" si="1"/>
        <v>0</v>
      </c>
      <c r="M43" s="43"/>
      <c r="N43" s="43"/>
      <c r="O43" s="44"/>
    </row>
    <row r="44" spans="1:15" x14ac:dyDescent="0.15">
      <c r="A44" s="37" t="s">
        <v>85</v>
      </c>
      <c r="B44" s="38">
        <v>262</v>
      </c>
      <c r="C44" s="38" t="s">
        <v>86</v>
      </c>
      <c r="D44" s="38" t="s">
        <v>36</v>
      </c>
      <c r="E44" s="39">
        <v>465</v>
      </c>
      <c r="F44" s="38" t="s">
        <v>89</v>
      </c>
      <c r="G44" s="41">
        <v>6.5</v>
      </c>
      <c r="H44" s="38" t="s">
        <v>38</v>
      </c>
      <c r="I44" s="41">
        <v>20</v>
      </c>
      <c r="J44" s="43">
        <v>465000</v>
      </c>
      <c r="K44" s="43">
        <v>37001.599999999999</v>
      </c>
      <c r="L44" s="43">
        <f t="shared" si="1"/>
        <v>791616</v>
      </c>
      <c r="M44" s="43">
        <v>4097</v>
      </c>
      <c r="N44" s="43">
        <v>795713</v>
      </c>
      <c r="O44" s="44"/>
    </row>
    <row r="45" spans="1:15" x14ac:dyDescent="0.15">
      <c r="A45" s="37" t="s">
        <v>85</v>
      </c>
      <c r="B45" s="38">
        <v>262</v>
      </c>
      <c r="C45" s="38" t="s">
        <v>86</v>
      </c>
      <c r="D45" s="38" t="s">
        <v>36</v>
      </c>
      <c r="E45" s="39">
        <v>121</v>
      </c>
      <c r="F45" s="38" t="s">
        <v>90</v>
      </c>
      <c r="G45" s="41">
        <v>6.5</v>
      </c>
      <c r="H45" s="38" t="s">
        <v>38</v>
      </c>
      <c r="I45" s="41">
        <v>20</v>
      </c>
      <c r="J45" s="43">
        <v>121000</v>
      </c>
      <c r="K45" s="43">
        <v>8880.4</v>
      </c>
      <c r="L45" s="43">
        <f t="shared" si="1"/>
        <v>189988</v>
      </c>
      <c r="M45" s="43">
        <v>983</v>
      </c>
      <c r="N45" s="43">
        <v>190971</v>
      </c>
      <c r="O45" s="44"/>
    </row>
    <row r="46" spans="1:15" x14ac:dyDescent="0.15">
      <c r="A46" s="37" t="s">
        <v>91</v>
      </c>
      <c r="B46" s="38">
        <v>262</v>
      </c>
      <c r="C46" s="38" t="s">
        <v>86</v>
      </c>
      <c r="D46" s="38" t="s">
        <v>36</v>
      </c>
      <c r="E46" s="39">
        <v>35</v>
      </c>
      <c r="F46" s="38" t="s">
        <v>92</v>
      </c>
      <c r="G46" s="41">
        <v>6.5</v>
      </c>
      <c r="H46" s="38" t="s">
        <v>38</v>
      </c>
      <c r="I46" s="41">
        <v>20</v>
      </c>
      <c r="J46" s="43">
        <v>35000</v>
      </c>
      <c r="K46" s="43">
        <v>62668.9</v>
      </c>
      <c r="L46" s="43">
        <f t="shared" si="1"/>
        <v>1340745</v>
      </c>
      <c r="M46" s="43">
        <v>6937</v>
      </c>
      <c r="N46" s="43">
        <v>1347682</v>
      </c>
      <c r="O46" s="44"/>
    </row>
    <row r="47" spans="1:15" x14ac:dyDescent="0.15">
      <c r="A47" s="37"/>
      <c r="B47" s="38"/>
      <c r="C47" s="38"/>
      <c r="D47" s="38"/>
      <c r="E47" s="39"/>
      <c r="F47" s="38"/>
      <c r="G47" s="41"/>
      <c r="H47" s="38"/>
      <c r="I47" s="41"/>
      <c r="J47" s="43"/>
      <c r="K47" s="43"/>
      <c r="L47" s="43"/>
      <c r="M47" s="43"/>
      <c r="N47" s="43"/>
      <c r="O47" s="44"/>
    </row>
    <row r="48" spans="1:15" x14ac:dyDescent="0.15">
      <c r="A48" s="37" t="s">
        <v>60</v>
      </c>
      <c r="B48" s="38">
        <v>270</v>
      </c>
      <c r="C48" s="38" t="s">
        <v>93</v>
      </c>
      <c r="D48" s="38" t="s">
        <v>36</v>
      </c>
      <c r="E48" s="39">
        <v>450</v>
      </c>
      <c r="F48" s="38" t="s">
        <v>44</v>
      </c>
      <c r="G48" s="41">
        <v>7</v>
      </c>
      <c r="H48" s="38" t="s">
        <v>63</v>
      </c>
      <c r="I48" s="41">
        <v>21</v>
      </c>
      <c r="J48" s="43">
        <v>450000</v>
      </c>
      <c r="K48" s="43">
        <v>242322</v>
      </c>
      <c r="L48" s="43">
        <f t="shared" ref="L48:L54" si="2">ROUND((K48*$C$8/1000),0)</f>
        <v>5184264</v>
      </c>
      <c r="M48" s="43">
        <v>118919</v>
      </c>
      <c r="N48" s="43">
        <v>5303183</v>
      </c>
      <c r="O48" s="44"/>
    </row>
    <row r="49" spans="1:15" x14ac:dyDescent="0.15">
      <c r="A49" s="37" t="s">
        <v>64</v>
      </c>
      <c r="B49" s="38">
        <v>270</v>
      </c>
      <c r="C49" s="38" t="s">
        <v>93</v>
      </c>
      <c r="D49" s="38" t="s">
        <v>36</v>
      </c>
      <c r="E49" s="39">
        <v>80</v>
      </c>
      <c r="F49" s="38" t="s">
        <v>46</v>
      </c>
      <c r="G49" s="41">
        <v>7</v>
      </c>
      <c r="H49" s="38" t="s">
        <v>63</v>
      </c>
      <c r="I49" s="41">
        <v>21</v>
      </c>
      <c r="J49" s="43">
        <v>80000</v>
      </c>
      <c r="K49" s="43">
        <v>147077</v>
      </c>
      <c r="L49" s="43">
        <f t="shared" si="2"/>
        <v>3146582</v>
      </c>
      <c r="M49" s="43">
        <v>72178</v>
      </c>
      <c r="N49" s="43">
        <v>3218760</v>
      </c>
      <c r="O49" s="44"/>
    </row>
    <row r="50" spans="1:15" x14ac:dyDescent="0.15">
      <c r="A50" s="37" t="s">
        <v>94</v>
      </c>
      <c r="B50" s="38">
        <v>271</v>
      </c>
      <c r="C50" s="38" t="s">
        <v>95</v>
      </c>
      <c r="D50" s="38" t="s">
        <v>36</v>
      </c>
      <c r="E50" s="39">
        <v>185</v>
      </c>
      <c r="F50" s="38" t="s">
        <v>96</v>
      </c>
      <c r="G50" s="41">
        <v>5.5</v>
      </c>
      <c r="H50" s="38" t="s">
        <v>55</v>
      </c>
      <c r="I50" s="41">
        <v>5</v>
      </c>
      <c r="J50" s="43">
        <v>185000</v>
      </c>
      <c r="K50" s="43">
        <v>0</v>
      </c>
      <c r="L50" s="43">
        <f t="shared" si="2"/>
        <v>0</v>
      </c>
      <c r="M50" s="43"/>
      <c r="N50" s="43"/>
      <c r="O50" s="44"/>
    </row>
    <row r="51" spans="1:15" x14ac:dyDescent="0.15">
      <c r="A51" s="37" t="s">
        <v>94</v>
      </c>
      <c r="B51" s="38">
        <v>271</v>
      </c>
      <c r="C51" s="38" t="s">
        <v>95</v>
      </c>
      <c r="D51" s="38" t="s">
        <v>36</v>
      </c>
      <c r="E51" s="39">
        <v>47</v>
      </c>
      <c r="F51" s="38" t="s">
        <v>54</v>
      </c>
      <c r="G51" s="41">
        <v>5.5</v>
      </c>
      <c r="H51" s="38" t="s">
        <v>55</v>
      </c>
      <c r="I51" s="41">
        <v>5</v>
      </c>
      <c r="J51" s="43">
        <v>47000</v>
      </c>
      <c r="K51" s="43">
        <v>0</v>
      </c>
      <c r="L51" s="43">
        <f t="shared" si="2"/>
        <v>0</v>
      </c>
      <c r="M51" s="43"/>
      <c r="N51" s="43"/>
      <c r="O51" s="44"/>
    </row>
    <row r="52" spans="1:15" x14ac:dyDescent="0.15">
      <c r="A52" s="37" t="s">
        <v>94</v>
      </c>
      <c r="B52" s="38">
        <v>271</v>
      </c>
      <c r="C52" s="38" t="s">
        <v>95</v>
      </c>
      <c r="D52" s="38" t="s">
        <v>36</v>
      </c>
      <c r="E52" s="39">
        <v>795</v>
      </c>
      <c r="F52" s="38" t="s">
        <v>97</v>
      </c>
      <c r="G52" s="41">
        <v>6.5</v>
      </c>
      <c r="H52" s="38" t="s">
        <v>55</v>
      </c>
      <c r="I52" s="41">
        <v>22.25</v>
      </c>
      <c r="J52" s="43">
        <v>795000</v>
      </c>
      <c r="K52" s="43">
        <v>351389.14</v>
      </c>
      <c r="L52" s="43">
        <f t="shared" si="2"/>
        <v>7517658</v>
      </c>
      <c r="M52" s="43">
        <v>91290</v>
      </c>
      <c r="N52" s="43">
        <v>7608948</v>
      </c>
      <c r="O52" s="44"/>
    </row>
    <row r="53" spans="1:15" x14ac:dyDescent="0.15">
      <c r="A53" s="37" t="s">
        <v>94</v>
      </c>
      <c r="B53" s="38">
        <v>271</v>
      </c>
      <c r="C53" s="38" t="s">
        <v>95</v>
      </c>
      <c r="D53" s="38" t="s">
        <v>36</v>
      </c>
      <c r="E53" s="39">
        <v>203</v>
      </c>
      <c r="F53" s="38" t="s">
        <v>98</v>
      </c>
      <c r="G53" s="41">
        <v>6.5</v>
      </c>
      <c r="H53" s="38" t="s">
        <v>55</v>
      </c>
      <c r="I53" s="41">
        <v>22.25</v>
      </c>
      <c r="J53" s="43">
        <v>203000</v>
      </c>
      <c r="K53" s="43">
        <v>89716.36</v>
      </c>
      <c r="L53" s="43">
        <f t="shared" si="2"/>
        <v>1919402</v>
      </c>
      <c r="M53" s="43">
        <v>23307</v>
      </c>
      <c r="N53" s="43">
        <v>1942709</v>
      </c>
      <c r="O53" s="44"/>
    </row>
    <row r="54" spans="1:15" x14ac:dyDescent="0.15">
      <c r="A54" s="37" t="s">
        <v>99</v>
      </c>
      <c r="B54" s="38">
        <v>271</v>
      </c>
      <c r="C54" s="38" t="s">
        <v>95</v>
      </c>
      <c r="D54" s="38" t="s">
        <v>36</v>
      </c>
      <c r="E54" s="39">
        <v>90</v>
      </c>
      <c r="F54" s="38" t="s">
        <v>77</v>
      </c>
      <c r="G54" s="41">
        <v>6.5</v>
      </c>
      <c r="H54" s="38" t="s">
        <v>55</v>
      </c>
      <c r="I54" s="41">
        <v>22.25</v>
      </c>
      <c r="J54" s="43">
        <v>90000</v>
      </c>
      <c r="K54" s="43">
        <v>158631.34</v>
      </c>
      <c r="L54" s="43">
        <f t="shared" si="2"/>
        <v>3393776</v>
      </c>
      <c r="M54" s="43">
        <v>41212</v>
      </c>
      <c r="N54" s="43">
        <v>3434988</v>
      </c>
      <c r="O54" s="44"/>
    </row>
    <row r="55" spans="1:15" x14ac:dyDescent="0.15">
      <c r="A55" s="37"/>
      <c r="B55" s="38"/>
      <c r="C55" s="38"/>
      <c r="D55" s="38"/>
      <c r="E55" s="39"/>
      <c r="F55" s="38"/>
      <c r="G55" s="41"/>
      <c r="H55" s="38"/>
      <c r="I55" s="41"/>
      <c r="J55" s="43"/>
      <c r="K55" s="43"/>
      <c r="L55" s="43"/>
      <c r="M55" s="43"/>
      <c r="N55" s="43"/>
      <c r="O55" s="44"/>
    </row>
    <row r="56" spans="1:15" x14ac:dyDescent="0.15">
      <c r="A56" s="37" t="s">
        <v>94</v>
      </c>
      <c r="B56" s="38">
        <v>282</v>
      </c>
      <c r="C56" s="38" t="s">
        <v>104</v>
      </c>
      <c r="D56" s="38" t="s">
        <v>36</v>
      </c>
      <c r="E56" s="39">
        <v>280</v>
      </c>
      <c r="F56" s="38" t="s">
        <v>105</v>
      </c>
      <c r="G56" s="41">
        <v>5</v>
      </c>
      <c r="H56" s="38" t="s">
        <v>55</v>
      </c>
      <c r="I56" s="41">
        <v>5</v>
      </c>
      <c r="J56" s="43">
        <v>280000</v>
      </c>
      <c r="K56" s="43">
        <v>0</v>
      </c>
      <c r="L56" s="43">
        <f t="shared" ref="L56:L62" si="3">ROUND((K56*$C$8/1000),0)</f>
        <v>0</v>
      </c>
      <c r="M56" s="43"/>
      <c r="N56" s="43"/>
      <c r="O56" s="44"/>
    </row>
    <row r="57" spans="1:15" x14ac:dyDescent="0.15">
      <c r="A57" s="37" t="s">
        <v>94</v>
      </c>
      <c r="B57" s="38">
        <v>282</v>
      </c>
      <c r="C57" s="38" t="s">
        <v>104</v>
      </c>
      <c r="D57" s="38" t="s">
        <v>36</v>
      </c>
      <c r="E57" s="39">
        <v>73</v>
      </c>
      <c r="F57" s="38" t="s">
        <v>56</v>
      </c>
      <c r="G57" s="41">
        <v>5</v>
      </c>
      <c r="H57" s="38" t="s">
        <v>55</v>
      </c>
      <c r="I57" s="41">
        <v>5</v>
      </c>
      <c r="J57" s="43">
        <v>73000</v>
      </c>
      <c r="K57" s="43">
        <v>0</v>
      </c>
      <c r="L57" s="43">
        <v>0</v>
      </c>
      <c r="M57" s="43"/>
      <c r="N57" s="43"/>
      <c r="O57" s="44"/>
    </row>
    <row r="58" spans="1:15" x14ac:dyDescent="0.15">
      <c r="A58" s="37" t="s">
        <v>94</v>
      </c>
      <c r="B58" s="38">
        <v>282</v>
      </c>
      <c r="C58" s="38" t="s">
        <v>104</v>
      </c>
      <c r="D58" s="38" t="s">
        <v>36</v>
      </c>
      <c r="E58" s="39">
        <v>1090</v>
      </c>
      <c r="F58" s="38" t="s">
        <v>106</v>
      </c>
      <c r="G58" s="41">
        <v>6</v>
      </c>
      <c r="H58" s="38" t="s">
        <v>55</v>
      </c>
      <c r="I58" s="41">
        <v>25</v>
      </c>
      <c r="J58" s="43">
        <v>1090000</v>
      </c>
      <c r="K58" s="43">
        <v>495543.55</v>
      </c>
      <c r="L58" s="43">
        <f t="shared" si="3"/>
        <v>10601713</v>
      </c>
      <c r="M58" s="43">
        <v>67135</v>
      </c>
      <c r="N58" s="43">
        <v>10668848</v>
      </c>
      <c r="O58" s="44"/>
    </row>
    <row r="59" spans="1:15" x14ac:dyDescent="0.15">
      <c r="A59" s="37" t="s">
        <v>94</v>
      </c>
      <c r="B59" s="38">
        <v>282</v>
      </c>
      <c r="C59" s="38" t="s">
        <v>104</v>
      </c>
      <c r="D59" s="38" t="s">
        <v>36</v>
      </c>
      <c r="E59" s="39">
        <v>274</v>
      </c>
      <c r="F59" s="38" t="s">
        <v>107</v>
      </c>
      <c r="G59" s="41">
        <v>6</v>
      </c>
      <c r="H59" s="38" t="s">
        <v>55</v>
      </c>
      <c r="I59" s="41">
        <v>25</v>
      </c>
      <c r="J59" s="43">
        <v>274000</v>
      </c>
      <c r="K59" s="43">
        <v>123516.07</v>
      </c>
      <c r="L59" s="43">
        <f t="shared" si="3"/>
        <v>2642516</v>
      </c>
      <c r="M59" s="43">
        <v>16735</v>
      </c>
      <c r="N59" s="43">
        <v>2659251</v>
      </c>
      <c r="O59" s="44"/>
    </row>
    <row r="60" spans="1:15" x14ac:dyDescent="0.15">
      <c r="A60" s="37" t="s">
        <v>108</v>
      </c>
      <c r="B60" s="38">
        <v>282</v>
      </c>
      <c r="C60" s="38" t="s">
        <v>104</v>
      </c>
      <c r="D60" s="38" t="s">
        <v>36</v>
      </c>
      <c r="E60" s="39">
        <v>197</v>
      </c>
      <c r="F60" s="38" t="s">
        <v>78</v>
      </c>
      <c r="G60" s="41">
        <v>6</v>
      </c>
      <c r="H60" s="38" t="s">
        <v>55</v>
      </c>
      <c r="I60" s="41">
        <v>25</v>
      </c>
      <c r="J60" s="43">
        <v>197000</v>
      </c>
      <c r="K60" s="43">
        <v>328014.13</v>
      </c>
      <c r="L60" s="43">
        <f t="shared" si="3"/>
        <v>7017570</v>
      </c>
      <c r="M60" s="43">
        <v>44439</v>
      </c>
      <c r="N60" s="43">
        <v>7062009</v>
      </c>
      <c r="O60" s="44"/>
    </row>
    <row r="61" spans="1:15" x14ac:dyDescent="0.15">
      <c r="A61" s="37" t="s">
        <v>109</v>
      </c>
      <c r="B61" s="38">
        <v>283</v>
      </c>
      <c r="C61" s="38" t="s">
        <v>110</v>
      </c>
      <c r="D61" s="38" t="s">
        <v>36</v>
      </c>
      <c r="E61" s="39">
        <v>438</v>
      </c>
      <c r="F61" s="40" t="s">
        <v>111</v>
      </c>
      <c r="G61" s="41">
        <v>6</v>
      </c>
      <c r="H61" s="38" t="s">
        <v>63</v>
      </c>
      <c r="I61" s="41">
        <v>22</v>
      </c>
      <c r="J61" s="43">
        <v>438000</v>
      </c>
      <c r="K61" s="43">
        <v>324117.99</v>
      </c>
      <c r="L61" s="43">
        <f t="shared" si="3"/>
        <v>6934216</v>
      </c>
      <c r="M61" s="43">
        <v>170269</v>
      </c>
      <c r="N61" s="43">
        <v>7104485</v>
      </c>
      <c r="O61" s="44"/>
    </row>
    <row r="62" spans="1:15" x14ac:dyDescent="0.15">
      <c r="A62" s="37" t="s">
        <v>112</v>
      </c>
      <c r="B62" s="38">
        <v>283</v>
      </c>
      <c r="C62" s="38" t="s">
        <v>110</v>
      </c>
      <c r="D62" s="38" t="s">
        <v>36</v>
      </c>
      <c r="E62" s="39">
        <v>122.8</v>
      </c>
      <c r="F62" s="38" t="s">
        <v>113</v>
      </c>
      <c r="G62" s="41">
        <v>6</v>
      </c>
      <c r="H62" s="38" t="s">
        <v>63</v>
      </c>
      <c r="I62" s="41">
        <v>22.5</v>
      </c>
      <c r="J62" s="43">
        <v>122800</v>
      </c>
      <c r="K62" s="43">
        <v>206458.74</v>
      </c>
      <c r="L62" s="43">
        <f t="shared" si="3"/>
        <v>4417001</v>
      </c>
      <c r="M62" s="43">
        <v>0</v>
      </c>
      <c r="N62" s="43">
        <v>4417001</v>
      </c>
      <c r="O62" s="44"/>
    </row>
    <row r="63" spans="1:15" x14ac:dyDescent="0.15">
      <c r="A63" s="37"/>
      <c r="B63" s="38"/>
      <c r="C63" s="38"/>
      <c r="D63" s="38"/>
      <c r="E63" s="39"/>
      <c r="F63" s="38"/>
      <c r="G63" s="41"/>
      <c r="H63" s="38"/>
      <c r="I63" s="41"/>
      <c r="J63" s="43"/>
      <c r="K63" s="43"/>
      <c r="L63" s="43"/>
      <c r="M63" s="43"/>
      <c r="N63" s="43"/>
      <c r="O63" s="44"/>
    </row>
    <row r="64" spans="1:15" x14ac:dyDescent="0.15">
      <c r="A64" s="37" t="s">
        <v>47</v>
      </c>
      <c r="B64" s="38">
        <v>294</v>
      </c>
      <c r="C64" s="45" t="s">
        <v>118</v>
      </c>
      <c r="D64" s="38" t="s">
        <v>36</v>
      </c>
      <c r="E64" s="39">
        <v>400</v>
      </c>
      <c r="F64" s="38" t="s">
        <v>119</v>
      </c>
      <c r="G64" s="41">
        <v>6.25</v>
      </c>
      <c r="H64" s="38" t="s">
        <v>55</v>
      </c>
      <c r="I64" s="41">
        <v>20.83</v>
      </c>
      <c r="J64" s="43">
        <v>400000</v>
      </c>
      <c r="K64" s="43">
        <v>167823.39</v>
      </c>
      <c r="L64" s="43">
        <f t="shared" ref="L64:L69" si="4">ROUND((K64*$C$8/1000),0)</f>
        <v>3590432</v>
      </c>
      <c r="M64" s="43">
        <v>369053</v>
      </c>
      <c r="N64" s="43">
        <v>3959485</v>
      </c>
      <c r="O64" s="44"/>
    </row>
    <row r="65" spans="1:15" x14ac:dyDescent="0.15">
      <c r="A65" s="37" t="s">
        <v>47</v>
      </c>
      <c r="B65" s="38">
        <v>294</v>
      </c>
      <c r="C65" s="45" t="s">
        <v>118</v>
      </c>
      <c r="D65" s="38" t="s">
        <v>36</v>
      </c>
      <c r="E65" s="39">
        <v>69</v>
      </c>
      <c r="F65" s="38" t="s">
        <v>120</v>
      </c>
      <c r="G65" s="41">
        <v>6.25</v>
      </c>
      <c r="H65" s="38" t="s">
        <v>55</v>
      </c>
      <c r="I65" s="41">
        <v>20.83</v>
      </c>
      <c r="J65" s="43">
        <v>69000</v>
      </c>
      <c r="K65" s="43">
        <v>29835.27</v>
      </c>
      <c r="L65" s="43">
        <f t="shared" si="4"/>
        <v>638299</v>
      </c>
      <c r="M65" s="43">
        <v>65609</v>
      </c>
      <c r="N65" s="43">
        <v>703908</v>
      </c>
      <c r="O65" s="44"/>
    </row>
    <row r="66" spans="1:15" x14ac:dyDescent="0.15">
      <c r="A66" s="37" t="s">
        <v>51</v>
      </c>
      <c r="B66" s="38">
        <v>294</v>
      </c>
      <c r="C66" s="45" t="s">
        <v>118</v>
      </c>
      <c r="D66" s="38" t="s">
        <v>36</v>
      </c>
      <c r="E66" s="39">
        <v>31.8</v>
      </c>
      <c r="F66" s="38" t="s">
        <v>121</v>
      </c>
      <c r="G66" s="41">
        <v>6.75</v>
      </c>
      <c r="H66" s="38" t="s">
        <v>55</v>
      </c>
      <c r="I66" s="41">
        <v>20.83</v>
      </c>
      <c r="J66" s="43">
        <v>31800</v>
      </c>
      <c r="K66" s="43">
        <v>56062.95</v>
      </c>
      <c r="L66" s="43">
        <f t="shared" si="4"/>
        <v>1199417</v>
      </c>
      <c r="M66" s="43">
        <v>135766</v>
      </c>
      <c r="N66" s="43">
        <v>1335183</v>
      </c>
      <c r="O66" s="44"/>
    </row>
    <row r="67" spans="1:15" x14ac:dyDescent="0.15">
      <c r="A67" s="37" t="s">
        <v>124</v>
      </c>
      <c r="B67" s="38">
        <v>300</v>
      </c>
      <c r="C67" s="38" t="s">
        <v>125</v>
      </c>
      <c r="D67" s="38" t="s">
        <v>36</v>
      </c>
      <c r="E67" s="39">
        <v>275</v>
      </c>
      <c r="F67" s="38" t="s">
        <v>126</v>
      </c>
      <c r="G67" s="41">
        <v>6.2</v>
      </c>
      <c r="H67" s="38" t="s">
        <v>63</v>
      </c>
      <c r="I67" s="41">
        <v>22.75</v>
      </c>
      <c r="J67" s="43">
        <v>275000</v>
      </c>
      <c r="K67" s="43">
        <v>176532</v>
      </c>
      <c r="L67" s="43">
        <f t="shared" si="4"/>
        <v>3776745</v>
      </c>
      <c r="M67" s="43">
        <v>24688</v>
      </c>
      <c r="N67" s="43">
        <v>3801433</v>
      </c>
      <c r="O67" s="44"/>
    </row>
    <row r="68" spans="1:15" x14ac:dyDescent="0.15">
      <c r="A68" s="37" t="s">
        <v>124</v>
      </c>
      <c r="B68" s="38">
        <v>300</v>
      </c>
      <c r="C68" s="45" t="s">
        <v>125</v>
      </c>
      <c r="D68" s="38" t="s">
        <v>36</v>
      </c>
      <c r="E68" s="39">
        <v>74</v>
      </c>
      <c r="F68" s="38" t="s">
        <v>127</v>
      </c>
      <c r="G68" s="41">
        <v>6.2</v>
      </c>
      <c r="H68" s="38" t="s">
        <v>63</v>
      </c>
      <c r="I68" s="41">
        <v>22.75</v>
      </c>
      <c r="J68" s="43">
        <v>74000</v>
      </c>
      <c r="K68" s="43">
        <v>41643</v>
      </c>
      <c r="L68" s="43">
        <f t="shared" si="4"/>
        <v>890915</v>
      </c>
      <c r="M68" s="43">
        <v>5834</v>
      </c>
      <c r="N68" s="43">
        <v>896749</v>
      </c>
      <c r="O68" s="44"/>
    </row>
    <row r="69" spans="1:15" x14ac:dyDescent="0.15">
      <c r="A69" s="37" t="s">
        <v>128</v>
      </c>
      <c r="B69" s="38">
        <v>300</v>
      </c>
      <c r="C69" s="45" t="s">
        <v>125</v>
      </c>
      <c r="D69" s="38" t="s">
        <v>36</v>
      </c>
      <c r="E69" s="39">
        <v>70</v>
      </c>
      <c r="F69" s="38" t="s">
        <v>129</v>
      </c>
      <c r="G69" s="41">
        <v>6.2</v>
      </c>
      <c r="H69" s="38" t="s">
        <v>63</v>
      </c>
      <c r="I69" s="41">
        <v>22.75</v>
      </c>
      <c r="J69" s="43">
        <v>70000</v>
      </c>
      <c r="K69" s="43">
        <v>70000</v>
      </c>
      <c r="L69" s="43">
        <f t="shared" si="4"/>
        <v>1497588</v>
      </c>
      <c r="M69" s="43">
        <v>978407</v>
      </c>
      <c r="N69" s="47">
        <v>2475995</v>
      </c>
      <c r="O69" s="7"/>
    </row>
    <row r="70" spans="1:15" x14ac:dyDescent="0.15">
      <c r="A70" s="37"/>
      <c r="B70" s="48"/>
      <c r="C70" s="48"/>
      <c r="D70" s="38"/>
      <c r="E70" s="39"/>
      <c r="F70" s="38"/>
      <c r="G70" s="41"/>
      <c r="H70" s="38"/>
      <c r="I70" s="41"/>
      <c r="J70" s="43"/>
      <c r="K70" s="43"/>
      <c r="L70" s="43"/>
      <c r="M70" s="43"/>
      <c r="N70" s="43"/>
      <c r="O70" s="44"/>
    </row>
    <row r="71" spans="1:15" x14ac:dyDescent="0.15">
      <c r="A71" s="37" t="s">
        <v>60</v>
      </c>
      <c r="B71" s="48">
        <v>319</v>
      </c>
      <c r="C71" s="48" t="s">
        <v>134</v>
      </c>
      <c r="D71" s="38" t="s">
        <v>36</v>
      </c>
      <c r="E71" s="39">
        <v>950</v>
      </c>
      <c r="F71" s="38" t="s">
        <v>69</v>
      </c>
      <c r="G71" s="41">
        <v>6</v>
      </c>
      <c r="H71" s="38" t="s">
        <v>63</v>
      </c>
      <c r="I71" s="41">
        <v>22</v>
      </c>
      <c r="J71" s="43">
        <v>950000</v>
      </c>
      <c r="K71" s="43">
        <v>581959</v>
      </c>
      <c r="L71" s="43">
        <f t="shared" ref="L71:L79" si="5">ROUND((K71*$C$8/1000),0)</f>
        <v>12450495</v>
      </c>
      <c r="M71" s="43">
        <v>60899</v>
      </c>
      <c r="N71" s="43">
        <v>12511394</v>
      </c>
      <c r="O71" s="44"/>
    </row>
    <row r="72" spans="1:15" x14ac:dyDescent="0.15">
      <c r="A72" s="37" t="s">
        <v>64</v>
      </c>
      <c r="B72" s="48">
        <v>319</v>
      </c>
      <c r="C72" s="48" t="s">
        <v>134</v>
      </c>
      <c r="D72" s="38" t="s">
        <v>36</v>
      </c>
      <c r="E72" s="39">
        <v>58</v>
      </c>
      <c r="F72" s="38" t="s">
        <v>71</v>
      </c>
      <c r="G72" s="41">
        <v>6</v>
      </c>
      <c r="H72" s="38" t="s">
        <v>63</v>
      </c>
      <c r="I72" s="41">
        <v>22</v>
      </c>
      <c r="J72" s="43">
        <v>58000</v>
      </c>
      <c r="K72" s="43">
        <v>91106</v>
      </c>
      <c r="L72" s="43">
        <f t="shared" si="5"/>
        <v>1949132</v>
      </c>
      <c r="M72" s="43">
        <v>9534</v>
      </c>
      <c r="N72" s="43">
        <v>1958666</v>
      </c>
      <c r="O72" s="44"/>
    </row>
    <row r="73" spans="1:15" x14ac:dyDescent="0.15">
      <c r="A73" s="37" t="s">
        <v>64</v>
      </c>
      <c r="B73" s="48">
        <v>319</v>
      </c>
      <c r="C73" s="48" t="s">
        <v>134</v>
      </c>
      <c r="D73" s="38" t="s">
        <v>36</v>
      </c>
      <c r="E73" s="39">
        <v>100</v>
      </c>
      <c r="F73" s="38" t="s">
        <v>135</v>
      </c>
      <c r="G73" s="41">
        <v>6</v>
      </c>
      <c r="H73" s="38" t="s">
        <v>63</v>
      </c>
      <c r="I73" s="41">
        <v>22</v>
      </c>
      <c r="J73" s="43">
        <v>100000</v>
      </c>
      <c r="K73" s="43">
        <v>157080</v>
      </c>
      <c r="L73" s="43">
        <f t="shared" si="5"/>
        <v>3360587</v>
      </c>
      <c r="M73" s="43">
        <v>16437</v>
      </c>
      <c r="N73" s="43">
        <v>3377024</v>
      </c>
      <c r="O73" s="44"/>
    </row>
    <row r="74" spans="1:15" x14ac:dyDescent="0.15">
      <c r="A74" s="37" t="s">
        <v>94</v>
      </c>
      <c r="B74" s="48">
        <v>322</v>
      </c>
      <c r="C74" s="48" t="s">
        <v>136</v>
      </c>
      <c r="D74" s="38" t="s">
        <v>36</v>
      </c>
      <c r="E74" s="39">
        <v>440</v>
      </c>
      <c r="F74" s="38" t="s">
        <v>137</v>
      </c>
      <c r="G74" s="41">
        <v>4</v>
      </c>
      <c r="H74" s="38" t="s">
        <v>55</v>
      </c>
      <c r="I74" s="41">
        <v>5</v>
      </c>
      <c r="J74" s="43">
        <v>440000</v>
      </c>
      <c r="K74" s="43">
        <v>0</v>
      </c>
      <c r="L74" s="43">
        <f t="shared" si="5"/>
        <v>0</v>
      </c>
      <c r="M74" s="43"/>
      <c r="N74" s="43"/>
      <c r="O74" s="44"/>
    </row>
    <row r="75" spans="1:15" x14ac:dyDescent="0.15">
      <c r="A75" s="37" t="s">
        <v>94</v>
      </c>
      <c r="B75" s="48">
        <v>322</v>
      </c>
      <c r="C75" s="48" t="s">
        <v>136</v>
      </c>
      <c r="D75" s="38" t="s">
        <v>36</v>
      </c>
      <c r="E75" s="39">
        <v>114</v>
      </c>
      <c r="F75" s="38" t="s">
        <v>138</v>
      </c>
      <c r="G75" s="41">
        <v>4</v>
      </c>
      <c r="H75" s="38" t="s">
        <v>55</v>
      </c>
      <c r="I75" s="41">
        <v>5</v>
      </c>
      <c r="J75" s="43">
        <v>114000</v>
      </c>
      <c r="K75" s="43">
        <v>0</v>
      </c>
      <c r="L75" s="43">
        <f t="shared" si="5"/>
        <v>0</v>
      </c>
      <c r="M75" s="43"/>
      <c r="N75" s="43"/>
      <c r="O75" s="44"/>
    </row>
    <row r="76" spans="1:15" x14ac:dyDescent="0.15">
      <c r="A76" s="37" t="s">
        <v>94</v>
      </c>
      <c r="B76" s="48">
        <v>322</v>
      </c>
      <c r="C76" s="48" t="s">
        <v>136</v>
      </c>
      <c r="D76" s="38" t="s">
        <v>36</v>
      </c>
      <c r="E76" s="39">
        <v>1500</v>
      </c>
      <c r="F76" s="38" t="s">
        <v>139</v>
      </c>
      <c r="G76" s="41">
        <v>5.8</v>
      </c>
      <c r="H76" s="38" t="s">
        <v>55</v>
      </c>
      <c r="I76" s="41">
        <v>19.25</v>
      </c>
      <c r="J76" s="43">
        <v>1500000</v>
      </c>
      <c r="K76" s="43">
        <v>775764.7</v>
      </c>
      <c r="L76" s="43">
        <f t="shared" si="5"/>
        <v>16596795</v>
      </c>
      <c r="M76" s="43">
        <v>23410</v>
      </c>
      <c r="N76" s="43">
        <v>16620205</v>
      </c>
      <c r="O76" s="44"/>
    </row>
    <row r="77" spans="1:15" x14ac:dyDescent="0.15">
      <c r="A77" s="37" t="s">
        <v>94</v>
      </c>
      <c r="B77" s="48">
        <v>322</v>
      </c>
      <c r="C77" s="48" t="s">
        <v>136</v>
      </c>
      <c r="D77" s="38" t="s">
        <v>36</v>
      </c>
      <c r="E77" s="39">
        <v>374</v>
      </c>
      <c r="F77" s="38" t="s">
        <v>140</v>
      </c>
      <c r="G77" s="41">
        <v>5.8</v>
      </c>
      <c r="H77" s="38" t="s">
        <v>55</v>
      </c>
      <c r="I77" s="41">
        <v>19.25</v>
      </c>
      <c r="J77" s="43">
        <v>374000</v>
      </c>
      <c r="K77" s="43">
        <v>193331.92</v>
      </c>
      <c r="L77" s="43">
        <f t="shared" si="5"/>
        <v>4136164</v>
      </c>
      <c r="M77" s="43">
        <v>5835</v>
      </c>
      <c r="N77" s="43">
        <v>4141999</v>
      </c>
      <c r="O77" s="44"/>
    </row>
    <row r="78" spans="1:15" x14ac:dyDescent="0.15">
      <c r="A78" s="37" t="s">
        <v>141</v>
      </c>
      <c r="B78" s="48">
        <v>322</v>
      </c>
      <c r="C78" s="48" t="s">
        <v>136</v>
      </c>
      <c r="D78" s="38" t="s">
        <v>36</v>
      </c>
      <c r="E78" s="39">
        <v>314</v>
      </c>
      <c r="F78" s="38" t="s">
        <v>142</v>
      </c>
      <c r="G78" s="41">
        <v>5.8</v>
      </c>
      <c r="H78" s="38" t="s">
        <v>55</v>
      </c>
      <c r="I78" s="41">
        <v>19</v>
      </c>
      <c r="J78" s="43">
        <v>314000</v>
      </c>
      <c r="K78" s="43">
        <v>399020.23</v>
      </c>
      <c r="L78" s="43">
        <f t="shared" si="5"/>
        <v>8536683</v>
      </c>
      <c r="M78" s="43">
        <v>12039</v>
      </c>
      <c r="N78" s="43">
        <v>8548722</v>
      </c>
      <c r="O78" s="44"/>
    </row>
    <row r="79" spans="1:15" x14ac:dyDescent="0.15">
      <c r="A79" s="37" t="s">
        <v>143</v>
      </c>
      <c r="B79" s="48">
        <v>322</v>
      </c>
      <c r="C79" s="48" t="s">
        <v>136</v>
      </c>
      <c r="D79" s="38" t="s">
        <v>36</v>
      </c>
      <c r="E79" s="39">
        <v>28</v>
      </c>
      <c r="F79" s="38" t="s">
        <v>144</v>
      </c>
      <c r="G79" s="41">
        <v>5.8</v>
      </c>
      <c r="H79" s="38" t="s">
        <v>55</v>
      </c>
      <c r="I79" s="41">
        <v>19</v>
      </c>
      <c r="J79" s="43">
        <v>28000</v>
      </c>
      <c r="K79" s="43">
        <v>43343.29</v>
      </c>
      <c r="L79" s="43">
        <f t="shared" si="5"/>
        <v>927291</v>
      </c>
      <c r="M79" s="43">
        <v>1308</v>
      </c>
      <c r="N79" s="43">
        <v>928599</v>
      </c>
      <c r="O79" s="44"/>
    </row>
    <row r="80" spans="1:15" x14ac:dyDescent="0.15">
      <c r="A80" s="37"/>
      <c r="B80" s="48"/>
      <c r="C80" s="48"/>
      <c r="D80" s="38"/>
      <c r="E80" s="39"/>
      <c r="F80" s="38"/>
      <c r="G80" s="41"/>
      <c r="H80" s="38"/>
      <c r="I80" s="41"/>
      <c r="J80" s="43"/>
      <c r="K80" s="43"/>
      <c r="L80" s="43"/>
      <c r="M80" s="43"/>
      <c r="N80" s="43"/>
      <c r="O80" s="44"/>
    </row>
    <row r="81" spans="1:215" x14ac:dyDescent="0.15">
      <c r="A81" s="37" t="s">
        <v>124</v>
      </c>
      <c r="B81" s="48">
        <v>330</v>
      </c>
      <c r="C81" s="48" t="s">
        <v>145</v>
      </c>
      <c r="D81" s="38" t="s">
        <v>36</v>
      </c>
      <c r="E81" s="39">
        <v>1000</v>
      </c>
      <c r="F81" s="38" t="s">
        <v>146</v>
      </c>
      <c r="G81" s="41">
        <v>5</v>
      </c>
      <c r="H81" s="38" t="s">
        <v>147</v>
      </c>
      <c r="I81" s="41">
        <v>11</v>
      </c>
      <c r="J81" s="43">
        <v>1000000</v>
      </c>
      <c r="K81" s="43">
        <v>200000</v>
      </c>
      <c r="L81" s="43">
        <f>ROUND((K81*$C$8/1000),0)</f>
        <v>4278822</v>
      </c>
      <c r="M81" s="43">
        <v>34351</v>
      </c>
      <c r="N81" s="43">
        <v>4313173</v>
      </c>
      <c r="O81" s="44"/>
    </row>
    <row r="82" spans="1:215" x14ac:dyDescent="0.15">
      <c r="A82" s="37" t="s">
        <v>148</v>
      </c>
      <c r="B82" s="48">
        <v>337</v>
      </c>
      <c r="C82" s="48" t="s">
        <v>149</v>
      </c>
      <c r="D82" s="38" t="s">
        <v>36</v>
      </c>
      <c r="E82" s="39">
        <v>400</v>
      </c>
      <c r="F82" s="38" t="s">
        <v>37</v>
      </c>
      <c r="G82" s="41">
        <v>6.3</v>
      </c>
      <c r="H82" s="38" t="s">
        <v>63</v>
      </c>
      <c r="I82" s="41">
        <v>19.5</v>
      </c>
      <c r="J82" s="43">
        <v>400000</v>
      </c>
      <c r="K82" s="43">
        <v>247556</v>
      </c>
      <c r="L82" s="43">
        <f t="shared" ref="L82:L88" si="6">ROUND((K82*$C$8/1000),0)</f>
        <v>5296240</v>
      </c>
      <c r="M82" s="43">
        <v>58738</v>
      </c>
      <c r="N82" s="43">
        <v>5354978</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row>
    <row r="83" spans="1:215" x14ac:dyDescent="0.15">
      <c r="A83" s="37" t="s">
        <v>148</v>
      </c>
      <c r="B83" s="48">
        <v>337</v>
      </c>
      <c r="C83" s="48" t="s">
        <v>149</v>
      </c>
      <c r="D83" s="38" t="s">
        <v>36</v>
      </c>
      <c r="E83" s="39">
        <v>74</v>
      </c>
      <c r="F83" s="38" t="s">
        <v>39</v>
      </c>
      <c r="G83" s="41">
        <v>6.3</v>
      </c>
      <c r="H83" s="38" t="s">
        <v>63</v>
      </c>
      <c r="I83" s="41">
        <v>19.5</v>
      </c>
      <c r="J83" s="43">
        <v>74000</v>
      </c>
      <c r="K83" s="43">
        <v>45865</v>
      </c>
      <c r="L83" s="43">
        <f t="shared" si="6"/>
        <v>981241</v>
      </c>
      <c r="M83" s="43">
        <v>10880</v>
      </c>
      <c r="N83" s="43">
        <v>992121</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row>
    <row r="84" spans="1:215" x14ac:dyDescent="0.15">
      <c r="A84" s="37" t="s">
        <v>150</v>
      </c>
      <c r="B84" s="48">
        <v>337</v>
      </c>
      <c r="C84" s="48" t="s">
        <v>149</v>
      </c>
      <c r="D84" s="38" t="s">
        <v>36</v>
      </c>
      <c r="E84" s="39">
        <v>38</v>
      </c>
      <c r="F84" s="38" t="s">
        <v>151</v>
      </c>
      <c r="G84" s="41">
        <v>7</v>
      </c>
      <c r="H84" s="38" t="s">
        <v>63</v>
      </c>
      <c r="I84" s="41">
        <v>19.75</v>
      </c>
      <c r="J84" s="43">
        <v>38000</v>
      </c>
      <c r="K84" s="43">
        <v>38000</v>
      </c>
      <c r="L84" s="43">
        <f t="shared" si="6"/>
        <v>812976</v>
      </c>
      <c r="M84" s="43">
        <v>531075</v>
      </c>
      <c r="N84" s="43">
        <v>1344051</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row>
    <row r="85" spans="1:215" s="50" customFormat="1" x14ac:dyDescent="0.15">
      <c r="A85" s="37" t="s">
        <v>152</v>
      </c>
      <c r="B85" s="48">
        <v>337</v>
      </c>
      <c r="C85" s="48" t="s">
        <v>153</v>
      </c>
      <c r="D85" s="38" t="s">
        <v>36</v>
      </c>
      <c r="E85" s="39">
        <v>539</v>
      </c>
      <c r="F85" s="38" t="s">
        <v>154</v>
      </c>
      <c r="G85" s="41">
        <v>5</v>
      </c>
      <c r="H85" s="48" t="s">
        <v>55</v>
      </c>
      <c r="I85" s="41">
        <v>19.5</v>
      </c>
      <c r="J85" s="43">
        <v>539000</v>
      </c>
      <c r="K85" s="43">
        <v>356018</v>
      </c>
      <c r="L85" s="43">
        <f t="shared" si="6"/>
        <v>7616688</v>
      </c>
      <c r="M85" s="43">
        <v>5157</v>
      </c>
      <c r="N85" s="43">
        <v>7621845</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row>
    <row r="86" spans="1:215" s="50" customFormat="1" x14ac:dyDescent="0.15">
      <c r="A86" s="37" t="s">
        <v>152</v>
      </c>
      <c r="B86" s="48">
        <v>337</v>
      </c>
      <c r="C86" s="48" t="s">
        <v>153</v>
      </c>
      <c r="D86" s="38" t="s">
        <v>36</v>
      </c>
      <c r="E86" s="39">
        <v>40</v>
      </c>
      <c r="F86" s="38" t="s">
        <v>155</v>
      </c>
      <c r="G86" s="41">
        <v>7.5</v>
      </c>
      <c r="H86" s="48" t="s">
        <v>55</v>
      </c>
      <c r="I86" s="41">
        <v>19.75</v>
      </c>
      <c r="J86" s="43">
        <v>40000</v>
      </c>
      <c r="K86" s="43">
        <v>40000</v>
      </c>
      <c r="L86" s="43">
        <f t="shared" si="6"/>
        <v>855764</v>
      </c>
      <c r="M86" s="43">
        <v>490385</v>
      </c>
      <c r="N86" s="43">
        <v>1346149</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row>
    <row r="87" spans="1:215" x14ac:dyDescent="0.15">
      <c r="A87" s="37" t="s">
        <v>156</v>
      </c>
      <c r="B87" s="48">
        <v>337</v>
      </c>
      <c r="C87" s="48" t="s">
        <v>157</v>
      </c>
      <c r="D87" s="38" t="s">
        <v>36</v>
      </c>
      <c r="E87" s="39">
        <v>512</v>
      </c>
      <c r="F87" s="38" t="s">
        <v>158</v>
      </c>
      <c r="G87" s="41">
        <v>4.5</v>
      </c>
      <c r="H87" s="38" t="s">
        <v>63</v>
      </c>
      <c r="I87" s="41">
        <v>19.5</v>
      </c>
      <c r="J87" s="43">
        <v>512000</v>
      </c>
      <c r="K87" s="43">
        <v>375626</v>
      </c>
      <c r="L87" s="43">
        <f t="shared" si="6"/>
        <v>8036184</v>
      </c>
      <c r="M87" s="43">
        <v>64117</v>
      </c>
      <c r="N87" s="43">
        <v>8100301</v>
      </c>
      <c r="O87" s="44"/>
    </row>
    <row r="88" spans="1:215" x14ac:dyDescent="0.15">
      <c r="A88" s="37" t="s">
        <v>156</v>
      </c>
      <c r="B88" s="48">
        <v>337</v>
      </c>
      <c r="C88" s="48" t="s">
        <v>157</v>
      </c>
      <c r="D88" s="38" t="s">
        <v>36</v>
      </c>
      <c r="E88" s="39">
        <v>45</v>
      </c>
      <c r="F88" s="38" t="s">
        <v>159</v>
      </c>
      <c r="G88" s="41">
        <v>8</v>
      </c>
      <c r="H88" s="38" t="s">
        <v>63</v>
      </c>
      <c r="I88" s="41">
        <v>19.75</v>
      </c>
      <c r="J88" s="43">
        <v>45000</v>
      </c>
      <c r="K88" s="43">
        <v>45000</v>
      </c>
      <c r="L88" s="43">
        <f t="shared" si="6"/>
        <v>962735</v>
      </c>
      <c r="M88" s="43">
        <v>499497</v>
      </c>
      <c r="N88" s="43">
        <v>1462232</v>
      </c>
      <c r="O88" s="44"/>
    </row>
    <row r="89" spans="1:215" x14ac:dyDescent="0.15">
      <c r="A89" s="37"/>
      <c r="B89" s="48"/>
      <c r="C89" s="48"/>
      <c r="D89" s="38"/>
      <c r="E89" s="39"/>
      <c r="F89" s="38"/>
      <c r="G89" s="41"/>
      <c r="H89" s="38"/>
      <c r="I89" s="41"/>
      <c r="J89" s="43"/>
      <c r="K89" s="43"/>
      <c r="L89" s="43"/>
      <c r="M89" s="43"/>
      <c r="N89" s="43"/>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row>
    <row r="90" spans="1:215" x14ac:dyDescent="0.15">
      <c r="A90" s="37" t="s">
        <v>60</v>
      </c>
      <c r="B90" s="48">
        <v>341</v>
      </c>
      <c r="C90" s="48" t="s">
        <v>160</v>
      </c>
      <c r="D90" s="38" t="s">
        <v>36</v>
      </c>
      <c r="E90" s="39">
        <v>320</v>
      </c>
      <c r="F90" s="38" t="s">
        <v>161</v>
      </c>
      <c r="G90" s="41">
        <v>5.8</v>
      </c>
      <c r="H90" s="38" t="s">
        <v>38</v>
      </c>
      <c r="I90" s="41">
        <v>23.75</v>
      </c>
      <c r="J90" s="43">
        <v>320000</v>
      </c>
      <c r="K90" s="43">
        <v>149418</v>
      </c>
      <c r="L90" s="43">
        <f>ROUND((K90*$C$8/1000),0)</f>
        <v>3196665</v>
      </c>
      <c r="M90" s="43">
        <v>15126</v>
      </c>
      <c r="N90" s="43">
        <v>3211791</v>
      </c>
      <c r="O90" s="44"/>
    </row>
    <row r="91" spans="1:215" x14ac:dyDescent="0.15">
      <c r="A91" s="37" t="s">
        <v>64</v>
      </c>
      <c r="B91" s="48">
        <v>341</v>
      </c>
      <c r="C91" s="48" t="s">
        <v>160</v>
      </c>
      <c r="D91" s="38" t="s">
        <v>36</v>
      </c>
      <c r="E91" s="39">
        <v>6</v>
      </c>
      <c r="F91" s="38" t="s">
        <v>162</v>
      </c>
      <c r="G91" s="41">
        <v>7.5</v>
      </c>
      <c r="H91" s="38" t="s">
        <v>38</v>
      </c>
      <c r="I91" s="41">
        <v>23.75</v>
      </c>
      <c r="J91" s="43">
        <v>6000</v>
      </c>
      <c r="K91" s="43">
        <v>9954</v>
      </c>
      <c r="L91" s="43">
        <f>ROUND((K91*$C$8/1000),0)</f>
        <v>212957</v>
      </c>
      <c r="M91" s="43">
        <v>1295</v>
      </c>
      <c r="N91" s="43">
        <v>214252</v>
      </c>
      <c r="O91" s="44"/>
    </row>
    <row r="92" spans="1:215" x14ac:dyDescent="0.15">
      <c r="A92" s="37" t="s">
        <v>64</v>
      </c>
      <c r="B92" s="48">
        <v>341</v>
      </c>
      <c r="C92" s="48" t="s">
        <v>160</v>
      </c>
      <c r="D92" s="38" t="s">
        <v>36</v>
      </c>
      <c r="E92" s="39">
        <v>15.2</v>
      </c>
      <c r="F92" s="38" t="s">
        <v>163</v>
      </c>
      <c r="G92" s="41">
        <v>7.5</v>
      </c>
      <c r="H92" s="38" t="s">
        <v>38</v>
      </c>
      <c r="I92" s="41">
        <v>23.75</v>
      </c>
      <c r="J92" s="43">
        <v>15200</v>
      </c>
      <c r="K92" s="43">
        <v>25218</v>
      </c>
      <c r="L92" s="43">
        <f>ROUND((K92*$C$8/1000),0)</f>
        <v>539517</v>
      </c>
      <c r="M92" s="43">
        <v>3281</v>
      </c>
      <c r="N92" s="43">
        <v>542798</v>
      </c>
      <c r="O92" s="44"/>
    </row>
    <row r="93" spans="1:215" x14ac:dyDescent="0.15">
      <c r="A93" s="37"/>
      <c r="B93" s="48"/>
      <c r="C93" s="48"/>
      <c r="D93" s="38"/>
      <c r="E93" s="39"/>
      <c r="F93" s="38"/>
      <c r="G93" s="41"/>
      <c r="H93" s="38"/>
      <c r="I93" s="41"/>
      <c r="J93" s="43"/>
      <c r="K93" s="43"/>
      <c r="L93" s="43"/>
      <c r="M93" s="43"/>
      <c r="N93" s="43"/>
      <c r="O93" s="44"/>
    </row>
    <row r="94" spans="1:215" x14ac:dyDescent="0.15">
      <c r="A94" s="37" t="s">
        <v>94</v>
      </c>
      <c r="B94" s="48">
        <v>351</v>
      </c>
      <c r="C94" s="48" t="s">
        <v>179</v>
      </c>
      <c r="D94" s="38" t="s">
        <v>36</v>
      </c>
      <c r="E94" s="39">
        <v>400</v>
      </c>
      <c r="F94" s="38" t="s">
        <v>180</v>
      </c>
      <c r="G94" s="41">
        <v>6.5</v>
      </c>
      <c r="H94" s="38" t="s">
        <v>55</v>
      </c>
      <c r="I94" s="41">
        <v>20</v>
      </c>
      <c r="J94" s="43">
        <v>400000</v>
      </c>
      <c r="K94" s="43">
        <v>250056.47</v>
      </c>
      <c r="L94" s="43">
        <f>ROUND((K94*$C$8/1000),0)</f>
        <v>5349736</v>
      </c>
      <c r="M94" s="43">
        <v>8429</v>
      </c>
      <c r="N94" s="43">
        <v>5358165</v>
      </c>
      <c r="O94" s="44"/>
    </row>
    <row r="95" spans="1:215" x14ac:dyDescent="0.15">
      <c r="A95" s="37" t="s">
        <v>94</v>
      </c>
      <c r="B95" s="48">
        <v>351</v>
      </c>
      <c r="C95" s="48" t="s">
        <v>179</v>
      </c>
      <c r="D95" s="38" t="s">
        <v>36</v>
      </c>
      <c r="E95" s="39">
        <v>155</v>
      </c>
      <c r="F95" s="38" t="s">
        <v>181</v>
      </c>
      <c r="G95" s="41">
        <v>6.5</v>
      </c>
      <c r="H95" s="38" t="s">
        <v>55</v>
      </c>
      <c r="I95" s="41">
        <v>20</v>
      </c>
      <c r="J95" s="43">
        <v>155000</v>
      </c>
      <c r="K95" s="43">
        <v>96897.09</v>
      </c>
      <c r="L95" s="43">
        <f>ROUND((K95*$C$8/1000),0)</f>
        <v>2073027</v>
      </c>
      <c r="M95" s="43">
        <v>3266</v>
      </c>
      <c r="N95" s="43">
        <v>2076293</v>
      </c>
      <c r="O95" s="44"/>
    </row>
    <row r="96" spans="1:215" x14ac:dyDescent="0.15">
      <c r="A96" s="37" t="s">
        <v>182</v>
      </c>
      <c r="B96" s="48">
        <v>351</v>
      </c>
      <c r="C96" s="48" t="s">
        <v>179</v>
      </c>
      <c r="D96" s="38" t="s">
        <v>36</v>
      </c>
      <c r="E96" s="39">
        <v>21</v>
      </c>
      <c r="F96" s="38" t="s">
        <v>183</v>
      </c>
      <c r="G96" s="41">
        <v>5</v>
      </c>
      <c r="H96" s="38" t="s">
        <v>55</v>
      </c>
      <c r="I96" s="41">
        <v>5.5</v>
      </c>
      <c r="J96" s="43">
        <v>21000</v>
      </c>
      <c r="K96" s="43">
        <v>0</v>
      </c>
      <c r="L96" s="43">
        <f>ROUND((K96*$C$8/1000),0)</f>
        <v>0</v>
      </c>
      <c r="M96" s="43"/>
      <c r="N96" s="43"/>
      <c r="O96" s="44"/>
    </row>
    <row r="97" spans="1:15" x14ac:dyDescent="0.15">
      <c r="A97" s="37" t="s">
        <v>108</v>
      </c>
      <c r="B97" s="48">
        <v>351</v>
      </c>
      <c r="C97" s="48" t="s">
        <v>179</v>
      </c>
      <c r="D97" s="38" t="s">
        <v>36</v>
      </c>
      <c r="E97" s="39">
        <v>60</v>
      </c>
      <c r="F97" s="38" t="s">
        <v>184</v>
      </c>
      <c r="G97" s="41">
        <v>6.5</v>
      </c>
      <c r="H97" s="38" t="s">
        <v>55</v>
      </c>
      <c r="I97" s="41">
        <v>20</v>
      </c>
      <c r="J97" s="43">
        <v>60000</v>
      </c>
      <c r="K97" s="43">
        <v>93239.19</v>
      </c>
      <c r="L97" s="43">
        <f>ROUND((K97*$C$8/1000),0)</f>
        <v>1994769</v>
      </c>
      <c r="M97" s="43">
        <v>3144</v>
      </c>
      <c r="N97" s="43">
        <v>1997913</v>
      </c>
      <c r="O97" s="44"/>
    </row>
    <row r="98" spans="1:15" x14ac:dyDescent="0.15">
      <c r="A98" s="37" t="s">
        <v>108</v>
      </c>
      <c r="B98" s="48">
        <v>351</v>
      </c>
      <c r="C98" s="48" t="s">
        <v>179</v>
      </c>
      <c r="D98" s="38" t="s">
        <v>36</v>
      </c>
      <c r="E98" s="39">
        <v>2</v>
      </c>
      <c r="F98" s="38" t="s">
        <v>185</v>
      </c>
      <c r="G98" s="41">
        <v>6.5</v>
      </c>
      <c r="H98" s="38" t="s">
        <v>55</v>
      </c>
      <c r="I98" s="41">
        <v>21</v>
      </c>
      <c r="J98" s="43">
        <v>2000</v>
      </c>
      <c r="K98" s="43">
        <v>3107.97</v>
      </c>
      <c r="L98" s="43">
        <f>ROUND((K98*$C$8/1000),0)</f>
        <v>66492</v>
      </c>
      <c r="M98" s="43">
        <v>105</v>
      </c>
      <c r="N98" s="43">
        <v>66597</v>
      </c>
      <c r="O98" s="44"/>
    </row>
    <row r="99" spans="1:15" x14ac:dyDescent="0.15">
      <c r="A99" s="37" t="s">
        <v>186</v>
      </c>
      <c r="B99" s="48">
        <v>351</v>
      </c>
      <c r="C99" s="48" t="s">
        <v>187</v>
      </c>
      <c r="D99" s="38" t="s">
        <v>36</v>
      </c>
      <c r="E99" s="39">
        <v>160</v>
      </c>
      <c r="F99" s="38" t="s">
        <v>188</v>
      </c>
      <c r="G99" s="41">
        <v>5.3</v>
      </c>
      <c r="H99" s="38" t="s">
        <v>55</v>
      </c>
      <c r="I99" s="41">
        <v>6</v>
      </c>
      <c r="J99" s="43">
        <v>160000</v>
      </c>
      <c r="K99" s="43">
        <v>0</v>
      </c>
      <c r="L99" s="43">
        <f t="shared" ref="L99:L111" si="7">ROUND((K99*$C$8/1000),0)</f>
        <v>0</v>
      </c>
      <c r="M99" s="43"/>
      <c r="N99" s="43"/>
      <c r="O99" s="44"/>
    </row>
    <row r="100" spans="1:15" x14ac:dyDescent="0.15">
      <c r="A100" s="37" t="s">
        <v>186</v>
      </c>
      <c r="B100" s="48">
        <v>351</v>
      </c>
      <c r="C100" s="48" t="s">
        <v>187</v>
      </c>
      <c r="D100" s="38" t="s">
        <v>36</v>
      </c>
      <c r="E100" s="39">
        <v>60</v>
      </c>
      <c r="F100" s="38" t="s">
        <v>189</v>
      </c>
      <c r="G100" s="41">
        <v>5.3</v>
      </c>
      <c r="H100" s="38" t="s">
        <v>55</v>
      </c>
      <c r="I100" s="41">
        <v>6</v>
      </c>
      <c r="J100" s="43">
        <v>60000</v>
      </c>
      <c r="K100" s="43">
        <v>0</v>
      </c>
      <c r="L100" s="43">
        <f t="shared" si="7"/>
        <v>0</v>
      </c>
      <c r="M100" s="43"/>
      <c r="N100" s="43"/>
      <c r="O100" s="44"/>
    </row>
    <row r="101" spans="1:15" x14ac:dyDescent="0.15">
      <c r="A101" s="37" t="s">
        <v>186</v>
      </c>
      <c r="B101" s="48">
        <v>351</v>
      </c>
      <c r="C101" s="48" t="s">
        <v>187</v>
      </c>
      <c r="D101" s="38" t="s">
        <v>36</v>
      </c>
      <c r="E101" s="39">
        <v>600</v>
      </c>
      <c r="F101" s="38" t="s">
        <v>190</v>
      </c>
      <c r="G101" s="41">
        <v>6.5</v>
      </c>
      <c r="H101" s="38" t="s">
        <v>55</v>
      </c>
      <c r="I101" s="41">
        <v>22.5</v>
      </c>
      <c r="J101" s="43">
        <v>600000</v>
      </c>
      <c r="K101" s="43">
        <v>463250.11</v>
      </c>
      <c r="L101" s="43">
        <f t="shared" si="7"/>
        <v>9910824</v>
      </c>
      <c r="M101" s="43">
        <v>15616</v>
      </c>
      <c r="N101" s="43">
        <v>9926440</v>
      </c>
      <c r="O101" s="44"/>
    </row>
    <row r="102" spans="1:15" x14ac:dyDescent="0.15">
      <c r="A102" s="37" t="s">
        <v>186</v>
      </c>
      <c r="B102" s="48">
        <v>351</v>
      </c>
      <c r="C102" s="48" t="s">
        <v>187</v>
      </c>
      <c r="D102" s="38" t="s">
        <v>36</v>
      </c>
      <c r="E102" s="39">
        <v>129</v>
      </c>
      <c r="F102" s="38" t="s">
        <v>191</v>
      </c>
      <c r="G102" s="41">
        <v>6.5</v>
      </c>
      <c r="H102" s="38" t="s">
        <v>55</v>
      </c>
      <c r="I102" s="41">
        <v>22.5</v>
      </c>
      <c r="J102" s="43">
        <v>129000</v>
      </c>
      <c r="K102" s="43">
        <v>99599.22</v>
      </c>
      <c r="L102" s="43">
        <f t="shared" si="7"/>
        <v>2130837</v>
      </c>
      <c r="M102" s="43">
        <v>3357</v>
      </c>
      <c r="N102" s="43">
        <v>2134194</v>
      </c>
      <c r="O102" s="44"/>
    </row>
    <row r="103" spans="1:15" x14ac:dyDescent="0.15">
      <c r="A103" s="37" t="s">
        <v>192</v>
      </c>
      <c r="B103" s="48">
        <v>351</v>
      </c>
      <c r="C103" s="48" t="s">
        <v>187</v>
      </c>
      <c r="D103" s="38" t="s">
        <v>36</v>
      </c>
      <c r="E103" s="39">
        <v>82</v>
      </c>
      <c r="F103" s="38" t="s">
        <v>193</v>
      </c>
      <c r="G103" s="41">
        <v>6.5</v>
      </c>
      <c r="H103" s="38" t="s">
        <v>55</v>
      </c>
      <c r="I103" s="41">
        <v>22.5</v>
      </c>
      <c r="J103" s="43">
        <v>82000</v>
      </c>
      <c r="K103" s="43">
        <v>125436.44</v>
      </c>
      <c r="L103" s="43">
        <f t="shared" si="7"/>
        <v>2683601</v>
      </c>
      <c r="M103" s="43">
        <v>4228</v>
      </c>
      <c r="N103" s="43">
        <v>2687829</v>
      </c>
      <c r="O103" s="44"/>
    </row>
    <row r="104" spans="1:15" x14ac:dyDescent="0.15">
      <c r="A104" s="37" t="s">
        <v>192</v>
      </c>
      <c r="B104" s="48">
        <v>351</v>
      </c>
      <c r="C104" s="48" t="s">
        <v>187</v>
      </c>
      <c r="D104" s="38" t="s">
        <v>36</v>
      </c>
      <c r="E104" s="39">
        <v>7</v>
      </c>
      <c r="F104" s="38" t="s">
        <v>194</v>
      </c>
      <c r="G104" s="41">
        <v>6.5</v>
      </c>
      <c r="H104" s="38" t="s">
        <v>55</v>
      </c>
      <c r="I104" s="41">
        <v>22.5</v>
      </c>
      <c r="J104" s="43">
        <v>7000</v>
      </c>
      <c r="K104" s="43">
        <v>10707.99</v>
      </c>
      <c r="L104" s="43">
        <f t="shared" si="7"/>
        <v>229088</v>
      </c>
      <c r="M104" s="43">
        <v>361</v>
      </c>
      <c r="N104" s="43">
        <v>229449</v>
      </c>
      <c r="O104" s="44"/>
    </row>
    <row r="105" spans="1:15" x14ac:dyDescent="0.15">
      <c r="A105" s="37" t="s">
        <v>195</v>
      </c>
      <c r="B105" s="48">
        <v>351</v>
      </c>
      <c r="C105" s="48" t="s">
        <v>196</v>
      </c>
      <c r="D105" s="38" t="s">
        <v>36</v>
      </c>
      <c r="E105" s="39">
        <v>255</v>
      </c>
      <c r="F105" s="38" t="s">
        <v>197</v>
      </c>
      <c r="G105" s="41">
        <v>4</v>
      </c>
      <c r="H105" s="48" t="s">
        <v>63</v>
      </c>
      <c r="I105" s="41">
        <v>5.75</v>
      </c>
      <c r="J105" s="43">
        <v>255000</v>
      </c>
      <c r="K105" s="43">
        <v>0</v>
      </c>
      <c r="L105" s="43">
        <f t="shared" si="7"/>
        <v>0</v>
      </c>
      <c r="M105" s="43"/>
      <c r="N105" s="43"/>
      <c r="O105" s="44"/>
    </row>
    <row r="106" spans="1:15" x14ac:dyDescent="0.15">
      <c r="A106" s="37" t="s">
        <v>195</v>
      </c>
      <c r="B106" s="48">
        <v>351</v>
      </c>
      <c r="C106" s="48" t="s">
        <v>196</v>
      </c>
      <c r="D106" s="38" t="s">
        <v>36</v>
      </c>
      <c r="E106" s="39">
        <v>69</v>
      </c>
      <c r="F106" s="38" t="s">
        <v>198</v>
      </c>
      <c r="G106" s="41">
        <v>4</v>
      </c>
      <c r="H106" s="48" t="s">
        <v>63</v>
      </c>
      <c r="I106" s="41">
        <v>5.75</v>
      </c>
      <c r="J106" s="43">
        <v>69000</v>
      </c>
      <c r="K106" s="43">
        <v>0</v>
      </c>
      <c r="L106" s="43">
        <f t="shared" si="7"/>
        <v>0</v>
      </c>
      <c r="M106" s="43"/>
      <c r="N106" s="43"/>
      <c r="O106" s="44"/>
    </row>
    <row r="107" spans="1:15" x14ac:dyDescent="0.15">
      <c r="A107" s="37" t="s">
        <v>199</v>
      </c>
      <c r="B107" s="48">
        <v>351</v>
      </c>
      <c r="C107" s="48" t="s">
        <v>196</v>
      </c>
      <c r="D107" s="38" t="s">
        <v>36</v>
      </c>
      <c r="E107" s="39">
        <v>305</v>
      </c>
      <c r="F107" s="38" t="s">
        <v>200</v>
      </c>
      <c r="G107" s="41">
        <v>6</v>
      </c>
      <c r="H107" s="48" t="s">
        <v>63</v>
      </c>
      <c r="I107" s="41">
        <v>22.5</v>
      </c>
      <c r="J107" s="43">
        <v>305000</v>
      </c>
      <c r="K107" s="43">
        <v>317920.40000000002</v>
      </c>
      <c r="L107" s="43">
        <f t="shared" si="7"/>
        <v>6801624</v>
      </c>
      <c r="M107" s="43">
        <v>9915</v>
      </c>
      <c r="N107" s="43">
        <v>6811539</v>
      </c>
      <c r="O107" s="44"/>
    </row>
    <row r="108" spans="1:15" x14ac:dyDescent="0.15">
      <c r="A108" s="37" t="s">
        <v>199</v>
      </c>
      <c r="B108" s="48">
        <v>351</v>
      </c>
      <c r="C108" s="48" t="s">
        <v>196</v>
      </c>
      <c r="D108" s="38" t="s">
        <v>36</v>
      </c>
      <c r="E108" s="39">
        <v>77</v>
      </c>
      <c r="F108" s="38" t="s">
        <v>201</v>
      </c>
      <c r="G108" s="41">
        <v>6</v>
      </c>
      <c r="H108" s="48" t="s">
        <v>63</v>
      </c>
      <c r="I108" s="41">
        <v>22.5</v>
      </c>
      <c r="J108" s="43">
        <v>77000</v>
      </c>
      <c r="K108" s="43">
        <v>80262.3</v>
      </c>
      <c r="L108" s="43">
        <f t="shared" si="7"/>
        <v>1717140</v>
      </c>
      <c r="M108" s="43">
        <v>2504</v>
      </c>
      <c r="N108" s="43">
        <v>1719644</v>
      </c>
      <c r="O108" s="44"/>
    </row>
    <row r="109" spans="1:15" x14ac:dyDescent="0.15">
      <c r="A109" s="37" t="s">
        <v>199</v>
      </c>
      <c r="B109" s="48">
        <v>351</v>
      </c>
      <c r="C109" s="48" t="s">
        <v>196</v>
      </c>
      <c r="D109" s="38" t="s">
        <v>36</v>
      </c>
      <c r="E109" s="39">
        <v>29</v>
      </c>
      <c r="F109" s="38" t="s">
        <v>202</v>
      </c>
      <c r="G109" s="41">
        <v>6</v>
      </c>
      <c r="H109" s="48" t="s">
        <v>63</v>
      </c>
      <c r="I109" s="41">
        <v>25.5</v>
      </c>
      <c r="J109" s="43">
        <v>29000</v>
      </c>
      <c r="K109" s="43">
        <v>41538.5</v>
      </c>
      <c r="L109" s="43">
        <f t="shared" si="7"/>
        <v>888679</v>
      </c>
      <c r="M109" s="43">
        <v>1296</v>
      </c>
      <c r="N109" s="43">
        <v>889975</v>
      </c>
      <c r="O109" s="44"/>
    </row>
    <row r="110" spans="1:15" x14ac:dyDescent="0.15">
      <c r="A110" s="37" t="s">
        <v>203</v>
      </c>
      <c r="B110" s="48">
        <v>351</v>
      </c>
      <c r="C110" s="48" t="s">
        <v>196</v>
      </c>
      <c r="D110" s="38" t="s">
        <v>36</v>
      </c>
      <c r="E110" s="39">
        <v>29</v>
      </c>
      <c r="F110" s="38" t="s">
        <v>204</v>
      </c>
      <c r="G110" s="41">
        <v>4.5</v>
      </c>
      <c r="H110" s="48" t="s">
        <v>63</v>
      </c>
      <c r="I110" s="41">
        <v>26</v>
      </c>
      <c r="J110" s="43">
        <v>29000</v>
      </c>
      <c r="K110" s="43">
        <v>38043.620000000003</v>
      </c>
      <c r="L110" s="43">
        <f t="shared" si="7"/>
        <v>813909</v>
      </c>
      <c r="M110" s="43">
        <v>896</v>
      </c>
      <c r="N110" s="43">
        <v>814805</v>
      </c>
      <c r="O110" s="44"/>
    </row>
    <row r="111" spans="1:15" x14ac:dyDescent="0.15">
      <c r="A111" s="37" t="s">
        <v>205</v>
      </c>
      <c r="B111" s="48">
        <v>351</v>
      </c>
      <c r="C111" s="48" t="s">
        <v>206</v>
      </c>
      <c r="D111" s="38" t="s">
        <v>36</v>
      </c>
      <c r="E111" s="39">
        <v>205</v>
      </c>
      <c r="F111" s="38" t="s">
        <v>207</v>
      </c>
      <c r="G111" s="41">
        <v>4</v>
      </c>
      <c r="H111" s="48" t="s">
        <v>63</v>
      </c>
      <c r="I111" s="41">
        <v>5.75</v>
      </c>
      <c r="J111" s="43">
        <v>205000</v>
      </c>
      <c r="K111" s="43">
        <v>0</v>
      </c>
      <c r="L111" s="43">
        <f t="shared" si="7"/>
        <v>0</v>
      </c>
      <c r="M111" s="43">
        <v>0</v>
      </c>
      <c r="N111" s="43">
        <v>0</v>
      </c>
      <c r="O111" s="44"/>
    </row>
    <row r="112" spans="1:15" x14ac:dyDescent="0.15">
      <c r="A112" s="37" t="s">
        <v>205</v>
      </c>
      <c r="B112" s="48">
        <v>351</v>
      </c>
      <c r="C112" s="48" t="s">
        <v>206</v>
      </c>
      <c r="D112" s="38" t="s">
        <v>36</v>
      </c>
      <c r="E112" s="39">
        <v>57</v>
      </c>
      <c r="F112" s="38" t="s">
        <v>208</v>
      </c>
      <c r="G112" s="41">
        <v>4</v>
      </c>
      <c r="H112" s="48" t="s">
        <v>63</v>
      </c>
      <c r="I112" s="41">
        <v>5.75</v>
      </c>
      <c r="J112" s="43">
        <v>57000</v>
      </c>
      <c r="K112" s="43">
        <v>0</v>
      </c>
      <c r="L112" s="43">
        <f>ROUND((K112*$C$8/1000),0)</f>
        <v>0</v>
      </c>
      <c r="M112" s="43">
        <v>0</v>
      </c>
      <c r="N112" s="43">
        <v>0</v>
      </c>
      <c r="O112" s="44"/>
    </row>
    <row r="113" spans="1:15" x14ac:dyDescent="0.15">
      <c r="A113" s="37" t="s">
        <v>209</v>
      </c>
      <c r="B113" s="48">
        <v>351</v>
      </c>
      <c r="C113" s="48" t="s">
        <v>206</v>
      </c>
      <c r="D113" s="38" t="s">
        <v>36</v>
      </c>
      <c r="E113" s="39">
        <v>270</v>
      </c>
      <c r="F113" s="38" t="s">
        <v>210</v>
      </c>
      <c r="G113" s="41">
        <v>5.6</v>
      </c>
      <c r="H113" s="48" t="s">
        <v>63</v>
      </c>
      <c r="I113" s="41">
        <v>19.75</v>
      </c>
      <c r="J113" s="43">
        <v>270000</v>
      </c>
      <c r="K113" s="43">
        <v>285418.33</v>
      </c>
      <c r="L113" s="43">
        <f>ROUND((K113*$C$8/1000),0)</f>
        <v>6106271</v>
      </c>
      <c r="M113" s="43">
        <v>8324</v>
      </c>
      <c r="N113" s="43">
        <v>6114595</v>
      </c>
      <c r="O113" s="44"/>
    </row>
    <row r="114" spans="1:15" x14ac:dyDescent="0.15">
      <c r="A114" s="37" t="s">
        <v>211</v>
      </c>
      <c r="B114" s="48">
        <v>351</v>
      </c>
      <c r="C114" s="48" t="s">
        <v>206</v>
      </c>
      <c r="D114" s="38" t="s">
        <v>36</v>
      </c>
      <c r="E114" s="39">
        <v>69</v>
      </c>
      <c r="F114" s="38" t="s">
        <v>212</v>
      </c>
      <c r="G114" s="41">
        <v>5.6</v>
      </c>
      <c r="H114" s="48" t="s">
        <v>63</v>
      </c>
      <c r="I114" s="41">
        <v>19.75</v>
      </c>
      <c r="J114" s="43">
        <v>69000</v>
      </c>
      <c r="K114" s="43">
        <v>72940.479999999996</v>
      </c>
      <c r="L114" s="43">
        <f>ROUND((K114*$C$8/1000),0)</f>
        <v>1560497</v>
      </c>
      <c r="M114" s="43">
        <v>2127</v>
      </c>
      <c r="N114" s="43">
        <v>1562624</v>
      </c>
      <c r="O114" s="44"/>
    </row>
    <row r="115" spans="1:15" x14ac:dyDescent="0.15">
      <c r="A115" s="37" t="s">
        <v>213</v>
      </c>
      <c r="B115" s="48">
        <v>351</v>
      </c>
      <c r="C115" s="48" t="s">
        <v>206</v>
      </c>
      <c r="D115" s="38" t="s">
        <v>36</v>
      </c>
      <c r="E115" s="39">
        <v>20</v>
      </c>
      <c r="F115" s="38" t="s">
        <v>214</v>
      </c>
      <c r="G115" s="41">
        <v>6</v>
      </c>
      <c r="H115" s="48" t="s">
        <v>63</v>
      </c>
      <c r="I115" s="41">
        <v>25.25</v>
      </c>
      <c r="J115" s="43">
        <v>20000</v>
      </c>
      <c r="K115" s="43">
        <v>28096.2</v>
      </c>
      <c r="L115" s="43">
        <f>ROUND((K115*$C$8/1000),0)</f>
        <v>601093</v>
      </c>
      <c r="M115" s="43">
        <v>876</v>
      </c>
      <c r="N115" s="43">
        <v>601969</v>
      </c>
      <c r="O115" s="44"/>
    </row>
    <row r="116" spans="1:15" s="59" customFormat="1" x14ac:dyDescent="0.15">
      <c r="A116" s="52" t="s">
        <v>209</v>
      </c>
      <c r="B116" s="53">
        <v>351</v>
      </c>
      <c r="C116" s="53" t="s">
        <v>206</v>
      </c>
      <c r="D116" s="54" t="s">
        <v>36</v>
      </c>
      <c r="E116" s="55">
        <v>46</v>
      </c>
      <c r="F116" s="54" t="s">
        <v>215</v>
      </c>
      <c r="G116" s="56">
        <v>4.5</v>
      </c>
      <c r="H116" s="53" t="s">
        <v>63</v>
      </c>
      <c r="I116" s="56">
        <v>25.75</v>
      </c>
      <c r="J116" s="57">
        <v>46000</v>
      </c>
      <c r="K116" s="57">
        <v>59466.11</v>
      </c>
      <c r="L116" s="43">
        <f>ROUND((K116*$C$8/1000),0)</f>
        <v>1272224</v>
      </c>
      <c r="M116" s="57">
        <v>1401</v>
      </c>
      <c r="N116" s="57">
        <v>1273625</v>
      </c>
      <c r="O116" s="58"/>
    </row>
    <row r="117" spans="1:15" s="59" customFormat="1" x14ac:dyDescent="0.15">
      <c r="A117" s="52"/>
      <c r="B117" s="53"/>
      <c r="C117" s="53"/>
      <c r="D117" s="54"/>
      <c r="E117" s="55"/>
      <c r="F117" s="54"/>
      <c r="G117" s="56"/>
      <c r="H117" s="53"/>
      <c r="I117" s="56"/>
      <c r="J117" s="57"/>
      <c r="K117" s="57"/>
      <c r="L117" s="57"/>
      <c r="M117" s="57"/>
      <c r="N117" s="57"/>
      <c r="O117" s="58"/>
    </row>
    <row r="118" spans="1:15" x14ac:dyDescent="0.15">
      <c r="A118" s="37" t="s">
        <v>94</v>
      </c>
      <c r="B118" s="48">
        <v>363</v>
      </c>
      <c r="C118" s="48" t="s">
        <v>216</v>
      </c>
      <c r="D118" s="38" t="s">
        <v>36</v>
      </c>
      <c r="E118" s="39">
        <v>400</v>
      </c>
      <c r="F118" s="38" t="s">
        <v>217</v>
      </c>
      <c r="G118" s="41">
        <v>5</v>
      </c>
      <c r="H118" s="48" t="s">
        <v>147</v>
      </c>
      <c r="I118" s="41">
        <v>17.5</v>
      </c>
      <c r="J118" s="43">
        <v>400000</v>
      </c>
      <c r="K118" s="43">
        <v>282550.63</v>
      </c>
      <c r="L118" s="43">
        <f t="shared" ref="L118:L124" si="8">ROUND((K118*$C$8/1000),0)</f>
        <v>6044919</v>
      </c>
      <c r="M118" s="43">
        <v>4767</v>
      </c>
      <c r="N118" s="43">
        <v>6049686</v>
      </c>
      <c r="O118" s="44"/>
    </row>
    <row r="119" spans="1:15" x14ac:dyDescent="0.15">
      <c r="A119" s="37" t="s">
        <v>94</v>
      </c>
      <c r="B119" s="48">
        <v>363</v>
      </c>
      <c r="C119" s="48" t="s">
        <v>216</v>
      </c>
      <c r="D119" s="38" t="s">
        <v>36</v>
      </c>
      <c r="E119" s="39">
        <v>96</v>
      </c>
      <c r="F119" s="38" t="s">
        <v>218</v>
      </c>
      <c r="G119" s="41">
        <v>5</v>
      </c>
      <c r="H119" s="48" t="s">
        <v>147</v>
      </c>
      <c r="I119" s="41">
        <v>17.5</v>
      </c>
      <c r="J119" s="43">
        <v>96000</v>
      </c>
      <c r="K119" s="43">
        <v>67812.160000000003</v>
      </c>
      <c r="L119" s="43">
        <f t="shared" si="8"/>
        <v>1450781</v>
      </c>
      <c r="M119" s="43">
        <v>1144</v>
      </c>
      <c r="N119" s="43">
        <v>1451925</v>
      </c>
      <c r="O119" s="44"/>
    </row>
    <row r="120" spans="1:15" x14ac:dyDescent="0.15">
      <c r="A120" s="37" t="s">
        <v>182</v>
      </c>
      <c r="B120" s="48">
        <v>363</v>
      </c>
      <c r="C120" s="48" t="s">
        <v>216</v>
      </c>
      <c r="D120" s="38" t="s">
        <v>36</v>
      </c>
      <c r="E120" s="60">
        <v>1E-3</v>
      </c>
      <c r="F120" s="38" t="s">
        <v>219</v>
      </c>
      <c r="G120" s="41">
        <v>0</v>
      </c>
      <c r="H120" s="48" t="s">
        <v>147</v>
      </c>
      <c r="I120" s="41">
        <v>17.5</v>
      </c>
      <c r="J120" s="43">
        <v>1</v>
      </c>
      <c r="K120" s="43">
        <v>1</v>
      </c>
      <c r="L120" s="43">
        <f t="shared" si="8"/>
        <v>21</v>
      </c>
      <c r="M120" s="43">
        <v>0</v>
      </c>
      <c r="N120" s="43">
        <v>21</v>
      </c>
      <c r="O120" s="44"/>
    </row>
    <row r="121" spans="1:15" x14ac:dyDescent="0.15">
      <c r="A121" s="37" t="s">
        <v>60</v>
      </c>
      <c r="B121" s="48">
        <v>367</v>
      </c>
      <c r="C121" s="48" t="s">
        <v>225</v>
      </c>
      <c r="D121" s="38" t="s">
        <v>36</v>
      </c>
      <c r="E121" s="39">
        <v>321.5</v>
      </c>
      <c r="F121" s="38" t="s">
        <v>226</v>
      </c>
      <c r="G121" s="41">
        <v>5.5</v>
      </c>
      <c r="H121" s="48" t="s">
        <v>63</v>
      </c>
      <c r="I121" s="41">
        <v>19</v>
      </c>
      <c r="J121" s="43">
        <v>321500</v>
      </c>
      <c r="K121" s="43">
        <v>198105</v>
      </c>
      <c r="L121" s="43">
        <f t="shared" si="8"/>
        <v>4238280</v>
      </c>
      <c r="M121" s="43">
        <v>19037</v>
      </c>
      <c r="N121" s="43">
        <v>4257317</v>
      </c>
      <c r="O121" s="44"/>
    </row>
    <row r="122" spans="1:15" x14ac:dyDescent="0.15">
      <c r="A122" s="37" t="s">
        <v>60</v>
      </c>
      <c r="B122" s="48">
        <v>367</v>
      </c>
      <c r="C122" s="48" t="s">
        <v>225</v>
      </c>
      <c r="D122" s="38" t="s">
        <v>36</v>
      </c>
      <c r="E122" s="39">
        <v>452.5</v>
      </c>
      <c r="F122" s="38" t="s">
        <v>227</v>
      </c>
      <c r="G122" s="41">
        <v>5.9</v>
      </c>
      <c r="H122" s="48" t="s">
        <v>63</v>
      </c>
      <c r="I122" s="41">
        <v>21.5</v>
      </c>
      <c r="J122" s="43">
        <v>452500</v>
      </c>
      <c r="K122" s="43">
        <v>359670</v>
      </c>
      <c r="L122" s="43">
        <f t="shared" si="8"/>
        <v>7694820</v>
      </c>
      <c r="M122" s="43">
        <v>37023</v>
      </c>
      <c r="N122" s="43">
        <v>7731843</v>
      </c>
      <c r="O122" s="44"/>
    </row>
    <row r="123" spans="1:15" x14ac:dyDescent="0.15">
      <c r="A123" s="37" t="s">
        <v>64</v>
      </c>
      <c r="B123" s="48">
        <v>367</v>
      </c>
      <c r="C123" s="48" t="s">
        <v>225</v>
      </c>
      <c r="D123" s="38" t="s">
        <v>36</v>
      </c>
      <c r="E123" s="39">
        <v>31</v>
      </c>
      <c r="F123" s="38" t="s">
        <v>228</v>
      </c>
      <c r="G123" s="41">
        <v>6.3</v>
      </c>
      <c r="H123" s="48" t="s">
        <v>63</v>
      </c>
      <c r="I123" s="41">
        <v>21.5</v>
      </c>
      <c r="J123" s="43">
        <v>31000</v>
      </c>
      <c r="K123" s="43">
        <v>46113</v>
      </c>
      <c r="L123" s="43">
        <f t="shared" si="8"/>
        <v>986547</v>
      </c>
      <c r="M123" s="43">
        <v>5061</v>
      </c>
      <c r="N123" s="43">
        <v>991608</v>
      </c>
      <c r="O123" s="44"/>
    </row>
    <row r="124" spans="1:15" x14ac:dyDescent="0.15">
      <c r="A124" s="37" t="s">
        <v>64</v>
      </c>
      <c r="B124" s="48">
        <v>367</v>
      </c>
      <c r="C124" s="48" t="s">
        <v>225</v>
      </c>
      <c r="D124" s="38" t="s">
        <v>36</v>
      </c>
      <c r="E124" s="39">
        <v>51.8</v>
      </c>
      <c r="F124" s="38" t="s">
        <v>229</v>
      </c>
      <c r="G124" s="41">
        <v>6.3</v>
      </c>
      <c r="H124" s="48" t="s">
        <v>63</v>
      </c>
      <c r="I124" s="41">
        <v>21.5</v>
      </c>
      <c r="J124" s="43">
        <v>51800</v>
      </c>
      <c r="K124" s="43">
        <v>77054</v>
      </c>
      <c r="L124" s="43">
        <f t="shared" si="8"/>
        <v>1648502</v>
      </c>
      <c r="M124" s="43">
        <v>8457</v>
      </c>
      <c r="N124" s="43">
        <v>1656959</v>
      </c>
      <c r="O124" s="44"/>
    </row>
    <row r="125" spans="1:15" x14ac:dyDescent="0.15">
      <c r="A125" s="37"/>
      <c r="B125" s="48"/>
      <c r="C125" s="48"/>
      <c r="D125" s="38"/>
      <c r="E125" s="39"/>
      <c r="F125" s="38"/>
      <c r="G125" s="41"/>
      <c r="H125" s="48"/>
      <c r="I125" s="41"/>
      <c r="J125" s="43"/>
      <c r="K125" s="43"/>
      <c r="L125" s="43"/>
      <c r="M125" s="43"/>
      <c r="N125" s="43"/>
      <c r="O125" s="44"/>
    </row>
    <row r="126" spans="1:15" x14ac:dyDescent="0.15">
      <c r="A126" s="37" t="s">
        <v>233</v>
      </c>
      <c r="B126" s="48">
        <v>383</v>
      </c>
      <c r="C126" s="48" t="s">
        <v>196</v>
      </c>
      <c r="D126" s="38" t="s">
        <v>36</v>
      </c>
      <c r="E126" s="39">
        <v>1250</v>
      </c>
      <c r="F126" s="38" t="s">
        <v>105</v>
      </c>
      <c r="G126" s="41">
        <v>4.5</v>
      </c>
      <c r="H126" s="48" t="s">
        <v>55</v>
      </c>
      <c r="I126" s="41">
        <v>22</v>
      </c>
      <c r="J126" s="43">
        <v>1250000</v>
      </c>
      <c r="K126" s="43">
        <v>482574</v>
      </c>
      <c r="L126" s="43">
        <f t="shared" ref="L126:L131" si="9">ROUND((K126*$C$8/1000),0)</f>
        <v>10324241</v>
      </c>
      <c r="M126" s="43">
        <v>6308</v>
      </c>
      <c r="N126" s="43">
        <v>10330549</v>
      </c>
      <c r="O126" s="44"/>
    </row>
    <row r="127" spans="1:15" x14ac:dyDescent="0.15">
      <c r="A127" s="37" t="s">
        <v>234</v>
      </c>
      <c r="B127" s="48">
        <v>383</v>
      </c>
      <c r="C127" s="48" t="s">
        <v>196</v>
      </c>
      <c r="D127" s="38" t="s">
        <v>36</v>
      </c>
      <c r="E127" s="60">
        <v>161</v>
      </c>
      <c r="F127" s="38" t="s">
        <v>56</v>
      </c>
      <c r="G127" s="41">
        <v>6</v>
      </c>
      <c r="H127" s="48" t="s">
        <v>55</v>
      </c>
      <c r="I127" s="41">
        <v>22</v>
      </c>
      <c r="J127" s="43">
        <v>161000</v>
      </c>
      <c r="K127" s="43">
        <v>227276</v>
      </c>
      <c r="L127" s="43">
        <f t="shared" si="9"/>
        <v>4862368</v>
      </c>
      <c r="M127" s="43">
        <v>15766</v>
      </c>
      <c r="N127" s="43">
        <v>4878134</v>
      </c>
      <c r="O127" s="44"/>
    </row>
    <row r="128" spans="1:15" x14ac:dyDescent="0.15">
      <c r="A128" s="37" t="s">
        <v>67</v>
      </c>
      <c r="B128" s="48">
        <v>392</v>
      </c>
      <c r="C128" s="48" t="s">
        <v>235</v>
      </c>
      <c r="D128" s="38" t="s">
        <v>36</v>
      </c>
      <c r="E128" s="39">
        <v>240</v>
      </c>
      <c r="F128" s="38" t="s">
        <v>236</v>
      </c>
      <c r="G128" s="41">
        <v>3.5</v>
      </c>
      <c r="H128" s="48" t="s">
        <v>55</v>
      </c>
      <c r="I128" s="41">
        <v>7</v>
      </c>
      <c r="J128" s="43">
        <v>240000</v>
      </c>
      <c r="K128" s="43">
        <v>27210.58</v>
      </c>
      <c r="L128" s="43">
        <f t="shared" si="9"/>
        <v>582146</v>
      </c>
      <c r="M128" s="43">
        <v>3315</v>
      </c>
      <c r="N128" s="43">
        <v>585461</v>
      </c>
      <c r="O128" s="44"/>
    </row>
    <row r="129" spans="1:15" x14ac:dyDescent="0.15">
      <c r="A129" s="37" t="s">
        <v>237</v>
      </c>
      <c r="B129" s="48">
        <v>392</v>
      </c>
      <c r="C129" s="48" t="s">
        <v>235</v>
      </c>
      <c r="D129" s="38" t="s">
        <v>36</v>
      </c>
      <c r="E129" s="39">
        <v>245</v>
      </c>
      <c r="F129" s="38" t="s">
        <v>228</v>
      </c>
      <c r="G129" s="41">
        <v>4.5</v>
      </c>
      <c r="H129" s="48" t="s">
        <v>55</v>
      </c>
      <c r="I129" s="41">
        <v>11</v>
      </c>
      <c r="J129" s="43">
        <v>119805</v>
      </c>
      <c r="K129" s="43">
        <v>145504.39000000001</v>
      </c>
      <c r="L129" s="43">
        <f t="shared" si="9"/>
        <v>3112937</v>
      </c>
      <c r="M129" s="43">
        <v>0</v>
      </c>
      <c r="N129" s="43">
        <v>3112937</v>
      </c>
      <c r="O129" s="44"/>
    </row>
    <row r="130" spans="1:15" x14ac:dyDescent="0.15">
      <c r="A130" s="37" t="s">
        <v>237</v>
      </c>
      <c r="B130" s="48">
        <v>392</v>
      </c>
      <c r="C130" s="48" t="s">
        <v>235</v>
      </c>
      <c r="D130" s="38" t="s">
        <v>36</v>
      </c>
      <c r="E130" s="62" t="s">
        <v>238</v>
      </c>
      <c r="F130" s="38" t="s">
        <v>239</v>
      </c>
      <c r="G130" s="41">
        <v>4.5</v>
      </c>
      <c r="H130" s="48" t="s">
        <v>55</v>
      </c>
      <c r="I130" s="41">
        <v>11</v>
      </c>
      <c r="J130" s="43">
        <v>195</v>
      </c>
      <c r="K130" s="43">
        <v>236.79</v>
      </c>
      <c r="L130" s="43">
        <f t="shared" si="9"/>
        <v>5066</v>
      </c>
      <c r="M130" s="43">
        <v>0</v>
      </c>
      <c r="N130" s="43">
        <v>5066</v>
      </c>
      <c r="O130" s="44"/>
    </row>
    <row r="131" spans="1:15" x14ac:dyDescent="0.15">
      <c r="A131" s="37" t="s">
        <v>237</v>
      </c>
      <c r="B131" s="48">
        <v>392</v>
      </c>
      <c r="C131" s="48" t="s">
        <v>235</v>
      </c>
      <c r="D131" s="38" t="s">
        <v>36</v>
      </c>
      <c r="E131" s="62" t="s">
        <v>238</v>
      </c>
      <c r="F131" s="38" t="s">
        <v>240</v>
      </c>
      <c r="G131" s="41">
        <v>5</v>
      </c>
      <c r="H131" s="48" t="s">
        <v>55</v>
      </c>
      <c r="I131" s="41">
        <v>11.5</v>
      </c>
      <c r="J131" s="43">
        <v>146837.81</v>
      </c>
      <c r="K131" s="43">
        <v>182134.58</v>
      </c>
      <c r="L131" s="43">
        <f t="shared" si="9"/>
        <v>3896607</v>
      </c>
      <c r="M131" s="43">
        <v>0</v>
      </c>
      <c r="N131" s="43">
        <v>3896607</v>
      </c>
      <c r="O131" s="44"/>
    </row>
    <row r="133" spans="1:15" x14ac:dyDescent="0.15">
      <c r="A133" s="37" t="s">
        <v>60</v>
      </c>
      <c r="B133" s="48">
        <v>420</v>
      </c>
      <c r="C133" s="48" t="s">
        <v>246</v>
      </c>
      <c r="D133" s="38" t="s">
        <v>36</v>
      </c>
      <c r="E133" s="39">
        <v>507</v>
      </c>
      <c r="F133" s="38" t="s">
        <v>247</v>
      </c>
      <c r="G133" s="41">
        <v>4.5</v>
      </c>
      <c r="H133" s="48" t="s">
        <v>38</v>
      </c>
      <c r="I133" s="41">
        <v>19.5</v>
      </c>
      <c r="J133" s="43">
        <v>507000</v>
      </c>
      <c r="K133" s="43">
        <v>281063</v>
      </c>
      <c r="L133" s="43">
        <f>ROUND((K133*$C$8/1000),0)</f>
        <v>6013093</v>
      </c>
      <c r="M133" s="43">
        <v>22178</v>
      </c>
      <c r="N133" s="43">
        <v>6035271</v>
      </c>
      <c r="O133" s="44"/>
    </row>
    <row r="134" spans="1:15" x14ac:dyDescent="0.15">
      <c r="A134" s="37" t="s">
        <v>60</v>
      </c>
      <c r="B134" s="48">
        <v>420</v>
      </c>
      <c r="C134" s="48" t="s">
        <v>246</v>
      </c>
      <c r="D134" s="38" t="s">
        <v>36</v>
      </c>
      <c r="E134" s="39">
        <v>91</v>
      </c>
      <c r="F134" s="38" t="s">
        <v>248</v>
      </c>
      <c r="G134" s="41">
        <v>4.5</v>
      </c>
      <c r="H134" s="48" t="s">
        <v>38</v>
      </c>
      <c r="I134" s="41">
        <v>19.5</v>
      </c>
      <c r="J134" s="43">
        <v>91000</v>
      </c>
      <c r="K134" s="43">
        <v>72661</v>
      </c>
      <c r="L134" s="43">
        <f>ROUND((K134*$C$8/1000),0)</f>
        <v>1554517</v>
      </c>
      <c r="M134" s="43">
        <v>5734</v>
      </c>
      <c r="N134" s="43">
        <v>1560251</v>
      </c>
      <c r="O134" s="44"/>
    </row>
    <row r="135" spans="1:15" x14ac:dyDescent="0.15">
      <c r="A135" s="37" t="s">
        <v>64</v>
      </c>
      <c r="B135" s="48">
        <v>420</v>
      </c>
      <c r="C135" s="48" t="s">
        <v>246</v>
      </c>
      <c r="D135" s="38" t="s">
        <v>36</v>
      </c>
      <c r="E135" s="39">
        <v>32</v>
      </c>
      <c r="F135" s="38" t="s">
        <v>249</v>
      </c>
      <c r="G135" s="41">
        <v>4.5</v>
      </c>
      <c r="H135" s="48" t="s">
        <v>38</v>
      </c>
      <c r="I135" s="41">
        <v>19.5</v>
      </c>
      <c r="J135" s="43">
        <v>32000</v>
      </c>
      <c r="K135" s="43">
        <v>40765</v>
      </c>
      <c r="L135" s="43">
        <f>ROUND((K135*$C$8/1000),0)</f>
        <v>872131</v>
      </c>
      <c r="M135" s="43">
        <v>3217</v>
      </c>
      <c r="N135" s="43">
        <v>875348</v>
      </c>
      <c r="O135" s="44"/>
    </row>
    <row r="136" spans="1:15" x14ac:dyDescent="0.15">
      <c r="A136" s="37" t="s">
        <v>64</v>
      </c>
      <c r="B136" s="48">
        <v>420</v>
      </c>
      <c r="C136" s="48" t="s">
        <v>246</v>
      </c>
      <c r="D136" s="38" t="s">
        <v>36</v>
      </c>
      <c r="E136" s="39">
        <v>28</v>
      </c>
      <c r="F136" s="38" t="s">
        <v>250</v>
      </c>
      <c r="G136" s="41">
        <v>4.5</v>
      </c>
      <c r="H136" s="48" t="s">
        <v>38</v>
      </c>
      <c r="I136" s="41">
        <v>19.5</v>
      </c>
      <c r="J136" s="43">
        <v>28000</v>
      </c>
      <c r="K136" s="43">
        <v>35670</v>
      </c>
      <c r="L136" s="43">
        <f>ROUND((K136*$C$8/1000),0)</f>
        <v>763128</v>
      </c>
      <c r="M136" s="43">
        <v>2815</v>
      </c>
      <c r="N136" s="43">
        <v>765943</v>
      </c>
      <c r="O136" s="44"/>
    </row>
    <row r="137" spans="1:15" x14ac:dyDescent="0.15">
      <c r="A137" s="37" t="s">
        <v>64</v>
      </c>
      <c r="B137" s="48">
        <v>420</v>
      </c>
      <c r="C137" s="48" t="s">
        <v>246</v>
      </c>
      <c r="D137" s="38" t="s">
        <v>36</v>
      </c>
      <c r="E137" s="39">
        <v>25</v>
      </c>
      <c r="F137" s="38" t="s">
        <v>251</v>
      </c>
      <c r="G137" s="41">
        <v>4.5</v>
      </c>
      <c r="H137" s="48" t="s">
        <v>38</v>
      </c>
      <c r="I137" s="41">
        <v>19.5</v>
      </c>
      <c r="J137" s="43">
        <v>25000</v>
      </c>
      <c r="K137" s="43">
        <v>31848</v>
      </c>
      <c r="L137" s="43">
        <f>ROUND((K137*$C$8/1000),0)</f>
        <v>681360</v>
      </c>
      <c r="M137" s="43">
        <v>2513</v>
      </c>
      <c r="N137" s="43">
        <v>683873</v>
      </c>
      <c r="O137" s="44"/>
    </row>
    <row r="138" spans="1:15" x14ac:dyDescent="0.15">
      <c r="A138" s="37"/>
      <c r="B138" s="48"/>
      <c r="C138" s="48"/>
      <c r="D138" s="38"/>
      <c r="E138" s="39"/>
      <c r="F138" s="38"/>
      <c r="G138" s="41"/>
      <c r="H138" s="48"/>
      <c r="I138" s="41"/>
      <c r="J138" s="43"/>
      <c r="K138" s="43"/>
      <c r="L138" s="43"/>
      <c r="M138" s="43"/>
      <c r="N138" s="43"/>
      <c r="O138" s="44"/>
    </row>
    <row r="139" spans="1:15" x14ac:dyDescent="0.15">
      <c r="A139" s="37" t="s">
        <v>252</v>
      </c>
      <c r="B139" s="48">
        <v>424</v>
      </c>
      <c r="C139" s="48" t="s">
        <v>253</v>
      </c>
      <c r="D139" s="38" t="s">
        <v>36</v>
      </c>
      <c r="E139" s="39">
        <v>893.5</v>
      </c>
      <c r="F139" s="38" t="s">
        <v>254</v>
      </c>
      <c r="G139" s="41">
        <v>1.51</v>
      </c>
      <c r="H139" s="38" t="s">
        <v>102</v>
      </c>
      <c r="I139" s="41">
        <v>1.04</v>
      </c>
      <c r="J139" s="43">
        <v>893500</v>
      </c>
      <c r="K139" s="43">
        <v>0</v>
      </c>
      <c r="L139" s="43">
        <f>ROUND((K139*$C$8/1000),0)</f>
        <v>0</v>
      </c>
      <c r="M139" s="43"/>
      <c r="N139" s="43"/>
      <c r="O139" s="44"/>
    </row>
    <row r="140" spans="1:15" x14ac:dyDescent="0.15">
      <c r="A140" s="37" t="s">
        <v>252</v>
      </c>
      <c r="B140" s="48">
        <v>424</v>
      </c>
      <c r="C140" s="48" t="s">
        <v>253</v>
      </c>
      <c r="D140" s="38" t="s">
        <v>36</v>
      </c>
      <c r="E140" s="39">
        <v>638.5</v>
      </c>
      <c r="F140" s="38" t="s">
        <v>255</v>
      </c>
      <c r="G140" s="41">
        <v>1.61</v>
      </c>
      <c r="H140" s="38" t="s">
        <v>102</v>
      </c>
      <c r="I140" s="41">
        <v>1.1399999999999999</v>
      </c>
      <c r="J140" s="43">
        <v>638500</v>
      </c>
      <c r="K140" s="43">
        <v>0</v>
      </c>
      <c r="L140" s="43">
        <f>ROUND((K140*$C$8/1000),0)</f>
        <v>0</v>
      </c>
      <c r="M140" s="43"/>
      <c r="N140" s="43"/>
      <c r="O140" s="44"/>
    </row>
    <row r="141" spans="1:15" x14ac:dyDescent="0.15">
      <c r="A141" s="37" t="s">
        <v>252</v>
      </c>
      <c r="B141" s="48">
        <v>424</v>
      </c>
      <c r="C141" s="48" t="s">
        <v>253</v>
      </c>
      <c r="D141" s="38" t="s">
        <v>36</v>
      </c>
      <c r="E141" s="39">
        <v>618</v>
      </c>
      <c r="F141" s="38" t="s">
        <v>256</v>
      </c>
      <c r="G141" s="41">
        <v>2.41</v>
      </c>
      <c r="H141" s="38" t="s">
        <v>102</v>
      </c>
      <c r="I141" s="41">
        <v>2.15</v>
      </c>
      <c r="J141" s="43">
        <v>618000</v>
      </c>
      <c r="K141" s="43">
        <v>0</v>
      </c>
      <c r="L141" s="43">
        <f t="shared" ref="L141:L147" si="10">ROUND((K141*$C$8/1000),0)</f>
        <v>0</v>
      </c>
      <c r="M141" s="43"/>
      <c r="N141" s="43"/>
      <c r="O141" s="44"/>
    </row>
    <row r="142" spans="1:15" x14ac:dyDescent="0.15">
      <c r="A142" s="37" t="s">
        <v>252</v>
      </c>
      <c r="B142" s="48">
        <v>424</v>
      </c>
      <c r="C142" s="48" t="s">
        <v>253</v>
      </c>
      <c r="D142" s="38" t="s">
        <v>36</v>
      </c>
      <c r="E142" s="39">
        <v>821</v>
      </c>
      <c r="F142" s="38" t="s">
        <v>257</v>
      </c>
      <c r="G142" s="41">
        <v>2.72</v>
      </c>
      <c r="H142" s="38" t="s">
        <v>102</v>
      </c>
      <c r="I142" s="41">
        <v>3.07</v>
      </c>
      <c r="J142" s="43">
        <v>821000</v>
      </c>
      <c r="K142" s="43">
        <v>0</v>
      </c>
      <c r="L142" s="43">
        <f t="shared" si="10"/>
        <v>0</v>
      </c>
      <c r="M142" s="43"/>
      <c r="N142" s="43"/>
      <c r="O142" s="44"/>
    </row>
    <row r="143" spans="1:15" x14ac:dyDescent="0.15">
      <c r="A143" s="37" t="s">
        <v>252</v>
      </c>
      <c r="B143" s="48">
        <v>424</v>
      </c>
      <c r="C143" s="48" t="s">
        <v>253</v>
      </c>
      <c r="D143" s="38" t="s">
        <v>36</v>
      </c>
      <c r="E143" s="39">
        <v>789.5</v>
      </c>
      <c r="F143" s="38" t="s">
        <v>258</v>
      </c>
      <c r="G143" s="41">
        <v>3.02</v>
      </c>
      <c r="H143" s="38" t="s">
        <v>102</v>
      </c>
      <c r="I143" s="41">
        <v>4.08</v>
      </c>
      <c r="J143" s="43">
        <v>789500</v>
      </c>
      <c r="K143" s="43">
        <v>0</v>
      </c>
      <c r="L143" s="43">
        <f t="shared" si="10"/>
        <v>0</v>
      </c>
      <c r="M143" s="43"/>
      <c r="N143" s="43"/>
      <c r="O143" s="44"/>
    </row>
    <row r="144" spans="1:15" x14ac:dyDescent="0.15">
      <c r="A144" s="37" t="s">
        <v>252</v>
      </c>
      <c r="B144" s="48">
        <v>424</v>
      </c>
      <c r="C144" s="48" t="s">
        <v>253</v>
      </c>
      <c r="D144" s="38" t="s">
        <v>36</v>
      </c>
      <c r="E144" s="39">
        <v>764</v>
      </c>
      <c r="F144" s="38" t="s">
        <v>259</v>
      </c>
      <c r="G144" s="41">
        <v>3.07</v>
      </c>
      <c r="H144" s="38" t="s">
        <v>102</v>
      </c>
      <c r="I144" s="41">
        <v>5.09</v>
      </c>
      <c r="J144" s="43">
        <v>764000</v>
      </c>
      <c r="K144" s="43">
        <v>0</v>
      </c>
      <c r="L144" s="43">
        <f t="shared" si="10"/>
        <v>0</v>
      </c>
      <c r="M144" s="43"/>
      <c r="N144" s="43"/>
      <c r="O144" s="44"/>
    </row>
    <row r="145" spans="1:15" x14ac:dyDescent="0.15">
      <c r="A145" s="37" t="s">
        <v>252</v>
      </c>
      <c r="B145" s="48">
        <v>424</v>
      </c>
      <c r="C145" s="48" t="s">
        <v>253</v>
      </c>
      <c r="D145" s="38" t="s">
        <v>36</v>
      </c>
      <c r="E145" s="39">
        <v>738.5</v>
      </c>
      <c r="F145" s="38" t="s">
        <v>260</v>
      </c>
      <c r="G145" s="41">
        <v>3.12</v>
      </c>
      <c r="H145" s="38" t="s">
        <v>102</v>
      </c>
      <c r="I145" s="41">
        <v>6.11</v>
      </c>
      <c r="J145" s="43">
        <v>738500</v>
      </c>
      <c r="K145" s="43">
        <v>738500</v>
      </c>
      <c r="L145" s="43">
        <f t="shared" si="10"/>
        <v>15799550</v>
      </c>
      <c r="M145" s="43">
        <v>2829648</v>
      </c>
      <c r="N145" s="43">
        <v>18629198</v>
      </c>
      <c r="O145" s="44"/>
    </row>
    <row r="146" spans="1:15" x14ac:dyDescent="0.15">
      <c r="A146" s="37" t="s">
        <v>252</v>
      </c>
      <c r="B146" s="48">
        <v>424</v>
      </c>
      <c r="C146" s="48" t="s">
        <v>253</v>
      </c>
      <c r="D146" s="38" t="s">
        <v>36</v>
      </c>
      <c r="E146" s="39">
        <v>708</v>
      </c>
      <c r="F146" s="38" t="s">
        <v>261</v>
      </c>
      <c r="G146" s="41">
        <v>3.17</v>
      </c>
      <c r="H146" s="38" t="s">
        <v>102</v>
      </c>
      <c r="I146" s="41">
        <v>7.13</v>
      </c>
      <c r="J146" s="43">
        <v>708000</v>
      </c>
      <c r="K146" s="43">
        <v>708000</v>
      </c>
      <c r="L146" s="43">
        <f t="shared" si="10"/>
        <v>15147030</v>
      </c>
      <c r="M146" s="43">
        <v>2759935</v>
      </c>
      <c r="N146" s="43">
        <v>17906965</v>
      </c>
      <c r="O146" s="44"/>
    </row>
    <row r="147" spans="1:15" x14ac:dyDescent="0.15">
      <c r="A147" s="37" t="s">
        <v>252</v>
      </c>
      <c r="B147" s="48">
        <v>424</v>
      </c>
      <c r="C147" s="48" t="s">
        <v>253</v>
      </c>
      <c r="D147" s="38" t="s">
        <v>36</v>
      </c>
      <c r="E147" s="60">
        <v>1E-3</v>
      </c>
      <c r="F147" s="38" t="s">
        <v>262</v>
      </c>
      <c r="G147" s="41">
        <v>0</v>
      </c>
      <c r="H147" s="38" t="s">
        <v>102</v>
      </c>
      <c r="I147" s="41">
        <v>7.13</v>
      </c>
      <c r="J147" s="43">
        <v>1</v>
      </c>
      <c r="K147" s="43">
        <v>1</v>
      </c>
      <c r="L147" s="43">
        <f t="shared" si="10"/>
        <v>21</v>
      </c>
      <c r="M147" s="43">
        <v>0</v>
      </c>
      <c r="N147" s="43">
        <v>21</v>
      </c>
      <c r="O147" s="44"/>
    </row>
    <row r="148" spans="1:15" x14ac:dyDescent="0.15">
      <c r="A148" s="37"/>
      <c r="B148" s="48"/>
      <c r="C148" s="48"/>
      <c r="D148" s="38"/>
      <c r="E148" s="39"/>
      <c r="F148" s="38"/>
      <c r="G148" s="41"/>
      <c r="H148" s="48"/>
      <c r="I148" s="41"/>
      <c r="J148" s="43"/>
      <c r="K148" s="43"/>
      <c r="L148" s="43"/>
      <c r="M148" s="43"/>
      <c r="N148" s="43"/>
      <c r="O148" s="44"/>
    </row>
    <row r="149" spans="1:15" x14ac:dyDescent="0.15">
      <c r="A149" s="37" t="s">
        <v>263</v>
      </c>
      <c r="B149" s="48">
        <v>430</v>
      </c>
      <c r="C149" s="48" t="s">
        <v>264</v>
      </c>
      <c r="D149" s="38" t="s">
        <v>36</v>
      </c>
      <c r="E149" s="51">
        <v>3660</v>
      </c>
      <c r="F149" s="38" t="s">
        <v>265</v>
      </c>
      <c r="G149" s="41">
        <v>3</v>
      </c>
      <c r="H149" s="48" t="s">
        <v>147</v>
      </c>
      <c r="I149" s="41">
        <v>11.42</v>
      </c>
      <c r="J149" s="43">
        <v>3660000</v>
      </c>
      <c r="K149" s="43">
        <v>2079862.34</v>
      </c>
      <c r="L149" s="43">
        <f>ROUND((K149*$C$8/1000),0)</f>
        <v>44496804</v>
      </c>
      <c r="M149" s="43">
        <v>3032579</v>
      </c>
      <c r="N149" s="43">
        <v>47529383</v>
      </c>
      <c r="O149" s="44"/>
    </row>
    <row r="150" spans="1:15" x14ac:dyDescent="0.15">
      <c r="A150" s="37" t="s">
        <v>263</v>
      </c>
      <c r="B150" s="48">
        <v>430</v>
      </c>
      <c r="C150" s="48" t="s">
        <v>264</v>
      </c>
      <c r="D150" s="38" t="s">
        <v>36</v>
      </c>
      <c r="E150" s="51">
        <v>479</v>
      </c>
      <c r="F150" s="38" t="s">
        <v>266</v>
      </c>
      <c r="G150" s="41">
        <v>4</v>
      </c>
      <c r="H150" s="48" t="s">
        <v>147</v>
      </c>
      <c r="I150" s="41">
        <v>11.42</v>
      </c>
      <c r="J150" s="43">
        <v>479000</v>
      </c>
      <c r="K150" s="43">
        <v>430713.73</v>
      </c>
      <c r="L150" s="43">
        <f>ROUND((K150*$C$8/1000),0)</f>
        <v>9214737</v>
      </c>
      <c r="M150" s="43">
        <v>825037</v>
      </c>
      <c r="N150" s="43">
        <v>10039774</v>
      </c>
      <c r="O150" s="44"/>
    </row>
    <row r="151" spans="1:15" x14ac:dyDescent="0.15">
      <c r="A151" s="37" t="s">
        <v>267</v>
      </c>
      <c r="B151" s="48">
        <v>430</v>
      </c>
      <c r="C151" s="48" t="s">
        <v>264</v>
      </c>
      <c r="D151" s="38" t="s">
        <v>36</v>
      </c>
      <c r="E151" s="60">
        <v>1.5349999999999999</v>
      </c>
      <c r="F151" s="38" t="s">
        <v>268</v>
      </c>
      <c r="G151" s="41">
        <v>10</v>
      </c>
      <c r="H151" s="48" t="s">
        <v>147</v>
      </c>
      <c r="I151" s="41">
        <v>11.42</v>
      </c>
      <c r="J151" s="43">
        <v>1535</v>
      </c>
      <c r="K151" s="43">
        <v>2473.42</v>
      </c>
      <c r="L151" s="43">
        <f>ROUND((K151*$C$8/1000),0)</f>
        <v>52917</v>
      </c>
      <c r="M151" s="43">
        <v>12234</v>
      </c>
      <c r="N151" s="43">
        <v>65151</v>
      </c>
      <c r="O151" s="44"/>
    </row>
    <row r="152" spans="1:15" x14ac:dyDescent="0.15">
      <c r="A152" s="37" t="s">
        <v>269</v>
      </c>
      <c r="B152" s="48">
        <v>436</v>
      </c>
      <c r="C152" s="48" t="s">
        <v>270</v>
      </c>
      <c r="D152" s="38" t="s">
        <v>165</v>
      </c>
      <c r="E152" s="51">
        <v>22000000</v>
      </c>
      <c r="F152" s="48" t="s">
        <v>271</v>
      </c>
      <c r="G152" s="41">
        <v>5.5</v>
      </c>
      <c r="H152" s="48" t="s">
        <v>147</v>
      </c>
      <c r="I152" s="41">
        <v>6</v>
      </c>
      <c r="J152" s="43">
        <v>22000000000</v>
      </c>
      <c r="K152" s="43">
        <v>7333330400</v>
      </c>
      <c r="L152" s="43">
        <f>ROUND((K152/1000),0)</f>
        <v>7333330</v>
      </c>
      <c r="M152" s="43">
        <v>43147</v>
      </c>
      <c r="N152" s="43">
        <v>7376477</v>
      </c>
      <c r="O152" s="44"/>
    </row>
    <row r="153" spans="1:15" x14ac:dyDescent="0.15">
      <c r="A153" s="37" t="s">
        <v>223</v>
      </c>
      <c r="B153" s="48">
        <v>436</v>
      </c>
      <c r="C153" s="48" t="s">
        <v>270</v>
      </c>
      <c r="D153" s="38" t="s">
        <v>165</v>
      </c>
      <c r="E153" s="51">
        <v>14100000</v>
      </c>
      <c r="F153" s="48" t="s">
        <v>272</v>
      </c>
      <c r="G153" s="41">
        <v>10</v>
      </c>
      <c r="H153" s="48" t="s">
        <v>147</v>
      </c>
      <c r="I153" s="41">
        <v>6</v>
      </c>
      <c r="J153" s="43">
        <v>14100000000</v>
      </c>
      <c r="K153" s="43">
        <v>22708190999</v>
      </c>
      <c r="L153" s="43">
        <f>ROUND((K153/1000),0)</f>
        <v>22708191</v>
      </c>
      <c r="M153" s="43">
        <v>238351</v>
      </c>
      <c r="N153" s="43">
        <v>22946542</v>
      </c>
      <c r="O153" s="44"/>
    </row>
    <row r="154" spans="1:15" x14ac:dyDescent="0.15">
      <c r="A154" s="37"/>
      <c r="B154" s="48"/>
      <c r="C154" s="48"/>
      <c r="D154" s="38"/>
      <c r="E154" s="51"/>
      <c r="F154" s="48"/>
      <c r="G154" s="41"/>
      <c r="H154" s="48"/>
      <c r="I154" s="41"/>
      <c r="J154" s="43"/>
      <c r="K154" s="43"/>
      <c r="L154" s="43"/>
      <c r="M154" s="43"/>
      <c r="N154" s="43"/>
      <c r="O154" s="44"/>
    </row>
    <row r="155" spans="1:15" x14ac:dyDescent="0.15">
      <c r="A155" s="37" t="s">
        <v>130</v>
      </c>
      <c r="B155" s="48">
        <v>437</v>
      </c>
      <c r="C155" s="48" t="s">
        <v>273</v>
      </c>
      <c r="D155" s="38" t="s">
        <v>36</v>
      </c>
      <c r="E155" s="51">
        <v>110</v>
      </c>
      <c r="F155" s="38" t="s">
        <v>274</v>
      </c>
      <c r="G155" s="41">
        <v>3</v>
      </c>
      <c r="H155" s="48" t="s">
        <v>63</v>
      </c>
      <c r="I155" s="41">
        <v>7</v>
      </c>
      <c r="J155" s="43">
        <v>110000</v>
      </c>
      <c r="K155" s="43">
        <v>25463.38</v>
      </c>
      <c r="L155" s="43">
        <f>ROUND((K155*$C$8/1000),0)</f>
        <v>544766</v>
      </c>
      <c r="M155" s="43">
        <v>1748</v>
      </c>
      <c r="N155" s="43">
        <v>546514</v>
      </c>
      <c r="O155" s="44"/>
    </row>
    <row r="156" spans="1:15" x14ac:dyDescent="0.15">
      <c r="A156" s="37" t="s">
        <v>130</v>
      </c>
      <c r="B156" s="48">
        <v>437</v>
      </c>
      <c r="C156" s="48" t="s">
        <v>273</v>
      </c>
      <c r="D156" s="38" t="s">
        <v>36</v>
      </c>
      <c r="E156" s="51">
        <v>33</v>
      </c>
      <c r="F156" s="38" t="s">
        <v>275</v>
      </c>
      <c r="G156" s="41">
        <v>3</v>
      </c>
      <c r="H156" s="48" t="s">
        <v>63</v>
      </c>
      <c r="I156" s="41">
        <v>7</v>
      </c>
      <c r="J156" s="43">
        <v>33000</v>
      </c>
      <c r="K156" s="43">
        <v>7639.02</v>
      </c>
      <c r="L156" s="43">
        <f t="shared" ref="L156:L168" si="11">ROUND((K156*$C$8/1000),0)</f>
        <v>163430</v>
      </c>
      <c r="M156" s="43">
        <v>524</v>
      </c>
      <c r="N156" s="43">
        <v>163954</v>
      </c>
      <c r="O156" s="44"/>
    </row>
    <row r="157" spans="1:15" x14ac:dyDescent="0.15">
      <c r="A157" s="37" t="s">
        <v>130</v>
      </c>
      <c r="B157" s="48">
        <v>437</v>
      </c>
      <c r="C157" s="48" t="s">
        <v>273</v>
      </c>
      <c r="D157" s="38" t="s">
        <v>36</v>
      </c>
      <c r="E157" s="51">
        <v>260</v>
      </c>
      <c r="F157" s="38" t="s">
        <v>276</v>
      </c>
      <c r="G157" s="41">
        <v>4.2</v>
      </c>
      <c r="H157" s="48" t="s">
        <v>63</v>
      </c>
      <c r="I157" s="41">
        <v>20</v>
      </c>
      <c r="J157" s="43">
        <v>260000</v>
      </c>
      <c r="K157" s="43">
        <v>213523.37</v>
      </c>
      <c r="L157" s="43">
        <f t="shared" si="11"/>
        <v>4568142</v>
      </c>
      <c r="M157" s="43">
        <v>20407</v>
      </c>
      <c r="N157" s="43">
        <v>4588549</v>
      </c>
      <c r="O157" s="44"/>
    </row>
    <row r="158" spans="1:15" x14ac:dyDescent="0.15">
      <c r="A158" s="37" t="s">
        <v>130</v>
      </c>
      <c r="B158" s="48">
        <v>437</v>
      </c>
      <c r="C158" s="48" t="s">
        <v>273</v>
      </c>
      <c r="D158" s="38" t="s">
        <v>36</v>
      </c>
      <c r="E158" s="51">
        <v>68</v>
      </c>
      <c r="F158" s="38" t="s">
        <v>277</v>
      </c>
      <c r="G158" s="41">
        <v>4.2</v>
      </c>
      <c r="H158" s="48" t="s">
        <v>63</v>
      </c>
      <c r="I158" s="41">
        <v>20</v>
      </c>
      <c r="J158" s="43">
        <v>68000</v>
      </c>
      <c r="K158" s="43">
        <v>55844.57</v>
      </c>
      <c r="L158" s="43">
        <f t="shared" si="11"/>
        <v>1194745</v>
      </c>
      <c r="M158" s="43">
        <v>5337</v>
      </c>
      <c r="N158" s="43">
        <v>1200082</v>
      </c>
      <c r="O158" s="44"/>
    </row>
    <row r="159" spans="1:15" x14ac:dyDescent="0.15">
      <c r="A159" s="37" t="s">
        <v>278</v>
      </c>
      <c r="B159" s="48">
        <v>437</v>
      </c>
      <c r="C159" s="48" t="s">
        <v>273</v>
      </c>
      <c r="D159" s="38" t="s">
        <v>36</v>
      </c>
      <c r="E159" s="63">
        <v>132</v>
      </c>
      <c r="F159" s="38" t="s">
        <v>279</v>
      </c>
      <c r="G159" s="41">
        <v>4.2</v>
      </c>
      <c r="H159" s="48" t="s">
        <v>63</v>
      </c>
      <c r="I159" s="41">
        <v>20</v>
      </c>
      <c r="J159" s="43">
        <v>132000</v>
      </c>
      <c r="K159" s="43">
        <v>98407.7</v>
      </c>
      <c r="L159" s="43">
        <f t="shared" si="11"/>
        <v>2105345</v>
      </c>
      <c r="M159" s="43">
        <v>9405</v>
      </c>
      <c r="N159" s="43">
        <v>2114750</v>
      </c>
      <c r="O159" s="44"/>
    </row>
    <row r="160" spans="1:15" x14ac:dyDescent="0.15">
      <c r="A160" s="37" t="s">
        <v>280</v>
      </c>
      <c r="B160" s="48">
        <v>437</v>
      </c>
      <c r="C160" s="48" t="s">
        <v>273</v>
      </c>
      <c r="D160" s="38" t="s">
        <v>36</v>
      </c>
      <c r="E160" s="63">
        <v>55</v>
      </c>
      <c r="F160" s="38" t="s">
        <v>281</v>
      </c>
      <c r="G160" s="41">
        <v>4.2</v>
      </c>
      <c r="H160" s="48" t="s">
        <v>63</v>
      </c>
      <c r="I160" s="41">
        <v>20</v>
      </c>
      <c r="J160" s="43">
        <v>55000</v>
      </c>
      <c r="K160" s="43">
        <v>58963.03</v>
      </c>
      <c r="L160" s="43">
        <f t="shared" si="11"/>
        <v>1261462</v>
      </c>
      <c r="M160" s="43">
        <v>5634</v>
      </c>
      <c r="N160" s="43">
        <v>1267096</v>
      </c>
      <c r="O160" s="44"/>
    </row>
    <row r="161" spans="1:15" x14ac:dyDescent="0.15">
      <c r="A161" s="37" t="s">
        <v>280</v>
      </c>
      <c r="B161" s="48">
        <v>437</v>
      </c>
      <c r="C161" s="48" t="s">
        <v>273</v>
      </c>
      <c r="D161" s="38" t="s">
        <v>36</v>
      </c>
      <c r="E161" s="63">
        <v>1</v>
      </c>
      <c r="F161" s="38" t="s">
        <v>282</v>
      </c>
      <c r="G161" s="41">
        <v>4.2</v>
      </c>
      <c r="H161" s="48" t="s">
        <v>63</v>
      </c>
      <c r="I161" s="41">
        <v>20</v>
      </c>
      <c r="J161" s="43">
        <v>1000</v>
      </c>
      <c r="K161" s="43">
        <v>1228.4000000000001</v>
      </c>
      <c r="L161" s="43">
        <f t="shared" si="11"/>
        <v>26281</v>
      </c>
      <c r="M161" s="43">
        <v>117</v>
      </c>
      <c r="N161" s="43">
        <v>26398</v>
      </c>
      <c r="O161" s="44"/>
    </row>
    <row r="162" spans="1:15" x14ac:dyDescent="0.15">
      <c r="A162" s="37" t="s">
        <v>283</v>
      </c>
      <c r="B162" s="48">
        <v>437</v>
      </c>
      <c r="C162" s="48" t="s">
        <v>284</v>
      </c>
      <c r="D162" s="38" t="s">
        <v>36</v>
      </c>
      <c r="E162" s="39">
        <v>110</v>
      </c>
      <c r="F162" s="38" t="s">
        <v>285</v>
      </c>
      <c r="G162" s="41">
        <v>3</v>
      </c>
      <c r="H162" s="48" t="s">
        <v>63</v>
      </c>
      <c r="I162" s="41">
        <v>5.93</v>
      </c>
      <c r="J162" s="43">
        <v>110000</v>
      </c>
      <c r="K162" s="43">
        <v>38233</v>
      </c>
      <c r="L162" s="43">
        <f t="shared" si="11"/>
        <v>817961</v>
      </c>
      <c r="M162" s="43">
        <v>2624</v>
      </c>
      <c r="N162" s="43">
        <v>820585</v>
      </c>
      <c r="O162" s="44"/>
    </row>
    <row r="163" spans="1:15" x14ac:dyDescent="0.15">
      <c r="A163" s="37" t="s">
        <v>286</v>
      </c>
      <c r="B163" s="48">
        <v>437</v>
      </c>
      <c r="C163" s="48" t="s">
        <v>284</v>
      </c>
      <c r="D163" s="38" t="s">
        <v>36</v>
      </c>
      <c r="E163" s="39">
        <v>33</v>
      </c>
      <c r="F163" s="38" t="s">
        <v>287</v>
      </c>
      <c r="G163" s="41">
        <v>3</v>
      </c>
      <c r="H163" s="48" t="s">
        <v>63</v>
      </c>
      <c r="I163" s="41">
        <v>5.93</v>
      </c>
      <c r="J163" s="43">
        <v>33000</v>
      </c>
      <c r="K163" s="43">
        <v>11469.9</v>
      </c>
      <c r="L163" s="43">
        <f t="shared" si="11"/>
        <v>245388</v>
      </c>
      <c r="M163" s="43">
        <v>787</v>
      </c>
      <c r="N163" s="43">
        <v>246175</v>
      </c>
      <c r="O163" s="44"/>
    </row>
    <row r="164" spans="1:15" x14ac:dyDescent="0.15">
      <c r="A164" s="37" t="s">
        <v>283</v>
      </c>
      <c r="B164" s="48">
        <v>437</v>
      </c>
      <c r="C164" s="48" t="s">
        <v>284</v>
      </c>
      <c r="D164" s="38" t="s">
        <v>36</v>
      </c>
      <c r="E164" s="39">
        <v>375</v>
      </c>
      <c r="F164" s="38" t="s">
        <v>288</v>
      </c>
      <c r="G164" s="41">
        <v>4.2</v>
      </c>
      <c r="H164" s="48" t="s">
        <v>63</v>
      </c>
      <c r="I164" s="41">
        <v>19.75</v>
      </c>
      <c r="J164" s="43">
        <v>375000</v>
      </c>
      <c r="K164" s="43">
        <v>326933.95</v>
      </c>
      <c r="L164" s="43">
        <f t="shared" si="11"/>
        <v>6994461</v>
      </c>
      <c r="M164" s="43">
        <v>31244</v>
      </c>
      <c r="N164" s="43">
        <v>7025705</v>
      </c>
      <c r="O164" s="44"/>
    </row>
    <row r="165" spans="1:15" x14ac:dyDescent="0.15">
      <c r="A165" s="37" t="s">
        <v>283</v>
      </c>
      <c r="B165" s="48">
        <v>437</v>
      </c>
      <c r="C165" s="48" t="s">
        <v>284</v>
      </c>
      <c r="D165" s="38" t="s">
        <v>36</v>
      </c>
      <c r="E165" s="39">
        <v>99</v>
      </c>
      <c r="F165" s="38" t="s">
        <v>289</v>
      </c>
      <c r="G165" s="41">
        <v>4.2</v>
      </c>
      <c r="H165" s="48" t="s">
        <v>63</v>
      </c>
      <c r="I165" s="41">
        <v>19.75</v>
      </c>
      <c r="J165" s="43">
        <v>99000</v>
      </c>
      <c r="K165" s="43">
        <v>86310.55</v>
      </c>
      <c r="L165" s="43">
        <f t="shared" si="11"/>
        <v>1846537</v>
      </c>
      <c r="M165" s="43">
        <v>8248</v>
      </c>
      <c r="N165" s="43">
        <v>1854785</v>
      </c>
      <c r="O165" s="44"/>
    </row>
    <row r="166" spans="1:15" x14ac:dyDescent="0.15">
      <c r="A166" s="37" t="s">
        <v>283</v>
      </c>
      <c r="B166" s="48">
        <v>437</v>
      </c>
      <c r="C166" s="48" t="s">
        <v>284</v>
      </c>
      <c r="D166" s="38" t="s">
        <v>36</v>
      </c>
      <c r="E166" s="39">
        <v>93</v>
      </c>
      <c r="F166" s="38" t="s">
        <v>290</v>
      </c>
      <c r="G166" s="41">
        <v>4.2</v>
      </c>
      <c r="H166" s="48" t="s">
        <v>63</v>
      </c>
      <c r="I166" s="41">
        <v>19.75</v>
      </c>
      <c r="J166" s="43">
        <v>93000</v>
      </c>
      <c r="K166" s="43">
        <v>77498.33</v>
      </c>
      <c r="L166" s="43">
        <f t="shared" si="11"/>
        <v>1658008</v>
      </c>
      <c r="M166" s="43">
        <v>7406</v>
      </c>
      <c r="N166" s="43">
        <v>1665414</v>
      </c>
      <c r="O166" s="44"/>
    </row>
    <row r="167" spans="1:15" x14ac:dyDescent="0.15">
      <c r="A167" s="37" t="s">
        <v>291</v>
      </c>
      <c r="B167" s="48">
        <v>437</v>
      </c>
      <c r="C167" s="48" t="s">
        <v>284</v>
      </c>
      <c r="D167" s="38" t="s">
        <v>36</v>
      </c>
      <c r="E167" s="39">
        <v>122</v>
      </c>
      <c r="F167" s="38" t="s">
        <v>292</v>
      </c>
      <c r="G167" s="41">
        <v>4.2</v>
      </c>
      <c r="H167" s="48" t="s">
        <v>63</v>
      </c>
      <c r="I167" s="41">
        <v>19.75</v>
      </c>
      <c r="J167" s="43">
        <v>122000</v>
      </c>
      <c r="K167" s="43">
        <v>125585.27</v>
      </c>
      <c r="L167" s="43">
        <f t="shared" si="11"/>
        <v>2686785</v>
      </c>
      <c r="M167" s="43">
        <v>12002</v>
      </c>
      <c r="N167" s="43">
        <v>2698787</v>
      </c>
      <c r="O167" s="44"/>
    </row>
    <row r="168" spans="1:15" x14ac:dyDescent="0.15">
      <c r="A168" s="37" t="s">
        <v>291</v>
      </c>
      <c r="B168" s="48">
        <v>437</v>
      </c>
      <c r="C168" s="48" t="s">
        <v>284</v>
      </c>
      <c r="D168" s="38" t="s">
        <v>36</v>
      </c>
      <c r="E168" s="39">
        <v>1</v>
      </c>
      <c r="F168" s="38" t="s">
        <v>293</v>
      </c>
      <c r="G168" s="41">
        <v>4.2</v>
      </c>
      <c r="H168" s="48" t="s">
        <v>63</v>
      </c>
      <c r="I168" s="41">
        <v>19.75</v>
      </c>
      <c r="J168" s="43">
        <v>1000</v>
      </c>
      <c r="K168" s="43">
        <v>1162.83</v>
      </c>
      <c r="L168" s="43">
        <f t="shared" si="11"/>
        <v>24878</v>
      </c>
      <c r="M168" s="43">
        <v>111</v>
      </c>
      <c r="N168" s="43">
        <v>24989</v>
      </c>
      <c r="O168" s="44"/>
    </row>
    <row r="169" spans="1:15" x14ac:dyDescent="0.15">
      <c r="A169" s="37"/>
      <c r="B169" s="48"/>
      <c r="C169" s="48"/>
      <c r="D169" s="38"/>
      <c r="E169" s="39"/>
      <c r="F169" s="38"/>
      <c r="G169" s="41"/>
      <c r="H169" s="48"/>
      <c r="I169" s="41"/>
      <c r="J169" s="43"/>
      <c r="K169" s="43"/>
      <c r="L169" s="43"/>
      <c r="M169" s="43"/>
      <c r="N169" s="43"/>
      <c r="O169" s="44"/>
    </row>
    <row r="170" spans="1:15" x14ac:dyDescent="0.15">
      <c r="A170" s="37" t="s">
        <v>220</v>
      </c>
      <c r="B170" s="48">
        <v>441</v>
      </c>
      <c r="C170" s="48" t="s">
        <v>294</v>
      </c>
      <c r="D170" s="38" t="s">
        <v>165</v>
      </c>
      <c r="E170" s="39">
        <v>17200000</v>
      </c>
      <c r="F170" s="38" t="s">
        <v>295</v>
      </c>
      <c r="G170" s="41">
        <v>6</v>
      </c>
      <c r="H170" s="48" t="s">
        <v>167</v>
      </c>
      <c r="I170" s="41">
        <v>4</v>
      </c>
      <c r="J170" s="43">
        <v>17200000000</v>
      </c>
      <c r="K170" s="43">
        <v>0</v>
      </c>
      <c r="L170" s="43">
        <f>ROUND((K170/1000),0)</f>
        <v>0</v>
      </c>
      <c r="M170" s="43"/>
      <c r="N170" s="43"/>
      <c r="O170" s="43"/>
    </row>
    <row r="171" spans="1:15" x14ac:dyDescent="0.15">
      <c r="A171" s="37" t="s">
        <v>296</v>
      </c>
      <c r="B171" s="48">
        <v>441</v>
      </c>
      <c r="C171" s="48" t="s">
        <v>294</v>
      </c>
      <c r="D171" s="38" t="s">
        <v>165</v>
      </c>
      <c r="E171" s="39">
        <v>2500000</v>
      </c>
      <c r="F171" s="38" t="s">
        <v>297</v>
      </c>
      <c r="G171" s="41">
        <v>10</v>
      </c>
      <c r="H171" s="48" t="s">
        <v>167</v>
      </c>
      <c r="I171" s="41">
        <v>4</v>
      </c>
      <c r="J171" s="43">
        <v>2500000000</v>
      </c>
      <c r="K171" s="43">
        <v>0</v>
      </c>
      <c r="L171" s="43">
        <f>ROUND((K171/1000),0)</f>
        <v>0</v>
      </c>
      <c r="M171" s="43"/>
      <c r="N171" s="43"/>
      <c r="O171" s="43"/>
    </row>
    <row r="172" spans="1:15" x14ac:dyDescent="0.15">
      <c r="A172" s="37" t="s">
        <v>298</v>
      </c>
      <c r="B172" s="48">
        <v>442</v>
      </c>
      <c r="C172" s="48" t="s">
        <v>299</v>
      </c>
      <c r="D172" s="38" t="s">
        <v>165</v>
      </c>
      <c r="E172" s="39">
        <v>30700000</v>
      </c>
      <c r="F172" s="38" t="s">
        <v>244</v>
      </c>
      <c r="G172" s="41">
        <v>6</v>
      </c>
      <c r="H172" s="48" t="s">
        <v>147</v>
      </c>
      <c r="I172" s="41">
        <v>6.25</v>
      </c>
      <c r="J172" s="43">
        <v>30700000000</v>
      </c>
      <c r="K172" s="43">
        <v>0</v>
      </c>
      <c r="L172" s="43">
        <f>ROUND((K172/1000),0)</f>
        <v>0</v>
      </c>
      <c r="M172" s="43"/>
      <c r="N172" s="43"/>
      <c r="O172" s="43"/>
    </row>
    <row r="173" spans="1:15" x14ac:dyDescent="0.15">
      <c r="A173" s="37" t="s">
        <v>298</v>
      </c>
      <c r="B173" s="48">
        <v>442</v>
      </c>
      <c r="C173" s="48" t="s">
        <v>299</v>
      </c>
      <c r="D173" s="38" t="s">
        <v>165</v>
      </c>
      <c r="E173" s="39">
        <v>18000</v>
      </c>
      <c r="F173" s="38" t="s">
        <v>245</v>
      </c>
      <c r="G173" s="41">
        <v>0</v>
      </c>
      <c r="H173" s="48" t="s">
        <v>147</v>
      </c>
      <c r="I173" s="41">
        <v>6.5</v>
      </c>
      <c r="J173" s="43">
        <v>18000000</v>
      </c>
      <c r="K173" s="43">
        <v>0</v>
      </c>
      <c r="L173" s="43">
        <f>ROUND((K173/1000),0)</f>
        <v>0</v>
      </c>
      <c r="M173" s="43"/>
      <c r="N173" s="43"/>
      <c r="O173" s="43"/>
    </row>
    <row r="174" spans="1:15" x14ac:dyDescent="0.15">
      <c r="A174" s="37" t="s">
        <v>67</v>
      </c>
      <c r="B174" s="48">
        <v>449</v>
      </c>
      <c r="C174" s="48" t="s">
        <v>300</v>
      </c>
      <c r="D174" s="38" t="s">
        <v>36</v>
      </c>
      <c r="E174" s="39">
        <v>162</v>
      </c>
      <c r="F174" s="38" t="s">
        <v>247</v>
      </c>
      <c r="G174" s="41">
        <v>4.8</v>
      </c>
      <c r="H174" s="38" t="s">
        <v>55</v>
      </c>
      <c r="I174" s="41">
        <v>7.75</v>
      </c>
      <c r="J174" s="43">
        <v>162000</v>
      </c>
      <c r="K174" s="43">
        <v>66434.64</v>
      </c>
      <c r="L174" s="43">
        <f>ROUND((K174*$C$8/1000),0)</f>
        <v>1421310</v>
      </c>
      <c r="M174" s="43">
        <v>5465</v>
      </c>
      <c r="N174" s="43">
        <v>1426775</v>
      </c>
      <c r="O174" s="44"/>
    </row>
    <row r="175" spans="1:15" x14ac:dyDescent="0.15">
      <c r="A175" s="37" t="s">
        <v>301</v>
      </c>
      <c r="B175" s="48">
        <v>449</v>
      </c>
      <c r="C175" s="48" t="s">
        <v>300</v>
      </c>
      <c r="D175" s="38" t="s">
        <v>36</v>
      </c>
      <c r="E175" s="39">
        <v>50</v>
      </c>
      <c r="F175" s="38" t="s">
        <v>248</v>
      </c>
      <c r="G175" s="41">
        <v>5.4</v>
      </c>
      <c r="H175" s="38" t="s">
        <v>55</v>
      </c>
      <c r="I175" s="41">
        <v>14.75</v>
      </c>
      <c r="J175" s="43">
        <v>50000</v>
      </c>
      <c r="K175" s="43">
        <v>64466.38</v>
      </c>
      <c r="L175" s="43">
        <f>ROUND((K175*$C$8/1000),0)</f>
        <v>1379201</v>
      </c>
      <c r="M175" s="43">
        <v>0</v>
      </c>
      <c r="N175" s="43">
        <v>1379201</v>
      </c>
      <c r="O175" s="44"/>
    </row>
    <row r="176" spans="1:15" x14ac:dyDescent="0.15">
      <c r="A176" s="37" t="s">
        <v>301</v>
      </c>
      <c r="B176" s="48">
        <v>449</v>
      </c>
      <c r="C176" s="48" t="s">
        <v>300</v>
      </c>
      <c r="D176" s="38" t="s">
        <v>36</v>
      </c>
      <c r="E176" s="39">
        <v>59.52</v>
      </c>
      <c r="F176" s="38" t="s">
        <v>249</v>
      </c>
      <c r="G176" s="41">
        <v>4.5</v>
      </c>
      <c r="H176" s="38" t="s">
        <v>55</v>
      </c>
      <c r="I176" s="41">
        <v>15</v>
      </c>
      <c r="J176" s="43">
        <v>59520</v>
      </c>
      <c r="K176" s="43">
        <v>73625.710000000006</v>
      </c>
      <c r="L176" s="43">
        <f>ROUND((K176*$C$8/1000),0)</f>
        <v>1575157</v>
      </c>
      <c r="M176" s="43">
        <v>0</v>
      </c>
      <c r="N176" s="43">
        <v>1575157</v>
      </c>
      <c r="O176" s="44"/>
    </row>
    <row r="177" spans="1:15" x14ac:dyDescent="0.15">
      <c r="A177" s="37" t="s">
        <v>311</v>
      </c>
      <c r="B177" s="48">
        <v>458</v>
      </c>
      <c r="C177" s="48" t="s">
        <v>312</v>
      </c>
      <c r="D177" s="38" t="s">
        <v>165</v>
      </c>
      <c r="E177" s="39">
        <v>16320000</v>
      </c>
      <c r="F177" s="38" t="s">
        <v>313</v>
      </c>
      <c r="G177" s="41">
        <v>6</v>
      </c>
      <c r="H177" s="48" t="s">
        <v>147</v>
      </c>
      <c r="I177" s="41">
        <v>4</v>
      </c>
      <c r="J177" s="43">
        <v>16320000000</v>
      </c>
      <c r="K177" s="43">
        <v>0</v>
      </c>
      <c r="L177" s="43">
        <f>ROUND((K177/1000),0)</f>
        <v>0</v>
      </c>
      <c r="M177" s="43"/>
      <c r="N177" s="43"/>
      <c r="O177" s="44"/>
    </row>
    <row r="178" spans="1:15" x14ac:dyDescent="0.15">
      <c r="A178" s="37" t="s">
        <v>141</v>
      </c>
      <c r="B178" s="48">
        <v>458</v>
      </c>
      <c r="C178" s="48" t="s">
        <v>312</v>
      </c>
      <c r="D178" s="38" t="s">
        <v>165</v>
      </c>
      <c r="E178" s="39">
        <v>3500000</v>
      </c>
      <c r="F178" s="38" t="s">
        <v>314</v>
      </c>
      <c r="G178" s="41">
        <v>10</v>
      </c>
      <c r="H178" s="48" t="s">
        <v>147</v>
      </c>
      <c r="I178" s="41">
        <v>6.1666600000000003</v>
      </c>
      <c r="J178" s="43">
        <v>3500000000</v>
      </c>
      <c r="K178" s="43">
        <v>0</v>
      </c>
      <c r="L178" s="43">
        <v>0</v>
      </c>
      <c r="M178" s="43"/>
      <c r="N178" s="43"/>
      <c r="O178" s="44"/>
    </row>
    <row r="179" spans="1:15" x14ac:dyDescent="0.15">
      <c r="A179" s="37" t="s">
        <v>141</v>
      </c>
      <c r="B179" s="48">
        <v>458</v>
      </c>
      <c r="C179" s="48" t="s">
        <v>312</v>
      </c>
      <c r="D179" s="38" t="s">
        <v>165</v>
      </c>
      <c r="E179" s="39">
        <v>1000</v>
      </c>
      <c r="F179" s="38" t="s">
        <v>315</v>
      </c>
      <c r="G179" s="41">
        <v>10</v>
      </c>
      <c r="H179" s="48" t="s">
        <v>147</v>
      </c>
      <c r="I179" s="41">
        <v>6.1666600000000003</v>
      </c>
      <c r="J179" s="43">
        <v>1000000</v>
      </c>
      <c r="K179" s="43">
        <v>0</v>
      </c>
      <c r="L179" s="43">
        <f>ROUND((K179/1000),0)</f>
        <v>0</v>
      </c>
      <c r="M179" s="43"/>
      <c r="N179" s="43"/>
      <c r="O179" s="44"/>
    </row>
    <row r="180" spans="1:15" x14ac:dyDescent="0.15">
      <c r="A180" s="37"/>
      <c r="B180" s="48"/>
      <c r="C180" s="48"/>
      <c r="D180" s="38"/>
      <c r="E180" s="39"/>
      <c r="F180" s="38"/>
      <c r="G180" s="41"/>
      <c r="H180" s="48"/>
      <c r="I180" s="41"/>
      <c r="J180" s="43"/>
      <c r="K180" s="43"/>
      <c r="L180" s="43"/>
      <c r="M180" s="43"/>
      <c r="N180" s="43"/>
      <c r="O180" s="44"/>
    </row>
    <row r="181" spans="1:15" x14ac:dyDescent="0.15">
      <c r="A181" s="37" t="s">
        <v>298</v>
      </c>
      <c r="B181" s="48">
        <v>471</v>
      </c>
      <c r="C181" s="48" t="s">
        <v>316</v>
      </c>
      <c r="D181" s="38" t="s">
        <v>165</v>
      </c>
      <c r="E181" s="39">
        <v>35250000</v>
      </c>
      <c r="F181" s="38" t="s">
        <v>317</v>
      </c>
      <c r="G181" s="41">
        <v>6.5</v>
      </c>
      <c r="H181" s="48" t="s">
        <v>147</v>
      </c>
      <c r="I181" s="41">
        <v>7</v>
      </c>
      <c r="J181" s="43">
        <v>35250000000</v>
      </c>
      <c r="K181" s="43">
        <v>32571000000</v>
      </c>
      <c r="L181" s="43">
        <f t="shared" ref="L181:L187" si="12">ROUND((K181/1000),0)</f>
        <v>32571000</v>
      </c>
      <c r="M181" s="43">
        <v>340775</v>
      </c>
      <c r="N181" s="43">
        <v>32911775</v>
      </c>
      <c r="O181" s="44"/>
    </row>
    <row r="182" spans="1:15" x14ac:dyDescent="0.15">
      <c r="A182" s="37" t="s">
        <v>298</v>
      </c>
      <c r="B182" s="48">
        <v>471</v>
      </c>
      <c r="C182" s="48" t="s">
        <v>316</v>
      </c>
      <c r="D182" s="38" t="s">
        <v>165</v>
      </c>
      <c r="E182" s="39">
        <v>4750000</v>
      </c>
      <c r="F182" s="38" t="s">
        <v>318</v>
      </c>
      <c r="G182" s="41">
        <v>0</v>
      </c>
      <c r="H182" s="48" t="s">
        <v>147</v>
      </c>
      <c r="I182" s="41">
        <v>7.25</v>
      </c>
      <c r="J182" s="43">
        <v>4750000000</v>
      </c>
      <c r="K182" s="43">
        <v>4750000000</v>
      </c>
      <c r="L182" s="43">
        <f t="shared" si="12"/>
        <v>4750000</v>
      </c>
      <c r="M182" s="43">
        <v>0</v>
      </c>
      <c r="N182" s="43">
        <v>4750000</v>
      </c>
      <c r="O182" s="44"/>
    </row>
    <row r="183" spans="1:15" x14ac:dyDescent="0.15">
      <c r="A183" s="37" t="s">
        <v>148</v>
      </c>
      <c r="B183" s="48">
        <v>472</v>
      </c>
      <c r="C183" s="48" t="s">
        <v>319</v>
      </c>
      <c r="D183" s="38" t="s">
        <v>165</v>
      </c>
      <c r="E183" s="39">
        <v>15700000</v>
      </c>
      <c r="F183" s="38" t="s">
        <v>69</v>
      </c>
      <c r="G183" s="41">
        <v>6</v>
      </c>
      <c r="H183" s="48" t="s">
        <v>147</v>
      </c>
      <c r="I183" s="41">
        <v>4</v>
      </c>
      <c r="J183" s="43">
        <v>15700000000</v>
      </c>
      <c r="K183" s="43">
        <v>0</v>
      </c>
      <c r="L183" s="43">
        <f t="shared" si="12"/>
        <v>0</v>
      </c>
      <c r="M183" s="43"/>
      <c r="N183" s="43"/>
      <c r="O183" s="44"/>
    </row>
    <row r="184" spans="1:15" x14ac:dyDescent="0.15">
      <c r="A184" s="37" t="s">
        <v>148</v>
      </c>
      <c r="B184" s="48">
        <v>472</v>
      </c>
      <c r="C184" s="48" t="s">
        <v>319</v>
      </c>
      <c r="D184" s="38" t="s">
        <v>165</v>
      </c>
      <c r="E184" s="39">
        <v>500000</v>
      </c>
      <c r="F184" s="38" t="s">
        <v>71</v>
      </c>
      <c r="G184" s="41" t="s">
        <v>320</v>
      </c>
      <c r="H184" s="48" t="s">
        <v>147</v>
      </c>
      <c r="I184" s="41">
        <v>6</v>
      </c>
      <c r="J184" s="43">
        <v>500000000</v>
      </c>
      <c r="K184" s="43">
        <v>0</v>
      </c>
      <c r="L184" s="43">
        <f t="shared" si="12"/>
        <v>0</v>
      </c>
      <c r="M184" s="43">
        <v>0</v>
      </c>
      <c r="N184" s="43">
        <v>0</v>
      </c>
      <c r="O184" s="44"/>
    </row>
    <row r="185" spans="1:15" x14ac:dyDescent="0.15">
      <c r="A185" s="37" t="s">
        <v>148</v>
      </c>
      <c r="B185" s="48">
        <v>472</v>
      </c>
      <c r="C185" s="48" t="s">
        <v>319</v>
      </c>
      <c r="D185" s="38" t="s">
        <v>165</v>
      </c>
      <c r="E185" s="39">
        <v>1000</v>
      </c>
      <c r="F185" s="38" t="s">
        <v>135</v>
      </c>
      <c r="G185" s="41">
        <v>10</v>
      </c>
      <c r="H185" s="48" t="s">
        <v>147</v>
      </c>
      <c r="I185" s="41">
        <v>6</v>
      </c>
      <c r="J185" s="43">
        <v>1000000</v>
      </c>
      <c r="K185" s="43">
        <v>1000000</v>
      </c>
      <c r="L185" s="43">
        <f t="shared" si="12"/>
        <v>1000</v>
      </c>
      <c r="M185" s="43">
        <v>511</v>
      </c>
      <c r="N185" s="43">
        <v>1511</v>
      </c>
      <c r="O185" s="43"/>
    </row>
    <row r="186" spans="1:15" x14ac:dyDescent="0.15">
      <c r="A186" s="37" t="s">
        <v>298</v>
      </c>
      <c r="B186" s="48">
        <v>473</v>
      </c>
      <c r="C186" s="48" t="s">
        <v>321</v>
      </c>
      <c r="D186" s="38" t="s">
        <v>165</v>
      </c>
      <c r="E186" s="39">
        <v>13000000</v>
      </c>
      <c r="F186" s="38" t="s">
        <v>322</v>
      </c>
      <c r="G186" s="41">
        <v>6.5</v>
      </c>
      <c r="H186" s="48" t="s">
        <v>147</v>
      </c>
      <c r="I186" s="41">
        <v>5.25</v>
      </c>
      <c r="J186" s="43">
        <v>13000000000</v>
      </c>
      <c r="K186" s="43">
        <v>0</v>
      </c>
      <c r="L186" s="43">
        <f t="shared" si="12"/>
        <v>0</v>
      </c>
      <c r="M186" s="43"/>
      <c r="N186" s="43"/>
      <c r="O186" s="44"/>
    </row>
    <row r="187" spans="1:15" x14ac:dyDescent="0.15">
      <c r="A187" s="37" t="s">
        <v>298</v>
      </c>
      <c r="B187" s="48">
        <v>473</v>
      </c>
      <c r="C187" s="48" t="s">
        <v>321</v>
      </c>
      <c r="D187" s="38" t="s">
        <v>165</v>
      </c>
      <c r="E187" s="39">
        <v>10000</v>
      </c>
      <c r="F187" s="38" t="s">
        <v>323</v>
      </c>
      <c r="G187" s="41">
        <v>0</v>
      </c>
      <c r="H187" s="48" t="s">
        <v>147</v>
      </c>
      <c r="I187" s="41">
        <v>5.5</v>
      </c>
      <c r="J187" s="43">
        <v>10000000</v>
      </c>
      <c r="K187" s="43">
        <v>0</v>
      </c>
      <c r="L187" s="43">
        <f t="shared" si="12"/>
        <v>0</v>
      </c>
      <c r="M187" s="43"/>
      <c r="N187" s="43"/>
      <c r="O187" s="44"/>
    </row>
    <row r="188" spans="1:15" x14ac:dyDescent="0.15">
      <c r="A188" s="37" t="s">
        <v>148</v>
      </c>
      <c r="B188" s="48">
        <v>486</v>
      </c>
      <c r="C188" s="48" t="s">
        <v>324</v>
      </c>
      <c r="D188" s="38" t="s">
        <v>36</v>
      </c>
      <c r="E188" s="39">
        <v>450</v>
      </c>
      <c r="F188" s="38" t="s">
        <v>111</v>
      </c>
      <c r="G188" s="41">
        <v>4.25</v>
      </c>
      <c r="H188" s="48" t="s">
        <v>63</v>
      </c>
      <c r="I188" s="41">
        <v>19.5</v>
      </c>
      <c r="J188" s="43">
        <v>450000</v>
      </c>
      <c r="K188" s="43">
        <v>350597</v>
      </c>
      <c r="L188" s="43">
        <f>ROUND((K188*$C$8/1000),0)</f>
        <v>7500711</v>
      </c>
      <c r="M188" s="43">
        <v>4327</v>
      </c>
      <c r="N188" s="43">
        <v>7505038</v>
      </c>
      <c r="O188" s="44"/>
    </row>
    <row r="189" spans="1:15" x14ac:dyDescent="0.15">
      <c r="A189" s="37" t="s">
        <v>325</v>
      </c>
      <c r="B189" s="48">
        <v>486</v>
      </c>
      <c r="C189" s="48" t="s">
        <v>324</v>
      </c>
      <c r="D189" s="38" t="s">
        <v>36</v>
      </c>
      <c r="E189" s="39">
        <v>50</v>
      </c>
      <c r="F189" s="38" t="s">
        <v>113</v>
      </c>
      <c r="G189" s="41">
        <v>8</v>
      </c>
      <c r="H189" s="48" t="s">
        <v>63</v>
      </c>
      <c r="I189" s="41">
        <v>23.25</v>
      </c>
      <c r="J189" s="43">
        <v>50000</v>
      </c>
      <c r="K189" s="43">
        <v>50000</v>
      </c>
      <c r="L189" s="43">
        <f>ROUND((K189*$C$8/1000),0)</f>
        <v>1069706</v>
      </c>
      <c r="M189" s="43">
        <v>415475</v>
      </c>
      <c r="N189" s="43">
        <v>1485181</v>
      </c>
      <c r="O189" s="44"/>
    </row>
    <row r="190" spans="1:15" x14ac:dyDescent="0.15">
      <c r="A190" s="37" t="s">
        <v>326</v>
      </c>
      <c r="B190" s="48">
        <v>486</v>
      </c>
      <c r="C190" s="48" t="s">
        <v>327</v>
      </c>
      <c r="D190" s="38" t="s">
        <v>36</v>
      </c>
      <c r="E190" s="39">
        <v>427</v>
      </c>
      <c r="F190" s="38" t="s">
        <v>240</v>
      </c>
      <c r="G190" s="41">
        <v>4</v>
      </c>
      <c r="H190" s="48" t="s">
        <v>63</v>
      </c>
      <c r="I190" s="41">
        <v>20</v>
      </c>
      <c r="J190" s="43">
        <v>427000</v>
      </c>
      <c r="K190" s="43">
        <v>361247</v>
      </c>
      <c r="L190" s="43">
        <f>ROUND((K190*$C$8/1000),0)</f>
        <v>7728558</v>
      </c>
      <c r="M190" s="43">
        <v>4216</v>
      </c>
      <c r="N190" s="43">
        <v>7732774</v>
      </c>
      <c r="O190" s="44"/>
    </row>
    <row r="191" spans="1:15" x14ac:dyDescent="0.15">
      <c r="A191" s="37" t="s">
        <v>326</v>
      </c>
      <c r="B191" s="48">
        <v>486</v>
      </c>
      <c r="C191" s="48" t="s">
        <v>327</v>
      </c>
      <c r="D191" s="38" t="s">
        <v>36</v>
      </c>
      <c r="E191" s="39">
        <v>37</v>
      </c>
      <c r="F191" s="38" t="s">
        <v>328</v>
      </c>
      <c r="G191" s="41">
        <v>4</v>
      </c>
      <c r="H191" s="48" t="s">
        <v>63</v>
      </c>
      <c r="I191" s="41">
        <v>20</v>
      </c>
      <c r="J191" s="43">
        <v>37000</v>
      </c>
      <c r="K191" s="43">
        <v>37000</v>
      </c>
      <c r="L191" s="43">
        <f>ROUND((K191*$C$8/1000),0)</f>
        <v>791582</v>
      </c>
      <c r="M191" s="43">
        <v>90633</v>
      </c>
      <c r="N191" s="43">
        <v>882215</v>
      </c>
      <c r="O191" s="44"/>
    </row>
    <row r="192" spans="1:15" x14ac:dyDescent="0.15">
      <c r="A192" s="37" t="s">
        <v>326</v>
      </c>
      <c r="B192" s="48">
        <v>486</v>
      </c>
      <c r="C192" s="48" t="s">
        <v>327</v>
      </c>
      <c r="D192" s="38" t="s">
        <v>36</v>
      </c>
      <c r="E192" s="39">
        <v>59</v>
      </c>
      <c r="F192" s="38" t="s">
        <v>329</v>
      </c>
      <c r="G192" s="41">
        <v>7</v>
      </c>
      <c r="H192" s="48" t="s">
        <v>63</v>
      </c>
      <c r="I192" s="41">
        <v>21.75</v>
      </c>
      <c r="J192" s="43">
        <v>59000</v>
      </c>
      <c r="K192" s="43">
        <v>59000</v>
      </c>
      <c r="L192" s="43">
        <f>ROUND((K192*$C$8/1000),0)</f>
        <v>1262252</v>
      </c>
      <c r="M192" s="43">
        <v>259556</v>
      </c>
      <c r="N192" s="43">
        <v>1521808</v>
      </c>
      <c r="O192" s="44"/>
    </row>
    <row r="193" spans="1:15" x14ac:dyDescent="0.15">
      <c r="A193" s="37"/>
      <c r="B193" s="48"/>
      <c r="C193" s="48"/>
      <c r="D193" s="38"/>
      <c r="E193" s="39"/>
      <c r="F193" s="38"/>
      <c r="G193" s="41"/>
      <c r="H193" s="48"/>
      <c r="I193" s="41"/>
      <c r="J193" s="43"/>
      <c r="K193" s="43"/>
      <c r="L193" s="43"/>
      <c r="M193" s="43"/>
      <c r="N193" s="43"/>
      <c r="O193" s="44"/>
    </row>
    <row r="194" spans="1:15" x14ac:dyDescent="0.15">
      <c r="A194" s="37" t="s">
        <v>298</v>
      </c>
      <c r="B194" s="48">
        <v>490</v>
      </c>
      <c r="C194" s="48" t="s">
        <v>330</v>
      </c>
      <c r="D194" s="38" t="s">
        <v>165</v>
      </c>
      <c r="E194" s="39">
        <v>15000000</v>
      </c>
      <c r="F194" s="38" t="s">
        <v>331</v>
      </c>
      <c r="G194" s="41">
        <v>6.25</v>
      </c>
      <c r="H194" s="48" t="s">
        <v>147</v>
      </c>
      <c r="I194" s="41">
        <v>6.25</v>
      </c>
      <c r="J194" s="43">
        <v>15000000000</v>
      </c>
      <c r="K194" s="43">
        <v>0</v>
      </c>
      <c r="L194" s="43">
        <f>ROUND((K194/1000),0)</f>
        <v>0</v>
      </c>
      <c r="M194" s="43"/>
      <c r="N194" s="43"/>
      <c r="O194" s="44"/>
    </row>
    <row r="195" spans="1:15" x14ac:dyDescent="0.15">
      <c r="A195" s="37" t="s">
        <v>298</v>
      </c>
      <c r="B195" s="48">
        <v>490</v>
      </c>
      <c r="C195" s="48" t="s">
        <v>330</v>
      </c>
      <c r="D195" s="38" t="s">
        <v>165</v>
      </c>
      <c r="E195" s="39">
        <v>10000000</v>
      </c>
      <c r="F195" s="38" t="s">
        <v>332</v>
      </c>
      <c r="G195" s="41">
        <v>0</v>
      </c>
      <c r="H195" s="48" t="s">
        <v>147</v>
      </c>
      <c r="I195" s="41">
        <v>6.5</v>
      </c>
      <c r="J195" s="43">
        <v>10000000000</v>
      </c>
      <c r="K195" s="43">
        <v>0</v>
      </c>
      <c r="L195" s="43">
        <f>ROUND((K195/1000),0)</f>
        <v>0</v>
      </c>
      <c r="M195" s="43"/>
      <c r="N195" s="43"/>
      <c r="O195" s="44"/>
    </row>
    <row r="196" spans="1:15" x14ac:dyDescent="0.15">
      <c r="A196" s="37" t="s">
        <v>333</v>
      </c>
      <c r="B196" s="48">
        <v>490</v>
      </c>
      <c r="C196" s="48" t="s">
        <v>334</v>
      </c>
      <c r="D196" s="38" t="s">
        <v>165</v>
      </c>
      <c r="E196" s="39">
        <v>16800000</v>
      </c>
      <c r="F196" s="38" t="s">
        <v>335</v>
      </c>
      <c r="G196" s="41">
        <v>6.5</v>
      </c>
      <c r="H196" s="48" t="s">
        <v>147</v>
      </c>
      <c r="I196" s="41">
        <v>5.75</v>
      </c>
      <c r="J196" s="43">
        <v>16800000000</v>
      </c>
      <c r="K196" s="43">
        <v>0</v>
      </c>
      <c r="L196" s="43">
        <f>ROUND((K196/1000),0)</f>
        <v>0</v>
      </c>
      <c r="M196" s="43"/>
      <c r="N196" s="43"/>
      <c r="O196" s="44"/>
    </row>
    <row r="197" spans="1:15" x14ac:dyDescent="0.15">
      <c r="A197" s="37" t="s">
        <v>333</v>
      </c>
      <c r="B197" s="48">
        <v>490</v>
      </c>
      <c r="C197" s="48" t="s">
        <v>334</v>
      </c>
      <c r="D197" s="38" t="s">
        <v>165</v>
      </c>
      <c r="E197" s="39">
        <v>11200000</v>
      </c>
      <c r="F197" s="38" t="s">
        <v>336</v>
      </c>
      <c r="G197" s="41">
        <v>0</v>
      </c>
      <c r="H197" s="48" t="s">
        <v>147</v>
      </c>
      <c r="I197" s="41">
        <v>6</v>
      </c>
      <c r="J197" s="43">
        <v>11200000000</v>
      </c>
      <c r="K197" s="43">
        <v>0</v>
      </c>
      <c r="L197" s="43">
        <f>ROUND((K197/1000),0)</f>
        <v>0</v>
      </c>
      <c r="M197" s="43"/>
      <c r="N197" s="43"/>
      <c r="O197" s="44"/>
    </row>
    <row r="198" spans="1:15" x14ac:dyDescent="0.15">
      <c r="A198" s="37" t="s">
        <v>60</v>
      </c>
      <c r="B198" s="48">
        <v>495</v>
      </c>
      <c r="C198" s="48" t="s">
        <v>337</v>
      </c>
      <c r="D198" s="38" t="s">
        <v>36</v>
      </c>
      <c r="E198" s="39">
        <v>578.5</v>
      </c>
      <c r="F198" s="38" t="s">
        <v>338</v>
      </c>
      <c r="G198" s="41">
        <v>4</v>
      </c>
      <c r="H198" s="48" t="s">
        <v>63</v>
      </c>
      <c r="I198" s="41">
        <v>19.25</v>
      </c>
      <c r="J198" s="43">
        <v>578500</v>
      </c>
      <c r="K198" s="43">
        <v>440841</v>
      </c>
      <c r="L198" s="43">
        <f t="shared" ref="L198:L215" si="13">ROUND((K198*$C$8/1000),0)</f>
        <v>9431401</v>
      </c>
      <c r="M198" s="43">
        <v>30976</v>
      </c>
      <c r="N198" s="43">
        <v>9462377</v>
      </c>
      <c r="O198" s="44"/>
    </row>
    <row r="199" spans="1:15" x14ac:dyDescent="0.15">
      <c r="A199" s="37" t="s">
        <v>60</v>
      </c>
      <c r="B199" s="48">
        <v>495</v>
      </c>
      <c r="C199" s="48" t="s">
        <v>337</v>
      </c>
      <c r="D199" s="38" t="s">
        <v>36</v>
      </c>
      <c r="E199" s="39">
        <v>52.2</v>
      </c>
      <c r="F199" s="38" t="s">
        <v>339</v>
      </c>
      <c r="G199" s="41">
        <v>5</v>
      </c>
      <c r="H199" s="48" t="s">
        <v>63</v>
      </c>
      <c r="I199" s="41">
        <v>19.25</v>
      </c>
      <c r="J199" s="43">
        <v>52200</v>
      </c>
      <c r="K199" s="43">
        <v>52841</v>
      </c>
      <c r="L199" s="43">
        <f t="shared" si="13"/>
        <v>1130486</v>
      </c>
      <c r="M199" s="43">
        <v>4624</v>
      </c>
      <c r="N199" s="43">
        <v>1135110</v>
      </c>
      <c r="O199" s="44"/>
    </row>
    <row r="200" spans="1:15" x14ac:dyDescent="0.15">
      <c r="A200" s="37" t="s">
        <v>64</v>
      </c>
      <c r="B200" s="48">
        <v>495</v>
      </c>
      <c r="C200" s="48" t="s">
        <v>337</v>
      </c>
      <c r="D200" s="38" t="s">
        <v>36</v>
      </c>
      <c r="E200" s="39">
        <v>27.4</v>
      </c>
      <c r="F200" s="38" t="s">
        <v>340</v>
      </c>
      <c r="G200" s="41">
        <v>5.5</v>
      </c>
      <c r="H200" s="48" t="s">
        <v>63</v>
      </c>
      <c r="I200" s="41">
        <v>19.25</v>
      </c>
      <c r="J200" s="43">
        <v>27400</v>
      </c>
      <c r="K200" s="43">
        <v>30497</v>
      </c>
      <c r="L200" s="43">
        <f t="shared" si="13"/>
        <v>652456</v>
      </c>
      <c r="M200" s="43">
        <v>2931</v>
      </c>
      <c r="N200" s="43">
        <v>655387</v>
      </c>
      <c r="O200" s="44"/>
    </row>
    <row r="201" spans="1:15" x14ac:dyDescent="0.15">
      <c r="A201" s="37" t="s">
        <v>64</v>
      </c>
      <c r="B201" s="48">
        <v>495</v>
      </c>
      <c r="C201" s="48" t="s">
        <v>337</v>
      </c>
      <c r="D201" s="38" t="s">
        <v>36</v>
      </c>
      <c r="E201" s="39">
        <v>20.399999999999999</v>
      </c>
      <c r="F201" s="38" t="s">
        <v>341</v>
      </c>
      <c r="G201" s="41">
        <v>6</v>
      </c>
      <c r="H201" s="48" t="s">
        <v>63</v>
      </c>
      <c r="I201" s="41">
        <v>19.25</v>
      </c>
      <c r="J201" s="43">
        <v>20400</v>
      </c>
      <c r="K201" s="43">
        <v>25015</v>
      </c>
      <c r="L201" s="43">
        <f t="shared" si="13"/>
        <v>535174</v>
      </c>
      <c r="M201" s="43">
        <v>2617</v>
      </c>
      <c r="N201" s="43">
        <v>537791</v>
      </c>
      <c r="O201" s="44"/>
    </row>
    <row r="202" spans="1:15" x14ac:dyDescent="0.15">
      <c r="A202" s="37" t="s">
        <v>342</v>
      </c>
      <c r="B202" s="48">
        <v>495</v>
      </c>
      <c r="C202" s="48" t="s">
        <v>337</v>
      </c>
      <c r="D202" s="38" t="s">
        <v>36</v>
      </c>
      <c r="E202" s="39">
        <v>22</v>
      </c>
      <c r="F202" s="64" t="s">
        <v>343</v>
      </c>
      <c r="G202" s="41">
        <v>7</v>
      </c>
      <c r="H202" s="48" t="s">
        <v>63</v>
      </c>
      <c r="I202" s="41">
        <v>19.25</v>
      </c>
      <c r="J202" s="43">
        <v>22000</v>
      </c>
      <c r="K202" s="43">
        <v>27410</v>
      </c>
      <c r="L202" s="43">
        <f t="shared" si="13"/>
        <v>586413</v>
      </c>
      <c r="M202" s="43">
        <v>3334</v>
      </c>
      <c r="N202" s="43">
        <v>589747</v>
      </c>
      <c r="O202" s="44"/>
    </row>
    <row r="203" spans="1:15" x14ac:dyDescent="0.15">
      <c r="A203" s="37" t="s">
        <v>342</v>
      </c>
      <c r="B203" s="48">
        <v>495</v>
      </c>
      <c r="C203" s="48" t="s">
        <v>337</v>
      </c>
      <c r="D203" s="38" t="s">
        <v>36</v>
      </c>
      <c r="E203" s="39">
        <v>31</v>
      </c>
      <c r="F203" s="38" t="s">
        <v>344</v>
      </c>
      <c r="G203" s="41">
        <v>7.5</v>
      </c>
      <c r="H203" s="48" t="s">
        <v>63</v>
      </c>
      <c r="I203" s="41">
        <v>19.25</v>
      </c>
      <c r="J203" s="43">
        <v>31000</v>
      </c>
      <c r="K203" s="43">
        <v>40657</v>
      </c>
      <c r="L203" s="43">
        <f t="shared" si="13"/>
        <v>869820</v>
      </c>
      <c r="M203" s="43">
        <v>5290</v>
      </c>
      <c r="N203" s="43">
        <v>875110</v>
      </c>
      <c r="O203" s="44"/>
    </row>
    <row r="204" spans="1:15" x14ac:dyDescent="0.15">
      <c r="A204" s="37" t="s">
        <v>345</v>
      </c>
      <c r="B204" s="48">
        <v>495</v>
      </c>
      <c r="C204" s="48" t="s">
        <v>346</v>
      </c>
      <c r="D204" s="38" t="s">
        <v>36</v>
      </c>
      <c r="E204" s="39">
        <v>478</v>
      </c>
      <c r="F204" s="38" t="s">
        <v>347</v>
      </c>
      <c r="G204" s="41">
        <v>4</v>
      </c>
      <c r="H204" s="48" t="s">
        <v>63</v>
      </c>
      <c r="I204" s="41">
        <v>18.25</v>
      </c>
      <c r="J204" s="43">
        <v>478000</v>
      </c>
      <c r="K204" s="43">
        <v>390539</v>
      </c>
      <c r="L204" s="43">
        <f t="shared" si="13"/>
        <v>8355234</v>
      </c>
      <c r="M204" s="43">
        <v>27442</v>
      </c>
      <c r="N204" s="43">
        <v>8382676</v>
      </c>
      <c r="O204" s="44"/>
    </row>
    <row r="205" spans="1:15" x14ac:dyDescent="0.15">
      <c r="A205" s="37" t="s">
        <v>348</v>
      </c>
      <c r="B205" s="48">
        <v>495</v>
      </c>
      <c r="C205" s="48" t="s">
        <v>346</v>
      </c>
      <c r="D205" s="38" t="s">
        <v>36</v>
      </c>
      <c r="E205" s="39">
        <v>55</v>
      </c>
      <c r="F205" s="38" t="s">
        <v>349</v>
      </c>
      <c r="G205" s="41">
        <v>5</v>
      </c>
      <c r="H205" s="48" t="s">
        <v>63</v>
      </c>
      <c r="I205" s="41">
        <v>18.25</v>
      </c>
      <c r="J205" s="43">
        <v>55000</v>
      </c>
      <c r="K205" s="43">
        <v>55675</v>
      </c>
      <c r="L205" s="43">
        <f t="shared" si="13"/>
        <v>1191117</v>
      </c>
      <c r="M205" s="43">
        <v>4872</v>
      </c>
      <c r="N205" s="43">
        <v>1195989</v>
      </c>
      <c r="O205" s="44"/>
    </row>
    <row r="206" spans="1:15" x14ac:dyDescent="0.15">
      <c r="A206" s="37" t="s">
        <v>350</v>
      </c>
      <c r="B206" s="48">
        <v>495</v>
      </c>
      <c r="C206" s="48" t="s">
        <v>346</v>
      </c>
      <c r="D206" s="38" t="s">
        <v>36</v>
      </c>
      <c r="E206" s="39">
        <v>18</v>
      </c>
      <c r="F206" s="38" t="s">
        <v>351</v>
      </c>
      <c r="G206" s="41">
        <v>5.5</v>
      </c>
      <c r="H206" s="48" t="s">
        <v>63</v>
      </c>
      <c r="I206" s="41">
        <v>18.25</v>
      </c>
      <c r="J206" s="43">
        <v>18000</v>
      </c>
      <c r="K206" s="43">
        <v>18990</v>
      </c>
      <c r="L206" s="43">
        <f t="shared" si="13"/>
        <v>406274</v>
      </c>
      <c r="M206" s="43">
        <v>1825</v>
      </c>
      <c r="N206" s="43">
        <v>408099</v>
      </c>
      <c r="O206" s="44"/>
    </row>
    <row r="207" spans="1:15" x14ac:dyDescent="0.15">
      <c r="A207" s="37" t="s">
        <v>352</v>
      </c>
      <c r="B207" s="48">
        <v>495</v>
      </c>
      <c r="C207" s="48" t="s">
        <v>346</v>
      </c>
      <c r="D207" s="38" t="s">
        <v>36</v>
      </c>
      <c r="E207" s="39">
        <v>8</v>
      </c>
      <c r="F207" s="38" t="s">
        <v>353</v>
      </c>
      <c r="G207" s="41">
        <v>6</v>
      </c>
      <c r="H207" s="48" t="s">
        <v>63</v>
      </c>
      <c r="I207" s="41">
        <v>18.25</v>
      </c>
      <c r="J207" s="43">
        <v>8000</v>
      </c>
      <c r="K207" s="43">
        <v>9121</v>
      </c>
      <c r="L207" s="43">
        <f t="shared" si="13"/>
        <v>195136</v>
      </c>
      <c r="M207" s="43">
        <v>954</v>
      </c>
      <c r="N207" s="43">
        <v>196090</v>
      </c>
      <c r="O207" s="44"/>
    </row>
    <row r="208" spans="1:15" x14ac:dyDescent="0.15">
      <c r="A208" s="37" t="s">
        <v>352</v>
      </c>
      <c r="B208" s="48">
        <v>495</v>
      </c>
      <c r="C208" s="48" t="s">
        <v>346</v>
      </c>
      <c r="D208" s="38" t="s">
        <v>36</v>
      </c>
      <c r="E208" s="39">
        <v>15</v>
      </c>
      <c r="F208" s="38" t="s">
        <v>354</v>
      </c>
      <c r="G208" s="41">
        <v>7</v>
      </c>
      <c r="H208" s="48" t="s">
        <v>63</v>
      </c>
      <c r="I208" s="41">
        <v>18.25</v>
      </c>
      <c r="J208" s="43">
        <v>15000</v>
      </c>
      <c r="K208" s="43">
        <v>17466</v>
      </c>
      <c r="L208" s="43">
        <f t="shared" si="13"/>
        <v>373670</v>
      </c>
      <c r="M208" s="43">
        <v>2124</v>
      </c>
      <c r="N208" s="43">
        <v>375794</v>
      </c>
      <c r="O208" s="44"/>
    </row>
    <row r="209" spans="1:15" x14ac:dyDescent="0.15">
      <c r="A209" s="37" t="s">
        <v>352</v>
      </c>
      <c r="B209" s="48">
        <v>495</v>
      </c>
      <c r="C209" s="48" t="s">
        <v>346</v>
      </c>
      <c r="D209" s="38" t="s">
        <v>36</v>
      </c>
      <c r="E209" s="39">
        <v>25</v>
      </c>
      <c r="F209" s="38" t="s">
        <v>355</v>
      </c>
      <c r="G209" s="41">
        <v>7.5</v>
      </c>
      <c r="H209" s="48" t="s">
        <v>63</v>
      </c>
      <c r="I209" s="41">
        <v>18.25</v>
      </c>
      <c r="J209" s="43">
        <v>25000</v>
      </c>
      <c r="K209" s="43">
        <v>30501</v>
      </c>
      <c r="L209" s="43">
        <f t="shared" si="13"/>
        <v>652542</v>
      </c>
      <c r="M209" s="43">
        <v>3968</v>
      </c>
      <c r="N209" s="43">
        <v>656510</v>
      </c>
      <c r="O209" s="44"/>
    </row>
    <row r="210" spans="1:15" x14ac:dyDescent="0.15">
      <c r="A210" s="37" t="s">
        <v>356</v>
      </c>
      <c r="B210" s="48">
        <v>495</v>
      </c>
      <c r="C210" s="48" t="s">
        <v>357</v>
      </c>
      <c r="D210" s="38" t="s">
        <v>36</v>
      </c>
      <c r="E210" s="39">
        <f>500*804/1000</f>
        <v>402</v>
      </c>
      <c r="F210" s="38" t="s">
        <v>358</v>
      </c>
      <c r="G210" s="41">
        <v>4.7</v>
      </c>
      <c r="H210" s="38" t="s">
        <v>63</v>
      </c>
      <c r="I210" s="41">
        <v>17</v>
      </c>
      <c r="J210" s="146">
        <v>402000</v>
      </c>
      <c r="K210" s="43">
        <v>361782</v>
      </c>
      <c r="L210" s="43">
        <f t="shared" si="13"/>
        <v>7740004</v>
      </c>
      <c r="M210" s="43">
        <v>29795</v>
      </c>
      <c r="N210" s="43">
        <v>7769799</v>
      </c>
      <c r="O210" s="44"/>
    </row>
    <row r="211" spans="1:15" x14ac:dyDescent="0.15">
      <c r="A211" s="37" t="s">
        <v>359</v>
      </c>
      <c r="B211" s="48">
        <v>495</v>
      </c>
      <c r="C211" s="48" t="s">
        <v>357</v>
      </c>
      <c r="D211" s="38" t="s">
        <v>36</v>
      </c>
      <c r="E211" s="39">
        <v>38.200000000000003</v>
      </c>
      <c r="F211" s="38" t="s">
        <v>360</v>
      </c>
      <c r="G211" s="41">
        <v>5.2</v>
      </c>
      <c r="H211" s="38" t="s">
        <v>63</v>
      </c>
      <c r="I211" s="41">
        <v>17</v>
      </c>
      <c r="J211" s="146">
        <v>38200</v>
      </c>
      <c r="K211" s="43">
        <v>38200</v>
      </c>
      <c r="L211" s="43">
        <f t="shared" si="13"/>
        <v>817255</v>
      </c>
      <c r="M211" s="43">
        <v>3474</v>
      </c>
      <c r="N211" s="43">
        <v>820729</v>
      </c>
      <c r="O211" s="44"/>
    </row>
    <row r="212" spans="1:15" x14ac:dyDescent="0.15">
      <c r="A212" s="37" t="s">
        <v>359</v>
      </c>
      <c r="B212" s="48">
        <v>495</v>
      </c>
      <c r="C212" s="48" t="s">
        <v>357</v>
      </c>
      <c r="D212" s="38" t="s">
        <v>36</v>
      </c>
      <c r="E212" s="39">
        <v>12</v>
      </c>
      <c r="F212" s="38" t="s">
        <v>361</v>
      </c>
      <c r="G212" s="41">
        <v>5.2</v>
      </c>
      <c r="H212" s="38" t="s">
        <v>63</v>
      </c>
      <c r="I212" s="41">
        <v>17</v>
      </c>
      <c r="J212" s="146">
        <v>12000</v>
      </c>
      <c r="K212" s="43">
        <v>12153</v>
      </c>
      <c r="L212" s="43">
        <f t="shared" si="13"/>
        <v>260003</v>
      </c>
      <c r="M212" s="43">
        <v>1105</v>
      </c>
      <c r="N212" s="43">
        <v>261108</v>
      </c>
      <c r="O212" s="44"/>
    </row>
    <row r="213" spans="1:15" x14ac:dyDescent="0.15">
      <c r="A213" s="37" t="s">
        <v>359</v>
      </c>
      <c r="B213" s="48">
        <v>495</v>
      </c>
      <c r="C213" s="48" t="s">
        <v>357</v>
      </c>
      <c r="D213" s="38" t="s">
        <v>36</v>
      </c>
      <c r="E213" s="39">
        <v>6</v>
      </c>
      <c r="F213" s="38" t="s">
        <v>362</v>
      </c>
      <c r="G213" s="41">
        <v>5.2</v>
      </c>
      <c r="H213" s="38" t="s">
        <v>63</v>
      </c>
      <c r="I213" s="41">
        <v>17</v>
      </c>
      <c r="J213" s="146">
        <v>6000</v>
      </c>
      <c r="K213" s="43">
        <v>6312</v>
      </c>
      <c r="L213" s="43">
        <f t="shared" si="13"/>
        <v>135040</v>
      </c>
      <c r="M213" s="43">
        <v>574</v>
      </c>
      <c r="N213" s="43">
        <v>135614</v>
      </c>
      <c r="O213" s="44"/>
    </row>
    <row r="214" spans="1:15" x14ac:dyDescent="0.15">
      <c r="A214" s="37" t="s">
        <v>359</v>
      </c>
      <c r="B214" s="48">
        <v>495</v>
      </c>
      <c r="C214" s="48" t="s">
        <v>357</v>
      </c>
      <c r="D214" s="38" t="s">
        <v>36</v>
      </c>
      <c r="E214" s="39">
        <v>9</v>
      </c>
      <c r="F214" s="38" t="s">
        <v>363</v>
      </c>
      <c r="G214" s="41">
        <v>5.2</v>
      </c>
      <c r="H214" s="38" t="s">
        <v>63</v>
      </c>
      <c r="I214" s="41">
        <v>17</v>
      </c>
      <c r="J214" s="146">
        <v>9000</v>
      </c>
      <c r="K214" s="43">
        <v>9468</v>
      </c>
      <c r="L214" s="43">
        <f t="shared" si="13"/>
        <v>202559</v>
      </c>
      <c r="M214" s="43">
        <v>862</v>
      </c>
      <c r="N214" s="43">
        <v>203421</v>
      </c>
      <c r="O214" s="44"/>
    </row>
    <row r="215" spans="1:15" x14ac:dyDescent="0.15">
      <c r="A215" s="37" t="s">
        <v>359</v>
      </c>
      <c r="B215" s="48">
        <v>495</v>
      </c>
      <c r="C215" s="48" t="s">
        <v>357</v>
      </c>
      <c r="D215" s="38" t="s">
        <v>36</v>
      </c>
      <c r="E215" s="39">
        <v>27.4</v>
      </c>
      <c r="F215" s="38" t="s">
        <v>364</v>
      </c>
      <c r="G215" s="41">
        <v>5.2</v>
      </c>
      <c r="H215" s="38" t="s">
        <v>63</v>
      </c>
      <c r="I215" s="41">
        <v>17</v>
      </c>
      <c r="J215" s="146">
        <v>27400</v>
      </c>
      <c r="K215" s="43">
        <v>29565</v>
      </c>
      <c r="L215" s="43">
        <f t="shared" si="13"/>
        <v>632517</v>
      </c>
      <c r="M215" s="43">
        <v>2689</v>
      </c>
      <c r="N215" s="43">
        <v>635206</v>
      </c>
      <c r="O215" s="44"/>
    </row>
    <row r="216" spans="1:15" x14ac:dyDescent="0.15">
      <c r="A216" s="37"/>
      <c r="B216" s="48"/>
      <c r="C216" s="48"/>
      <c r="D216" s="38"/>
      <c r="E216" s="39"/>
      <c r="F216" s="38"/>
      <c r="G216" s="41"/>
      <c r="H216" s="48"/>
      <c r="I216" s="41"/>
      <c r="J216" s="43"/>
      <c r="K216" s="43"/>
      <c r="L216" s="43"/>
      <c r="M216" s="43"/>
      <c r="N216" s="43"/>
      <c r="O216" s="44"/>
    </row>
    <row r="217" spans="1:15" x14ac:dyDescent="0.15">
      <c r="A217" s="37" t="s">
        <v>365</v>
      </c>
      <c r="B217" s="48">
        <v>496</v>
      </c>
      <c r="C217" s="48" t="s">
        <v>366</v>
      </c>
      <c r="D217" s="38" t="s">
        <v>165</v>
      </c>
      <c r="E217" s="39">
        <v>55000000</v>
      </c>
      <c r="F217" s="38" t="s">
        <v>367</v>
      </c>
      <c r="G217" s="41">
        <v>8</v>
      </c>
      <c r="H217" s="48" t="s">
        <v>147</v>
      </c>
      <c r="I217" s="41">
        <v>6.5</v>
      </c>
      <c r="J217" s="43"/>
      <c r="K217" s="43"/>
      <c r="L217" s="43"/>
      <c r="M217" s="43"/>
      <c r="N217" s="43"/>
      <c r="O217" s="44"/>
    </row>
    <row r="218" spans="1:15" x14ac:dyDescent="0.15">
      <c r="A218" s="37" t="s">
        <v>365</v>
      </c>
      <c r="B218" s="48">
        <v>496</v>
      </c>
      <c r="C218" s="48" t="s">
        <v>366</v>
      </c>
      <c r="D218" s="38" t="s">
        <v>165</v>
      </c>
      <c r="E218" s="39">
        <v>27200000</v>
      </c>
      <c r="F218" s="38" t="s">
        <v>368</v>
      </c>
      <c r="G218" s="41">
        <v>0</v>
      </c>
      <c r="H218" s="48" t="s">
        <v>147</v>
      </c>
      <c r="I218" s="41">
        <v>6.75</v>
      </c>
      <c r="J218" s="43"/>
      <c r="K218" s="43"/>
      <c r="L218" s="43"/>
      <c r="M218" s="43"/>
      <c r="N218" s="43"/>
      <c r="O218" s="44"/>
    </row>
    <row r="219" spans="1:15" x14ac:dyDescent="0.15">
      <c r="A219" s="37" t="s">
        <v>365</v>
      </c>
      <c r="B219" s="48">
        <v>496</v>
      </c>
      <c r="C219" s="48" t="s">
        <v>366</v>
      </c>
      <c r="D219" s="38" t="s">
        <v>165</v>
      </c>
      <c r="E219" s="39">
        <v>2800000</v>
      </c>
      <c r="F219" s="38" t="s">
        <v>369</v>
      </c>
      <c r="G219" s="41">
        <v>0</v>
      </c>
      <c r="H219" s="48" t="s">
        <v>147</v>
      </c>
      <c r="I219" s="41">
        <v>6.75</v>
      </c>
      <c r="J219" s="43"/>
      <c r="K219" s="43"/>
      <c r="L219" s="43"/>
      <c r="M219" s="43"/>
      <c r="N219" s="43"/>
      <c r="O219" s="44"/>
    </row>
    <row r="220" spans="1:15" x14ac:dyDescent="0.15">
      <c r="A220" s="37" t="s">
        <v>67</v>
      </c>
      <c r="B220" s="48">
        <v>501</v>
      </c>
      <c r="C220" s="48" t="s">
        <v>370</v>
      </c>
      <c r="D220" s="38" t="s">
        <v>36</v>
      </c>
      <c r="E220" s="39">
        <v>156.30000000000001</v>
      </c>
      <c r="F220" s="38" t="s">
        <v>244</v>
      </c>
      <c r="G220" s="41">
        <v>4.1500000000000004</v>
      </c>
      <c r="H220" s="38" t="s">
        <v>55</v>
      </c>
      <c r="I220" s="41">
        <v>7.75</v>
      </c>
      <c r="J220" s="43">
        <v>156300</v>
      </c>
      <c r="K220" s="43">
        <v>93414.49</v>
      </c>
      <c r="L220" s="43">
        <f>ROUND((K220*$C$8/1000),0)</f>
        <v>1998520</v>
      </c>
      <c r="M220" s="43">
        <v>13464</v>
      </c>
      <c r="N220" s="43">
        <v>2011984</v>
      </c>
      <c r="O220" s="44"/>
    </row>
    <row r="221" spans="1:15" x14ac:dyDescent="0.15">
      <c r="A221" s="37" t="s">
        <v>301</v>
      </c>
      <c r="B221" s="48">
        <v>501</v>
      </c>
      <c r="C221" s="48" t="s">
        <v>370</v>
      </c>
      <c r="D221" s="38" t="s">
        <v>36</v>
      </c>
      <c r="E221" s="39">
        <v>47.1</v>
      </c>
      <c r="F221" s="38" t="s">
        <v>245</v>
      </c>
      <c r="G221" s="41">
        <v>4.5</v>
      </c>
      <c r="H221" s="38" t="s">
        <v>55</v>
      </c>
      <c r="I221" s="41">
        <v>14.75</v>
      </c>
      <c r="J221" s="43">
        <v>47100</v>
      </c>
      <c r="K221" s="43">
        <v>55345.79</v>
      </c>
      <c r="L221" s="43">
        <f>ROUND((K221*$C$8/1000),0)</f>
        <v>1184074</v>
      </c>
      <c r="M221" s="43">
        <v>0</v>
      </c>
      <c r="N221" s="43">
        <v>1184074</v>
      </c>
      <c r="O221" s="44"/>
    </row>
    <row r="222" spans="1:15" x14ac:dyDescent="0.15">
      <c r="A222" s="37" t="s">
        <v>301</v>
      </c>
      <c r="B222" s="48">
        <v>501</v>
      </c>
      <c r="C222" s="48" t="s">
        <v>370</v>
      </c>
      <c r="D222" s="38" t="s">
        <v>36</v>
      </c>
      <c r="E222" s="39">
        <v>11.4</v>
      </c>
      <c r="F222" s="38" t="s">
        <v>371</v>
      </c>
      <c r="G222" s="41">
        <v>5.5</v>
      </c>
      <c r="H222" s="38" t="s">
        <v>55</v>
      </c>
      <c r="I222" s="41">
        <v>15</v>
      </c>
      <c r="J222" s="43">
        <v>11400</v>
      </c>
      <c r="K222" s="43">
        <v>13871.71</v>
      </c>
      <c r="L222" s="43">
        <f>ROUND((K222*$C$8/1000),0)</f>
        <v>296773</v>
      </c>
      <c r="M222" s="43">
        <v>0</v>
      </c>
      <c r="N222" s="43">
        <v>296773</v>
      </c>
      <c r="O222" s="44"/>
    </row>
    <row r="223" spans="1:15" x14ac:dyDescent="0.15">
      <c r="A223" s="37" t="s">
        <v>301</v>
      </c>
      <c r="B223" s="48">
        <v>501</v>
      </c>
      <c r="C223" s="48" t="s">
        <v>370</v>
      </c>
      <c r="D223" s="38" t="s">
        <v>36</v>
      </c>
      <c r="E223" s="39">
        <v>58</v>
      </c>
      <c r="F223" s="38" t="s">
        <v>372</v>
      </c>
      <c r="G223" s="41">
        <v>5</v>
      </c>
      <c r="H223" s="38" t="s">
        <v>55</v>
      </c>
      <c r="I223" s="41">
        <v>15.25</v>
      </c>
      <c r="J223" s="43">
        <v>58000</v>
      </c>
      <c r="K223" s="43">
        <v>70208.19</v>
      </c>
      <c r="L223" s="43">
        <f>ROUND((K223*$C$8/1000),0)</f>
        <v>1502042</v>
      </c>
      <c r="M223" s="43">
        <v>0</v>
      </c>
      <c r="N223" s="43">
        <v>1502042</v>
      </c>
      <c r="O223" s="44"/>
    </row>
    <row r="224" spans="1:15" x14ac:dyDescent="0.15">
      <c r="A224" s="37"/>
      <c r="B224" s="48"/>
      <c r="C224" s="48"/>
      <c r="D224" s="38"/>
      <c r="E224" s="39"/>
      <c r="F224" s="38"/>
      <c r="G224" s="41"/>
      <c r="H224" s="48"/>
      <c r="I224" s="41"/>
      <c r="J224" s="43"/>
      <c r="K224" s="43"/>
      <c r="L224" s="43"/>
      <c r="M224" s="43"/>
      <c r="N224" s="43"/>
      <c r="O224" s="44"/>
    </row>
    <row r="225" spans="1:15" x14ac:dyDescent="0.15">
      <c r="A225" s="37" t="s">
        <v>373</v>
      </c>
      <c r="B225" s="48">
        <v>510</v>
      </c>
      <c r="C225" s="38" t="s">
        <v>374</v>
      </c>
      <c r="D225" s="38" t="s">
        <v>36</v>
      </c>
      <c r="E225" s="39">
        <v>863</v>
      </c>
      <c r="F225" s="38" t="s">
        <v>295</v>
      </c>
      <c r="G225" s="41">
        <v>4</v>
      </c>
      <c r="H225" s="48" t="s">
        <v>63</v>
      </c>
      <c r="I225" s="41">
        <v>18.5</v>
      </c>
      <c r="J225" s="43">
        <v>863000</v>
      </c>
      <c r="K225" s="43">
        <v>693196</v>
      </c>
      <c r="L225" s="43">
        <f t="shared" ref="L225:L230" si="14">ROUND((K225*$C$8/1000),0)</f>
        <v>14830311</v>
      </c>
      <c r="M225" s="43">
        <v>48706</v>
      </c>
      <c r="N225" s="43">
        <v>14879017</v>
      </c>
      <c r="O225" s="44"/>
    </row>
    <row r="226" spans="1:15" x14ac:dyDescent="0.15">
      <c r="A226" s="37" t="s">
        <v>373</v>
      </c>
      <c r="B226" s="48">
        <v>510</v>
      </c>
      <c r="C226" s="38" t="s">
        <v>374</v>
      </c>
      <c r="D226" s="38" t="s">
        <v>36</v>
      </c>
      <c r="E226" s="39">
        <v>141</v>
      </c>
      <c r="F226" s="38" t="s">
        <v>297</v>
      </c>
      <c r="G226" s="41">
        <v>4</v>
      </c>
      <c r="H226" s="48" t="s">
        <v>63</v>
      </c>
      <c r="I226" s="41">
        <v>18.5</v>
      </c>
      <c r="J226" s="43">
        <v>141000</v>
      </c>
      <c r="K226" s="43">
        <v>113320</v>
      </c>
      <c r="L226" s="43">
        <f t="shared" si="14"/>
        <v>2424381</v>
      </c>
      <c r="M226" s="43">
        <v>7962</v>
      </c>
      <c r="N226" s="43">
        <v>2432343</v>
      </c>
      <c r="O226" s="44"/>
    </row>
    <row r="227" spans="1:15" x14ac:dyDescent="0.15">
      <c r="A227" s="37" t="s">
        <v>64</v>
      </c>
      <c r="B227" s="48">
        <v>510</v>
      </c>
      <c r="C227" s="38" t="s">
        <v>374</v>
      </c>
      <c r="D227" s="38" t="s">
        <v>36</v>
      </c>
      <c r="E227" s="39">
        <v>45</v>
      </c>
      <c r="F227" s="38" t="s">
        <v>375</v>
      </c>
      <c r="G227" s="41">
        <v>4</v>
      </c>
      <c r="H227" s="48" t="s">
        <v>63</v>
      </c>
      <c r="I227" s="41">
        <v>18.5</v>
      </c>
      <c r="J227" s="43">
        <v>45000</v>
      </c>
      <c r="K227" s="43">
        <v>51117</v>
      </c>
      <c r="L227" s="43">
        <f t="shared" si="14"/>
        <v>1093603</v>
      </c>
      <c r="M227" s="43">
        <v>3592</v>
      </c>
      <c r="N227" s="43">
        <v>1097195</v>
      </c>
      <c r="O227" s="44"/>
    </row>
    <row r="228" spans="1:15" x14ac:dyDescent="0.15">
      <c r="A228" s="37" t="s">
        <v>64</v>
      </c>
      <c r="B228" s="48">
        <v>510</v>
      </c>
      <c r="C228" s="38" t="s">
        <v>374</v>
      </c>
      <c r="D228" s="38" t="s">
        <v>36</v>
      </c>
      <c r="E228" s="39">
        <v>18</v>
      </c>
      <c r="F228" s="38" t="s">
        <v>376</v>
      </c>
      <c r="G228" s="41">
        <v>4</v>
      </c>
      <c r="H228" s="48" t="s">
        <v>63</v>
      </c>
      <c r="I228" s="41">
        <v>18.5</v>
      </c>
      <c r="J228" s="43">
        <v>18000</v>
      </c>
      <c r="K228" s="43">
        <v>20447</v>
      </c>
      <c r="L228" s="43">
        <f t="shared" si="14"/>
        <v>437445</v>
      </c>
      <c r="M228" s="43">
        <v>1437</v>
      </c>
      <c r="N228" s="43">
        <v>438882</v>
      </c>
      <c r="O228" s="44"/>
    </row>
    <row r="229" spans="1:15" x14ac:dyDescent="0.15">
      <c r="A229" s="37" t="s">
        <v>377</v>
      </c>
      <c r="B229" s="48">
        <v>510</v>
      </c>
      <c r="C229" s="38" t="s">
        <v>374</v>
      </c>
      <c r="D229" s="38" t="s">
        <v>36</v>
      </c>
      <c r="E229" s="39">
        <v>46</v>
      </c>
      <c r="F229" s="38" t="s">
        <v>378</v>
      </c>
      <c r="G229" s="41">
        <v>4</v>
      </c>
      <c r="H229" s="48" t="s">
        <v>63</v>
      </c>
      <c r="I229" s="41">
        <v>18.5</v>
      </c>
      <c r="J229" s="43">
        <v>46000</v>
      </c>
      <c r="K229" s="43">
        <v>52253</v>
      </c>
      <c r="L229" s="43">
        <f t="shared" si="14"/>
        <v>1117906</v>
      </c>
      <c r="M229" s="43">
        <v>3672</v>
      </c>
      <c r="N229" s="43">
        <v>1121578</v>
      </c>
      <c r="O229" s="44"/>
    </row>
    <row r="230" spans="1:15" x14ac:dyDescent="0.15">
      <c r="A230" s="37" t="s">
        <v>377</v>
      </c>
      <c r="B230" s="48">
        <v>510</v>
      </c>
      <c r="C230" s="38" t="s">
        <v>374</v>
      </c>
      <c r="D230" s="38" t="s">
        <v>36</v>
      </c>
      <c r="E230" s="39">
        <v>113</v>
      </c>
      <c r="F230" s="38" t="s">
        <v>379</v>
      </c>
      <c r="G230" s="41">
        <v>4</v>
      </c>
      <c r="H230" s="48" t="s">
        <v>63</v>
      </c>
      <c r="I230" s="41">
        <v>18.5</v>
      </c>
      <c r="J230" s="43">
        <v>113000</v>
      </c>
      <c r="K230" s="43">
        <v>128361</v>
      </c>
      <c r="L230" s="43">
        <f t="shared" si="14"/>
        <v>2746169</v>
      </c>
      <c r="M230" s="43">
        <v>9020</v>
      </c>
      <c r="N230" s="43">
        <v>2755189</v>
      </c>
      <c r="O230" s="44"/>
    </row>
    <row r="231" spans="1:15" x14ac:dyDescent="0.15">
      <c r="A231" s="37" t="s">
        <v>269</v>
      </c>
      <c r="B231" s="48">
        <v>511</v>
      </c>
      <c r="C231" s="48" t="s">
        <v>380</v>
      </c>
      <c r="D231" s="38" t="s">
        <v>165</v>
      </c>
      <c r="E231" s="39">
        <v>17160000</v>
      </c>
      <c r="F231" s="38" t="s">
        <v>317</v>
      </c>
      <c r="G231" s="41">
        <v>7</v>
      </c>
      <c r="H231" s="38" t="s">
        <v>147</v>
      </c>
      <c r="I231" s="41">
        <v>6</v>
      </c>
      <c r="J231" s="43">
        <v>17160000000</v>
      </c>
      <c r="K231" s="43">
        <v>12869999142</v>
      </c>
      <c r="L231" s="43">
        <f>ROUND((K231/1000),0)</f>
        <v>12869999</v>
      </c>
      <c r="M231" s="43">
        <v>23847</v>
      </c>
      <c r="N231" s="43">
        <v>12893846</v>
      </c>
      <c r="O231" s="44"/>
    </row>
    <row r="232" spans="1:15" x14ac:dyDescent="0.15">
      <c r="A232" s="37" t="s">
        <v>269</v>
      </c>
      <c r="B232" s="48">
        <v>511</v>
      </c>
      <c r="C232" s="48" t="s">
        <v>380</v>
      </c>
      <c r="D232" s="38" t="s">
        <v>165</v>
      </c>
      <c r="E232" s="39">
        <v>3450000</v>
      </c>
      <c r="F232" s="38" t="s">
        <v>318</v>
      </c>
      <c r="G232" s="41">
        <v>7.7</v>
      </c>
      <c r="H232" s="38" t="s">
        <v>147</v>
      </c>
      <c r="I232" s="41">
        <v>6</v>
      </c>
      <c r="J232" s="43">
        <v>3450000000</v>
      </c>
      <c r="K232" s="43">
        <v>3450000000</v>
      </c>
      <c r="L232" s="43">
        <f>ROUND((K232/1000),0)</f>
        <v>3450000</v>
      </c>
      <c r="M232" s="43">
        <v>7011</v>
      </c>
      <c r="N232" s="43">
        <v>3457011</v>
      </c>
      <c r="O232" s="44"/>
    </row>
    <row r="233" spans="1:15" x14ac:dyDescent="0.15">
      <c r="A233" s="37" t="s">
        <v>223</v>
      </c>
      <c r="B233" s="48">
        <v>511</v>
      </c>
      <c r="C233" s="48" t="s">
        <v>380</v>
      </c>
      <c r="D233" s="38" t="s">
        <v>165</v>
      </c>
      <c r="E233" s="39">
        <v>3596000</v>
      </c>
      <c r="F233" s="38" t="s">
        <v>381</v>
      </c>
      <c r="G233" s="41">
        <v>10</v>
      </c>
      <c r="H233" s="38" t="s">
        <v>147</v>
      </c>
      <c r="I233" s="41">
        <v>6.25</v>
      </c>
      <c r="J233" s="43">
        <v>3596000000</v>
      </c>
      <c r="K233" s="43">
        <v>4901690760</v>
      </c>
      <c r="L233" s="43">
        <f>ROUND((K233/1000),0)</f>
        <v>4901691</v>
      </c>
      <c r="M233" s="43">
        <v>12801</v>
      </c>
      <c r="N233" s="43">
        <v>4914492</v>
      </c>
      <c r="O233" s="44"/>
    </row>
    <row r="234" spans="1:15" x14ac:dyDescent="0.15">
      <c r="A234" s="37"/>
      <c r="B234" s="48"/>
      <c r="C234" s="48"/>
      <c r="D234" s="38"/>
      <c r="E234" s="39"/>
      <c r="F234" s="38"/>
      <c r="G234" s="41"/>
      <c r="H234" s="38"/>
      <c r="I234" s="41"/>
      <c r="J234" s="43"/>
      <c r="K234" s="43"/>
      <c r="L234" s="43"/>
      <c r="M234" s="43"/>
      <c r="N234" s="43"/>
      <c r="O234" s="44"/>
    </row>
    <row r="235" spans="1:15" x14ac:dyDescent="0.15">
      <c r="A235" s="37" t="s">
        <v>220</v>
      </c>
      <c r="B235" s="48">
        <v>514</v>
      </c>
      <c r="C235" s="48" t="s">
        <v>382</v>
      </c>
      <c r="D235" s="38" t="s">
        <v>383</v>
      </c>
      <c r="E235" s="39">
        <v>65000</v>
      </c>
      <c r="F235" s="38" t="s">
        <v>322</v>
      </c>
      <c r="G235" s="41">
        <v>7.61</v>
      </c>
      <c r="H235" s="38" t="s">
        <v>116</v>
      </c>
      <c r="I235" s="41">
        <v>14.5</v>
      </c>
      <c r="J235" s="43">
        <v>65000000</v>
      </c>
      <c r="K235" s="43">
        <v>65000000</v>
      </c>
      <c r="L235" s="43">
        <f>ROUND((K235*$G$8/1000),0)</f>
        <v>31766800</v>
      </c>
      <c r="M235" s="43">
        <v>423054</v>
      </c>
      <c r="N235" s="43">
        <v>32189854</v>
      </c>
      <c r="O235" s="44"/>
    </row>
    <row r="236" spans="1:15" x14ac:dyDescent="0.15">
      <c r="A236" s="37" t="s">
        <v>384</v>
      </c>
      <c r="B236" s="48">
        <v>514</v>
      </c>
      <c r="C236" s="48" t="s">
        <v>382</v>
      </c>
      <c r="D236" s="38" t="s">
        <v>383</v>
      </c>
      <c r="E236" s="39">
        <v>1</v>
      </c>
      <c r="F236" s="38" t="s">
        <v>385</v>
      </c>
      <c r="G236" s="41">
        <v>7.75</v>
      </c>
      <c r="H236" s="38" t="s">
        <v>116</v>
      </c>
      <c r="I236" s="41">
        <v>15</v>
      </c>
      <c r="J236" s="43">
        <v>1000</v>
      </c>
      <c r="K236" s="43">
        <v>1256.22</v>
      </c>
      <c r="L236" s="43">
        <f>ROUND((K236*$G$8/1000),0)</f>
        <v>614</v>
      </c>
      <c r="M236" s="43">
        <v>8</v>
      </c>
      <c r="N236" s="43">
        <v>622</v>
      </c>
      <c r="O236" s="44"/>
    </row>
    <row r="237" spans="1:15" x14ac:dyDescent="0.15">
      <c r="A237" s="37" t="s">
        <v>298</v>
      </c>
      <c r="B237" s="48">
        <v>519</v>
      </c>
      <c r="C237" s="48" t="s">
        <v>386</v>
      </c>
      <c r="D237" s="38" t="s">
        <v>165</v>
      </c>
      <c r="E237" s="39">
        <v>34000000</v>
      </c>
      <c r="F237" s="38" t="s">
        <v>387</v>
      </c>
      <c r="G237" s="41">
        <v>6.5</v>
      </c>
      <c r="H237" s="38" t="s">
        <v>147</v>
      </c>
      <c r="I237" s="41">
        <v>7.25</v>
      </c>
      <c r="J237" s="43">
        <v>34000000000</v>
      </c>
      <c r="K237" s="43">
        <v>34000000000</v>
      </c>
      <c r="L237" s="43">
        <f>ROUND((K237/1000),0)</f>
        <v>34000000</v>
      </c>
      <c r="M237" s="43">
        <v>355727</v>
      </c>
      <c r="N237" s="43">
        <v>34355727</v>
      </c>
      <c r="O237" s="44"/>
    </row>
    <row r="238" spans="1:15" x14ac:dyDescent="0.15">
      <c r="A238" s="37" t="s">
        <v>298</v>
      </c>
      <c r="B238" s="48">
        <v>519</v>
      </c>
      <c r="C238" s="48" t="s">
        <v>386</v>
      </c>
      <c r="D238" s="38" t="s">
        <v>165</v>
      </c>
      <c r="E238" s="39">
        <v>6000000</v>
      </c>
      <c r="F238" s="38" t="s">
        <v>388</v>
      </c>
      <c r="G238" s="41">
        <v>0</v>
      </c>
      <c r="H238" s="38" t="s">
        <v>147</v>
      </c>
      <c r="I238" s="41">
        <v>7.5</v>
      </c>
      <c r="J238" s="43">
        <v>6000000000</v>
      </c>
      <c r="K238" s="43">
        <v>6000000000</v>
      </c>
      <c r="L238" s="43">
        <f>ROUND((K238/1000),0)</f>
        <v>6000000</v>
      </c>
      <c r="M238" s="43">
        <v>0</v>
      </c>
      <c r="N238" s="43">
        <v>6000000</v>
      </c>
      <c r="O238" s="44"/>
    </row>
    <row r="239" spans="1:15" x14ac:dyDescent="0.15">
      <c r="A239" s="37" t="s">
        <v>365</v>
      </c>
      <c r="B239" s="48">
        <v>524</v>
      </c>
      <c r="C239" s="48" t="s">
        <v>389</v>
      </c>
      <c r="D239" s="38" t="s">
        <v>165</v>
      </c>
      <c r="E239" s="39">
        <v>55000000</v>
      </c>
      <c r="F239" s="38" t="s">
        <v>390</v>
      </c>
      <c r="G239" s="41">
        <v>6.5</v>
      </c>
      <c r="H239" s="38" t="s">
        <v>147</v>
      </c>
      <c r="I239" s="41">
        <v>6.5</v>
      </c>
      <c r="J239" s="43"/>
      <c r="K239" s="43"/>
      <c r="L239" s="43"/>
      <c r="M239" s="43"/>
      <c r="N239" s="43"/>
      <c r="O239" s="44"/>
    </row>
    <row r="240" spans="1:15" x14ac:dyDescent="0.15">
      <c r="A240" s="37" t="s">
        <v>365</v>
      </c>
      <c r="B240" s="48">
        <v>524</v>
      </c>
      <c r="C240" s="48" t="s">
        <v>389</v>
      </c>
      <c r="D240" s="38" t="s">
        <v>165</v>
      </c>
      <c r="E240" s="39">
        <v>30000000</v>
      </c>
      <c r="F240" s="38" t="s">
        <v>391</v>
      </c>
      <c r="G240" s="41">
        <v>0</v>
      </c>
      <c r="H240" s="38" t="s">
        <v>147</v>
      </c>
      <c r="I240" s="41">
        <v>6.75</v>
      </c>
      <c r="J240" s="43"/>
      <c r="K240" s="43"/>
      <c r="L240" s="43"/>
      <c r="M240" s="43"/>
      <c r="N240" s="43"/>
      <c r="O240" s="44"/>
    </row>
    <row r="241" spans="1:15" x14ac:dyDescent="0.15">
      <c r="A241" s="37" t="s">
        <v>220</v>
      </c>
      <c r="B241" s="48">
        <v>536</v>
      </c>
      <c r="C241" s="48" t="s">
        <v>392</v>
      </c>
      <c r="D241" s="38" t="s">
        <v>36</v>
      </c>
      <c r="E241" s="39">
        <v>302</v>
      </c>
      <c r="F241" s="38" t="s">
        <v>393</v>
      </c>
      <c r="G241" s="41">
        <v>3.7</v>
      </c>
      <c r="H241" s="38" t="s">
        <v>63</v>
      </c>
      <c r="I241" s="41">
        <v>19.5</v>
      </c>
      <c r="J241" s="43">
        <v>302000</v>
      </c>
      <c r="K241" s="43">
        <v>248614.73</v>
      </c>
      <c r="L241" s="43">
        <f>ROUND((K241*$C$8/1000),0)</f>
        <v>5318891</v>
      </c>
      <c r="M241" s="43">
        <v>48351</v>
      </c>
      <c r="N241" s="43">
        <v>5367242</v>
      </c>
      <c r="O241" s="44"/>
    </row>
    <row r="242" spans="1:15" x14ac:dyDescent="0.15">
      <c r="A242" s="37" t="s">
        <v>384</v>
      </c>
      <c r="B242" s="48">
        <v>536</v>
      </c>
      <c r="C242" s="48" t="s">
        <v>392</v>
      </c>
      <c r="D242" s="38" t="s">
        <v>36</v>
      </c>
      <c r="E242" s="39">
        <v>19</v>
      </c>
      <c r="F242" s="38" t="s">
        <v>394</v>
      </c>
      <c r="G242" s="41">
        <v>4</v>
      </c>
      <c r="H242" s="38" t="s">
        <v>63</v>
      </c>
      <c r="I242" s="41">
        <v>19.5</v>
      </c>
      <c r="J242" s="43">
        <v>19000</v>
      </c>
      <c r="K242" s="43">
        <v>20752.89</v>
      </c>
      <c r="L242" s="43">
        <f>ROUND((K242*$C$8/1000),0)</f>
        <v>443990</v>
      </c>
      <c r="M242" s="43">
        <v>4359</v>
      </c>
      <c r="N242" s="43">
        <v>448349</v>
      </c>
      <c r="O242" s="44"/>
    </row>
    <row r="243" spans="1:15" x14ac:dyDescent="0.15">
      <c r="A243" s="37" t="s">
        <v>384</v>
      </c>
      <c r="B243" s="48">
        <v>536</v>
      </c>
      <c r="C243" s="48" t="s">
        <v>392</v>
      </c>
      <c r="D243" s="38" t="s">
        <v>36</v>
      </c>
      <c r="E243" s="39">
        <v>17</v>
      </c>
      <c r="F243" s="38" t="s">
        <v>306</v>
      </c>
      <c r="G243" s="41">
        <v>4.7</v>
      </c>
      <c r="H243" s="38" t="s">
        <v>63</v>
      </c>
      <c r="I243" s="41">
        <v>19.5</v>
      </c>
      <c r="J243" s="43">
        <v>17000</v>
      </c>
      <c r="K243" s="43">
        <v>18850.759999999998</v>
      </c>
      <c r="L243" s="43">
        <f>ROUND((K243*$C$8/1000),0)</f>
        <v>403295</v>
      </c>
      <c r="M243" s="43">
        <v>4641</v>
      </c>
      <c r="N243" s="43">
        <v>407936</v>
      </c>
      <c r="O243" s="44"/>
    </row>
    <row r="244" spans="1:15" x14ac:dyDescent="0.15">
      <c r="A244" s="37" t="s">
        <v>384</v>
      </c>
      <c r="B244" s="48">
        <v>536</v>
      </c>
      <c r="C244" s="48" t="s">
        <v>392</v>
      </c>
      <c r="D244" s="38" t="s">
        <v>36</v>
      </c>
      <c r="E244" s="39">
        <v>11.5</v>
      </c>
      <c r="F244" s="38" t="s">
        <v>308</v>
      </c>
      <c r="G244" s="41">
        <v>5.5</v>
      </c>
      <c r="H244" s="38" t="s">
        <v>63</v>
      </c>
      <c r="I244" s="41">
        <v>19.5</v>
      </c>
      <c r="J244" s="43">
        <v>11500</v>
      </c>
      <c r="K244" s="43">
        <v>12972.27</v>
      </c>
      <c r="L244" s="43">
        <f>ROUND((K244*$C$8/1000),0)</f>
        <v>277530</v>
      </c>
      <c r="M244" s="43">
        <v>3727</v>
      </c>
      <c r="N244" s="43">
        <v>281257</v>
      </c>
      <c r="O244" s="44"/>
    </row>
    <row r="245" spans="1:15" x14ac:dyDescent="0.15">
      <c r="A245" s="37" t="s">
        <v>395</v>
      </c>
      <c r="B245" s="48">
        <v>536</v>
      </c>
      <c r="C245" s="48" t="s">
        <v>392</v>
      </c>
      <c r="D245" s="38" t="s">
        <v>36</v>
      </c>
      <c r="E245" s="39">
        <v>20</v>
      </c>
      <c r="F245" s="38" t="s">
        <v>396</v>
      </c>
      <c r="G245" s="41">
        <v>7.5</v>
      </c>
      <c r="H245" s="38" t="s">
        <v>63</v>
      </c>
      <c r="I245" s="41">
        <v>19.5</v>
      </c>
      <c r="J245" s="43">
        <v>20000</v>
      </c>
      <c r="K245" s="43">
        <v>23534.18</v>
      </c>
      <c r="L245" s="43">
        <f>ROUND((K245*$C$8/1000),0)</f>
        <v>503493</v>
      </c>
      <c r="M245" s="43">
        <v>9153</v>
      </c>
      <c r="N245" s="43">
        <v>512646</v>
      </c>
      <c r="O245" s="44"/>
    </row>
    <row r="246" spans="1:15" x14ac:dyDescent="0.15">
      <c r="A246" s="37"/>
      <c r="B246" s="48"/>
      <c r="C246" s="48"/>
      <c r="D246" s="38"/>
      <c r="E246" s="39"/>
      <c r="F246" s="38"/>
      <c r="G246" s="41"/>
      <c r="H246" s="38"/>
      <c r="I246" s="41"/>
      <c r="J246" s="43"/>
      <c r="K246" s="43"/>
      <c r="L246" s="43"/>
      <c r="M246" s="43"/>
      <c r="N246" s="43"/>
      <c r="O246" s="44"/>
    </row>
    <row r="247" spans="1:15" x14ac:dyDescent="0.15">
      <c r="A247" s="37" t="s">
        <v>365</v>
      </c>
      <c r="B247" s="48">
        <v>554</v>
      </c>
      <c r="C247" s="48" t="s">
        <v>397</v>
      </c>
      <c r="D247" s="38" t="s">
        <v>36</v>
      </c>
      <c r="E247" s="39">
        <v>529.5</v>
      </c>
      <c r="F247" s="38" t="s">
        <v>398</v>
      </c>
      <c r="G247" s="41">
        <v>4</v>
      </c>
      <c r="H247" s="38" t="s">
        <v>167</v>
      </c>
      <c r="I247" s="41">
        <v>15</v>
      </c>
      <c r="J247" s="43"/>
      <c r="K247" s="43"/>
      <c r="L247" s="43"/>
      <c r="M247" s="43"/>
      <c r="N247" s="43"/>
      <c r="O247" s="44"/>
    </row>
    <row r="248" spans="1:15" x14ac:dyDescent="0.15">
      <c r="A248" s="37" t="s">
        <v>365</v>
      </c>
      <c r="B248" s="48">
        <v>554</v>
      </c>
      <c r="C248" s="48" t="s">
        <v>397</v>
      </c>
      <c r="D248" s="38" t="s">
        <v>36</v>
      </c>
      <c r="E248" s="39">
        <v>76</v>
      </c>
      <c r="F248" s="38" t="s">
        <v>399</v>
      </c>
      <c r="G248" s="41">
        <v>3.9</v>
      </c>
      <c r="H248" s="38" t="s">
        <v>167</v>
      </c>
      <c r="I248" s="41">
        <v>15</v>
      </c>
      <c r="J248" s="43"/>
      <c r="K248" s="43"/>
      <c r="L248" s="43"/>
      <c r="M248" s="43"/>
      <c r="N248" s="43"/>
      <c r="O248" s="44"/>
    </row>
    <row r="249" spans="1:15" x14ac:dyDescent="0.15">
      <c r="A249" s="37" t="s">
        <v>365</v>
      </c>
      <c r="B249" s="48">
        <v>554</v>
      </c>
      <c r="C249" s="48" t="s">
        <v>397</v>
      </c>
      <c r="D249" s="38" t="s">
        <v>36</v>
      </c>
      <c r="E249" s="39">
        <v>0.5</v>
      </c>
      <c r="F249" s="38" t="s">
        <v>400</v>
      </c>
      <c r="G249" s="41">
        <v>0</v>
      </c>
      <c r="H249" s="38" t="s">
        <v>167</v>
      </c>
      <c r="I249" s="41">
        <v>15.25</v>
      </c>
      <c r="J249" s="43"/>
      <c r="K249" s="43"/>
      <c r="L249" s="43"/>
      <c r="M249" s="43"/>
      <c r="N249" s="43"/>
      <c r="O249" s="44"/>
    </row>
    <row r="250" spans="1:15" x14ac:dyDescent="0.15">
      <c r="A250" s="37" t="s">
        <v>67</v>
      </c>
      <c r="B250" s="48">
        <v>557</v>
      </c>
      <c r="C250" s="48" t="s">
        <v>401</v>
      </c>
      <c r="D250" s="38" t="s">
        <v>36</v>
      </c>
      <c r="E250" s="39">
        <v>120.8</v>
      </c>
      <c r="F250" s="38" t="s">
        <v>271</v>
      </c>
      <c r="G250" s="41">
        <v>4.2</v>
      </c>
      <c r="H250" s="38" t="s">
        <v>55</v>
      </c>
      <c r="I250" s="41">
        <v>9.75</v>
      </c>
      <c r="J250" s="43">
        <v>120800</v>
      </c>
      <c r="K250" s="43">
        <v>0</v>
      </c>
      <c r="L250" s="43">
        <f>ROUND((K250*$C$8/1000),0)</f>
        <v>0</v>
      </c>
      <c r="M250" s="43"/>
      <c r="N250" s="43"/>
      <c r="O250" s="44"/>
    </row>
    <row r="251" spans="1:15" x14ac:dyDescent="0.15">
      <c r="A251" s="37" t="s">
        <v>402</v>
      </c>
      <c r="B251" s="48">
        <v>557</v>
      </c>
      <c r="C251" s="48" t="s">
        <v>401</v>
      </c>
      <c r="D251" s="38" t="s">
        <v>36</v>
      </c>
      <c r="E251" s="39">
        <v>41.9</v>
      </c>
      <c r="F251" s="38" t="s">
        <v>272</v>
      </c>
      <c r="G251" s="41">
        <v>5</v>
      </c>
      <c r="H251" s="38" t="s">
        <v>55</v>
      </c>
      <c r="I251" s="41">
        <v>19.5</v>
      </c>
      <c r="J251" s="43"/>
      <c r="K251" s="43"/>
      <c r="L251" s="43"/>
      <c r="M251" s="43"/>
      <c r="N251" s="43"/>
      <c r="O251" s="44"/>
    </row>
    <row r="252" spans="1:15" x14ac:dyDescent="0.15">
      <c r="A252" s="37" t="s">
        <v>402</v>
      </c>
      <c r="B252" s="48">
        <v>557</v>
      </c>
      <c r="C252" s="48" t="s">
        <v>401</v>
      </c>
      <c r="D252" s="38" t="s">
        <v>36</v>
      </c>
      <c r="E252" s="39">
        <v>11</v>
      </c>
      <c r="F252" s="38" t="s">
        <v>403</v>
      </c>
      <c r="G252" s="41">
        <v>5</v>
      </c>
      <c r="H252" s="38" t="s">
        <v>55</v>
      </c>
      <c r="I252" s="41">
        <v>19.75</v>
      </c>
      <c r="J252" s="43"/>
      <c r="K252" s="43"/>
      <c r="L252" s="43"/>
      <c r="M252" s="43"/>
      <c r="N252" s="43"/>
      <c r="O252" s="44"/>
    </row>
    <row r="253" spans="1:15" x14ac:dyDescent="0.15">
      <c r="A253" s="37" t="s">
        <v>402</v>
      </c>
      <c r="B253" s="48">
        <v>557</v>
      </c>
      <c r="C253" s="48" t="s">
        <v>401</v>
      </c>
      <c r="D253" s="38" t="s">
        <v>36</v>
      </c>
      <c r="E253" s="39">
        <v>64</v>
      </c>
      <c r="F253" s="38" t="s">
        <v>404</v>
      </c>
      <c r="G253" s="41">
        <v>3</v>
      </c>
      <c r="H253" s="38" t="s">
        <v>55</v>
      </c>
      <c r="I253" s="41">
        <v>20</v>
      </c>
      <c r="J253" s="43"/>
      <c r="K253" s="43"/>
      <c r="L253" s="43"/>
      <c r="M253" s="43"/>
      <c r="N253" s="43"/>
      <c r="O253" s="44"/>
    </row>
    <row r="254" spans="1:15" x14ac:dyDescent="0.15">
      <c r="A254" s="37" t="s">
        <v>298</v>
      </c>
      <c r="B254" s="48">
        <v>571</v>
      </c>
      <c r="C254" s="48" t="s">
        <v>405</v>
      </c>
      <c r="D254" s="38" t="s">
        <v>165</v>
      </c>
      <c r="E254" s="39">
        <v>90000000</v>
      </c>
      <c r="F254" s="38" t="s">
        <v>406</v>
      </c>
      <c r="G254" s="41">
        <v>5</v>
      </c>
      <c r="H254" s="38" t="s">
        <v>147</v>
      </c>
      <c r="I254" s="41">
        <v>6.5</v>
      </c>
      <c r="J254" s="43">
        <v>90000000000</v>
      </c>
      <c r="K254" s="43">
        <v>90000000000</v>
      </c>
      <c r="L254" s="43">
        <f>ROUND((K254/1000),0)</f>
        <v>90000000</v>
      </c>
      <c r="M254" s="43">
        <v>728240</v>
      </c>
      <c r="N254" s="43">
        <v>90728240</v>
      </c>
      <c r="O254" s="44"/>
    </row>
    <row r="255" spans="1:15" x14ac:dyDescent="0.15">
      <c r="A255" s="37" t="s">
        <v>298</v>
      </c>
      <c r="B255" s="48">
        <v>571</v>
      </c>
      <c r="C255" s="48" t="s">
        <v>405</v>
      </c>
      <c r="D255" s="38" t="s">
        <v>165</v>
      </c>
      <c r="E255" s="39">
        <v>21495000</v>
      </c>
      <c r="F255" s="38" t="s">
        <v>407</v>
      </c>
      <c r="G255" s="41">
        <v>0</v>
      </c>
      <c r="H255" s="38" t="s">
        <v>147</v>
      </c>
      <c r="I255" s="41">
        <v>6.75</v>
      </c>
      <c r="J255" s="43">
        <v>21495000000</v>
      </c>
      <c r="K255" s="43">
        <v>21495000000</v>
      </c>
      <c r="L255" s="43">
        <f>ROUND((K255/1000),0)</f>
        <v>21495000</v>
      </c>
      <c r="M255" s="43">
        <v>0</v>
      </c>
      <c r="N255" s="43">
        <v>21495000</v>
      </c>
      <c r="O255" s="44"/>
    </row>
    <row r="256" spans="1:15" x14ac:dyDescent="0.15">
      <c r="A256" s="37" t="s">
        <v>298</v>
      </c>
      <c r="B256" s="48">
        <v>571</v>
      </c>
      <c r="C256" s="48" t="s">
        <v>405</v>
      </c>
      <c r="D256" s="38" t="s">
        <v>165</v>
      </c>
      <c r="E256" s="39">
        <v>3500000</v>
      </c>
      <c r="F256" s="38" t="s">
        <v>408</v>
      </c>
      <c r="G256" s="41">
        <v>0</v>
      </c>
      <c r="H256" s="38" t="s">
        <v>147</v>
      </c>
      <c r="I256" s="41">
        <v>6.75</v>
      </c>
      <c r="J256" s="43">
        <v>3500000000</v>
      </c>
      <c r="K256" s="43">
        <v>3500000000</v>
      </c>
      <c r="L256" s="43">
        <f>ROUND((K256/1000),0)</f>
        <v>3500000</v>
      </c>
      <c r="M256" s="43">
        <v>0</v>
      </c>
      <c r="N256" s="43">
        <v>3500000</v>
      </c>
      <c r="O256" s="44"/>
    </row>
    <row r="257" spans="1:15" x14ac:dyDescent="0.15">
      <c r="A257" s="37" t="s">
        <v>298</v>
      </c>
      <c r="B257" s="48">
        <v>571</v>
      </c>
      <c r="C257" s="48" t="s">
        <v>405</v>
      </c>
      <c r="D257" s="38" t="s">
        <v>165</v>
      </c>
      <c r="E257" s="39">
        <v>5000</v>
      </c>
      <c r="F257" s="38" t="s">
        <v>409</v>
      </c>
      <c r="G257" s="41">
        <v>0</v>
      </c>
      <c r="H257" s="38" t="s">
        <v>147</v>
      </c>
      <c r="I257" s="41">
        <v>6.75</v>
      </c>
      <c r="J257" s="43">
        <v>5000000</v>
      </c>
      <c r="K257" s="43">
        <v>5000000</v>
      </c>
      <c r="L257" s="43">
        <f>ROUND((K257/1000),0)</f>
        <v>5000</v>
      </c>
      <c r="M257" s="43">
        <v>0</v>
      </c>
      <c r="N257" s="43">
        <v>5000</v>
      </c>
      <c r="O257" s="44"/>
    </row>
    <row r="258" spans="1:15" x14ac:dyDescent="0.15">
      <c r="A258" s="37"/>
      <c r="B258" s="48"/>
      <c r="C258" s="48"/>
      <c r="D258" s="38"/>
      <c r="E258" s="39"/>
      <c r="F258" s="38"/>
      <c r="G258" s="41"/>
      <c r="H258" s="38"/>
      <c r="I258" s="41"/>
      <c r="J258" s="41"/>
      <c r="K258" s="43"/>
      <c r="L258" s="43"/>
      <c r="M258" s="43"/>
      <c r="N258" s="43"/>
      <c r="O258" s="44"/>
    </row>
    <row r="259" spans="1:15" x14ac:dyDescent="0.15">
      <c r="A259" s="37" t="s">
        <v>373</v>
      </c>
      <c r="B259" s="48">
        <v>582</v>
      </c>
      <c r="C259" s="48" t="s">
        <v>410</v>
      </c>
      <c r="D259" s="38" t="s">
        <v>36</v>
      </c>
      <c r="E259" s="39">
        <v>750</v>
      </c>
      <c r="F259" s="38" t="s">
        <v>393</v>
      </c>
      <c r="G259" s="41">
        <v>4.5</v>
      </c>
      <c r="H259" s="38" t="s">
        <v>63</v>
      </c>
      <c r="I259" s="41">
        <v>18.5</v>
      </c>
      <c r="J259" s="43">
        <v>750000</v>
      </c>
      <c r="K259" s="43">
        <v>697687</v>
      </c>
      <c r="L259" s="43">
        <f t="shared" ref="L259:L264" si="15">ROUND((K259*$C$8/1000),0)</f>
        <v>14926392</v>
      </c>
      <c r="M259" s="43">
        <v>55051</v>
      </c>
      <c r="N259" s="43">
        <v>14981443</v>
      </c>
      <c r="O259" s="44"/>
    </row>
    <row r="260" spans="1:15" x14ac:dyDescent="0.15">
      <c r="A260" s="37" t="s">
        <v>377</v>
      </c>
      <c r="B260" s="48">
        <v>582</v>
      </c>
      <c r="C260" s="48" t="s">
        <v>410</v>
      </c>
      <c r="D260" s="38" t="s">
        <v>36</v>
      </c>
      <c r="E260" s="39">
        <v>45</v>
      </c>
      <c r="F260" s="38" t="s">
        <v>394</v>
      </c>
      <c r="G260" s="41">
        <v>4.5</v>
      </c>
      <c r="H260" s="38" t="s">
        <v>63</v>
      </c>
      <c r="I260" s="41">
        <v>18.5</v>
      </c>
      <c r="J260" s="43">
        <v>45000</v>
      </c>
      <c r="K260" s="43">
        <v>41383</v>
      </c>
      <c r="L260" s="43">
        <f t="shared" si="15"/>
        <v>885352</v>
      </c>
      <c r="M260" s="43">
        <v>3266</v>
      </c>
      <c r="N260" s="43">
        <v>888618</v>
      </c>
      <c r="O260" s="44"/>
    </row>
    <row r="261" spans="1:15" x14ac:dyDescent="0.15">
      <c r="A261" s="37" t="s">
        <v>377</v>
      </c>
      <c r="B261" s="48">
        <v>582</v>
      </c>
      <c r="C261" s="48" t="s">
        <v>410</v>
      </c>
      <c r="D261" s="38" t="s">
        <v>36</v>
      </c>
      <c r="E261" s="39">
        <v>19</v>
      </c>
      <c r="F261" s="38" t="s">
        <v>306</v>
      </c>
      <c r="G261" s="41">
        <v>4.5</v>
      </c>
      <c r="H261" s="38" t="s">
        <v>63</v>
      </c>
      <c r="I261" s="41">
        <v>18.5</v>
      </c>
      <c r="J261" s="43">
        <v>19000</v>
      </c>
      <c r="K261" s="43">
        <v>20297</v>
      </c>
      <c r="L261" s="43">
        <f t="shared" si="15"/>
        <v>434236</v>
      </c>
      <c r="M261" s="43">
        <v>1602</v>
      </c>
      <c r="N261" s="43">
        <v>435838</v>
      </c>
      <c r="O261" s="44"/>
    </row>
    <row r="262" spans="1:15" x14ac:dyDescent="0.15">
      <c r="A262" s="37" t="s">
        <v>377</v>
      </c>
      <c r="B262" s="48">
        <v>582</v>
      </c>
      <c r="C262" s="48" t="s">
        <v>410</v>
      </c>
      <c r="D262" s="38" t="s">
        <v>36</v>
      </c>
      <c r="E262" s="39">
        <v>9</v>
      </c>
      <c r="F262" s="38" t="s">
        <v>308</v>
      </c>
      <c r="G262" s="41">
        <v>4.5</v>
      </c>
      <c r="H262" s="38" t="s">
        <v>63</v>
      </c>
      <c r="I262" s="41">
        <v>18.5</v>
      </c>
      <c r="J262" s="43">
        <v>9000</v>
      </c>
      <c r="K262" s="43">
        <v>9614</v>
      </c>
      <c r="L262" s="43">
        <f t="shared" si="15"/>
        <v>205683</v>
      </c>
      <c r="M262" s="43">
        <v>759</v>
      </c>
      <c r="N262" s="43">
        <v>206442</v>
      </c>
      <c r="O262" s="44"/>
    </row>
    <row r="263" spans="1:15" x14ac:dyDescent="0.15">
      <c r="A263" s="37" t="s">
        <v>377</v>
      </c>
      <c r="B263" s="48">
        <v>582</v>
      </c>
      <c r="C263" s="48" t="s">
        <v>410</v>
      </c>
      <c r="D263" s="38" t="s">
        <v>36</v>
      </c>
      <c r="E263" s="39">
        <v>24.6</v>
      </c>
      <c r="F263" s="38" t="s">
        <v>396</v>
      </c>
      <c r="G263" s="41">
        <v>4.5</v>
      </c>
      <c r="H263" s="38" t="s">
        <v>63</v>
      </c>
      <c r="I263" s="41">
        <v>18.5</v>
      </c>
      <c r="J263" s="43">
        <v>24600</v>
      </c>
      <c r="K263" s="43">
        <v>26279</v>
      </c>
      <c r="L263" s="43">
        <f t="shared" si="15"/>
        <v>562216</v>
      </c>
      <c r="M263" s="43">
        <v>2073</v>
      </c>
      <c r="N263" s="43">
        <v>564289</v>
      </c>
      <c r="O263" s="44"/>
    </row>
    <row r="264" spans="1:15" x14ac:dyDescent="0.15">
      <c r="A264" s="37" t="s">
        <v>377</v>
      </c>
      <c r="B264" s="48">
        <v>582</v>
      </c>
      <c r="C264" s="48" t="s">
        <v>410</v>
      </c>
      <c r="D264" s="38" t="s">
        <v>36</v>
      </c>
      <c r="E264" s="39">
        <v>112.4</v>
      </c>
      <c r="F264" s="38" t="s">
        <v>411</v>
      </c>
      <c r="G264" s="41">
        <v>4.5</v>
      </c>
      <c r="H264" s="38" t="s">
        <v>63</v>
      </c>
      <c r="I264" s="41">
        <v>18.5</v>
      </c>
      <c r="J264" s="43">
        <v>112400</v>
      </c>
      <c r="K264" s="43">
        <v>120072</v>
      </c>
      <c r="L264" s="43">
        <f t="shared" si="15"/>
        <v>2568834</v>
      </c>
      <c r="M264" s="43">
        <v>9474</v>
      </c>
      <c r="N264" s="43">
        <v>2578308</v>
      </c>
      <c r="O264" s="44"/>
    </row>
    <row r="265" spans="1:15" x14ac:dyDescent="0.15">
      <c r="A265" s="37"/>
      <c r="B265" s="48"/>
      <c r="C265" s="48"/>
      <c r="D265" s="38"/>
      <c r="E265" s="39"/>
      <c r="F265" s="38"/>
      <c r="G265" s="41"/>
      <c r="H265" s="38"/>
      <c r="I265" s="41"/>
      <c r="J265" s="41"/>
      <c r="K265" s="43"/>
      <c r="L265" s="43"/>
      <c r="M265" s="43"/>
      <c r="N265" s="43"/>
      <c r="O265" s="44"/>
    </row>
    <row r="266" spans="1:15" x14ac:dyDescent="0.15">
      <c r="A266" s="37" t="s">
        <v>298</v>
      </c>
      <c r="B266" s="48">
        <v>602</v>
      </c>
      <c r="C266" s="48" t="s">
        <v>412</v>
      </c>
      <c r="D266" s="38" t="s">
        <v>165</v>
      </c>
      <c r="E266" s="39">
        <v>34500000</v>
      </c>
      <c r="F266" s="38" t="s">
        <v>413</v>
      </c>
      <c r="G266" s="41">
        <v>6</v>
      </c>
      <c r="H266" s="38" t="s">
        <v>147</v>
      </c>
      <c r="I266" s="41">
        <v>6.75</v>
      </c>
      <c r="J266" s="43">
        <v>34500000000</v>
      </c>
      <c r="K266" s="43">
        <v>34500000000</v>
      </c>
      <c r="L266" s="43">
        <f>ROUND((K266/1000),0)</f>
        <v>34500000</v>
      </c>
      <c r="M266" s="43">
        <v>165080</v>
      </c>
      <c r="N266" s="43">
        <v>34665080</v>
      </c>
      <c r="O266" s="44"/>
    </row>
    <row r="267" spans="1:15" x14ac:dyDescent="0.15">
      <c r="A267" s="37" t="s">
        <v>298</v>
      </c>
      <c r="B267" s="48">
        <v>602</v>
      </c>
      <c r="C267" s="48" t="s">
        <v>412</v>
      </c>
      <c r="D267" s="38" t="s">
        <v>165</v>
      </c>
      <c r="E267" s="39">
        <v>30500000</v>
      </c>
      <c r="F267" s="38" t="s">
        <v>414</v>
      </c>
      <c r="G267" s="41">
        <v>1</v>
      </c>
      <c r="H267" s="38" t="s">
        <v>147</v>
      </c>
      <c r="I267" s="41">
        <v>7</v>
      </c>
      <c r="J267" s="43">
        <v>30500000000</v>
      </c>
      <c r="K267" s="43">
        <v>30500000000</v>
      </c>
      <c r="L267" s="43">
        <f>ROUND((K267/1000),0)</f>
        <v>30500000</v>
      </c>
      <c r="M267" s="43">
        <v>25019</v>
      </c>
      <c r="N267" s="43">
        <v>30525019</v>
      </c>
      <c r="O267" s="44"/>
    </row>
    <row r="268" spans="1:15" x14ac:dyDescent="0.15">
      <c r="A268" s="37" t="s">
        <v>220</v>
      </c>
      <c r="B268" s="48">
        <v>607</v>
      </c>
      <c r="C268" s="48" t="s">
        <v>415</v>
      </c>
      <c r="D268" s="38" t="s">
        <v>165</v>
      </c>
      <c r="E268" s="39">
        <v>52800000</v>
      </c>
      <c r="F268" s="38" t="s">
        <v>331</v>
      </c>
      <c r="G268" s="41">
        <v>7.5</v>
      </c>
      <c r="H268" s="38" t="s">
        <v>147</v>
      </c>
      <c r="I268" s="41">
        <v>9.75</v>
      </c>
      <c r="J268" s="43">
        <v>52800000000</v>
      </c>
      <c r="K268" s="43">
        <v>52800000000</v>
      </c>
      <c r="L268" s="43">
        <f>ROUND((K268/1000),0)</f>
        <v>52800000</v>
      </c>
      <c r="M268" s="43">
        <v>959891</v>
      </c>
      <c r="N268" s="43">
        <v>53759891</v>
      </c>
      <c r="O268" s="44"/>
    </row>
    <row r="269" spans="1:15" x14ac:dyDescent="0.15">
      <c r="A269" s="37" t="s">
        <v>220</v>
      </c>
      <c r="B269" s="48">
        <v>607</v>
      </c>
      <c r="C269" s="48" t="s">
        <v>415</v>
      </c>
      <c r="D269" s="38" t="s">
        <v>165</v>
      </c>
      <c r="E269" s="39">
        <v>2700000</v>
      </c>
      <c r="F269" s="38" t="s">
        <v>416</v>
      </c>
      <c r="G269" s="41">
        <v>9</v>
      </c>
      <c r="H269" s="38" t="s">
        <v>147</v>
      </c>
      <c r="I269" s="41">
        <v>9.75</v>
      </c>
      <c r="J269" s="43">
        <v>2700000000</v>
      </c>
      <c r="K269" s="43">
        <v>2700000000</v>
      </c>
      <c r="L269" s="43">
        <f>ROUND((K269/1000),0)</f>
        <v>2700000</v>
      </c>
      <c r="M269" s="43">
        <v>58607</v>
      </c>
      <c r="N269" s="43">
        <v>2758607</v>
      </c>
      <c r="O269" s="44"/>
    </row>
    <row r="270" spans="1:15" x14ac:dyDescent="0.15">
      <c r="A270" s="37" t="s">
        <v>220</v>
      </c>
      <c r="B270" s="48">
        <v>607</v>
      </c>
      <c r="C270" s="48" t="s">
        <v>415</v>
      </c>
      <c r="D270" s="38" t="s">
        <v>165</v>
      </c>
      <c r="E270" s="39">
        <v>4500000</v>
      </c>
      <c r="F270" s="38" t="s">
        <v>332</v>
      </c>
      <c r="G270" s="41">
        <v>0</v>
      </c>
      <c r="H270" s="38" t="s">
        <v>147</v>
      </c>
      <c r="I270" s="41">
        <v>10</v>
      </c>
      <c r="J270" s="43">
        <v>4500000000</v>
      </c>
      <c r="K270" s="43">
        <v>4500000000</v>
      </c>
      <c r="L270" s="43">
        <f>ROUND((K270/1000),0)</f>
        <v>4500000</v>
      </c>
      <c r="M270" s="43">
        <v>0</v>
      </c>
      <c r="N270" s="43">
        <v>4500000</v>
      </c>
      <c r="O270" s="44"/>
    </row>
    <row r="271" spans="1:15" x14ac:dyDescent="0.15">
      <c r="A271" s="37"/>
      <c r="B271" s="48"/>
      <c r="C271" s="48"/>
      <c r="D271" s="38"/>
      <c r="E271" s="39"/>
      <c r="F271" s="38"/>
      <c r="G271" s="41"/>
      <c r="H271" s="38"/>
      <c r="I271" s="41"/>
      <c r="J271" s="41"/>
      <c r="K271" s="43"/>
      <c r="L271" s="43"/>
      <c r="M271" s="43"/>
      <c r="N271" s="43"/>
      <c r="O271" s="44"/>
    </row>
    <row r="272" spans="1:15" x14ac:dyDescent="0.15">
      <c r="A272" s="37" t="s">
        <v>298</v>
      </c>
      <c r="B272" s="48">
        <v>612</v>
      </c>
      <c r="C272" s="48" t="s">
        <v>417</v>
      </c>
      <c r="D272" s="38" t="s">
        <v>165</v>
      </c>
      <c r="E272" s="39">
        <v>34500000</v>
      </c>
      <c r="F272" s="38" t="s">
        <v>418</v>
      </c>
      <c r="G272" s="41">
        <v>6</v>
      </c>
      <c r="H272" s="38" t="s">
        <v>147</v>
      </c>
      <c r="I272" s="41">
        <v>7.25</v>
      </c>
      <c r="J272" s="43">
        <v>34500000000</v>
      </c>
      <c r="K272" s="43">
        <v>34500000000</v>
      </c>
      <c r="L272" s="43">
        <f>ROUND((K272/1000),0)</f>
        <v>34500000</v>
      </c>
      <c r="M272" s="43">
        <v>333789</v>
      </c>
      <c r="N272" s="43">
        <v>34833789</v>
      </c>
      <c r="O272" s="44"/>
    </row>
    <row r="273" spans="1:15" x14ac:dyDescent="0.15">
      <c r="A273" s="37" t="s">
        <v>298</v>
      </c>
      <c r="B273" s="48">
        <v>612</v>
      </c>
      <c r="C273" s="48" t="s">
        <v>417</v>
      </c>
      <c r="D273" s="38" t="s">
        <v>165</v>
      </c>
      <c r="E273" s="39">
        <v>10500000</v>
      </c>
      <c r="F273" s="38" t="s">
        <v>419</v>
      </c>
      <c r="G273" s="41">
        <v>0</v>
      </c>
      <c r="H273" s="38" t="s">
        <v>147</v>
      </c>
      <c r="I273" s="41">
        <v>7.5</v>
      </c>
      <c r="J273" s="43">
        <v>10500000000</v>
      </c>
      <c r="K273" s="43">
        <v>10500000000</v>
      </c>
      <c r="L273" s="43">
        <f>ROUND((K273/1000),0)</f>
        <v>10500000</v>
      </c>
      <c r="M273" s="43">
        <v>0</v>
      </c>
      <c r="N273" s="43">
        <v>10500000</v>
      </c>
      <c r="O273" s="44"/>
    </row>
    <row r="274" spans="1:15" x14ac:dyDescent="0.15">
      <c r="A274" s="37" t="s">
        <v>298</v>
      </c>
      <c r="B274" s="48">
        <v>614</v>
      </c>
      <c r="C274" s="48" t="s">
        <v>420</v>
      </c>
      <c r="D274" s="38" t="s">
        <v>165</v>
      </c>
      <c r="E274" s="39">
        <v>13500000</v>
      </c>
      <c r="F274" s="38" t="s">
        <v>421</v>
      </c>
      <c r="G274" s="41">
        <v>6.5</v>
      </c>
      <c r="H274" s="38" t="s">
        <v>147</v>
      </c>
      <c r="I274" s="41">
        <v>6.5</v>
      </c>
      <c r="J274" s="43">
        <v>13500000000</v>
      </c>
      <c r="K274" s="43">
        <v>13500000000</v>
      </c>
      <c r="L274" s="43">
        <f>ROUND((K274/1000),0)</f>
        <v>13500000</v>
      </c>
      <c r="M274" s="43">
        <v>69855</v>
      </c>
      <c r="N274" s="43">
        <v>13569855</v>
      </c>
      <c r="O274" s="44"/>
    </row>
    <row r="275" spans="1:15" x14ac:dyDescent="0.15">
      <c r="A275" s="37" t="s">
        <v>298</v>
      </c>
      <c r="B275" s="48">
        <v>614</v>
      </c>
      <c r="C275" s="48" t="s">
        <v>420</v>
      </c>
      <c r="D275" s="38" t="s">
        <v>165</v>
      </c>
      <c r="E275" s="39">
        <v>10500000</v>
      </c>
      <c r="F275" s="38" t="s">
        <v>422</v>
      </c>
      <c r="G275" s="41">
        <v>0</v>
      </c>
      <c r="H275" s="38" t="s">
        <v>147</v>
      </c>
      <c r="I275" s="41">
        <v>6.75</v>
      </c>
      <c r="J275" s="43">
        <v>10500000000</v>
      </c>
      <c r="K275" s="43">
        <v>10500000000</v>
      </c>
      <c r="L275" s="43">
        <f>ROUND((K275/1000),0)</f>
        <v>10500000</v>
      </c>
      <c r="M275" s="43">
        <v>0</v>
      </c>
      <c r="N275" s="43">
        <v>10500000</v>
      </c>
      <c r="O275" s="44"/>
    </row>
    <row r="276" spans="1:15" x14ac:dyDescent="0.15">
      <c r="A276" s="37"/>
      <c r="B276" s="48"/>
      <c r="C276" s="48"/>
      <c r="D276" s="38"/>
      <c r="E276" s="39"/>
      <c r="F276" s="38"/>
      <c r="G276" s="41"/>
      <c r="H276" s="38"/>
      <c r="I276" s="41"/>
      <c r="J276" s="43"/>
      <c r="K276" s="43"/>
      <c r="L276" s="43"/>
      <c r="M276" s="43"/>
      <c r="N276" s="43"/>
      <c r="O276" s="44"/>
    </row>
    <row r="277" spans="1:15" x14ac:dyDescent="0.15">
      <c r="A277" s="37" t="s">
        <v>423</v>
      </c>
      <c r="B277" s="48">
        <v>626</v>
      </c>
      <c r="C277" s="48" t="s">
        <v>424</v>
      </c>
      <c r="D277" s="38" t="s">
        <v>383</v>
      </c>
      <c r="E277" s="39">
        <v>100000</v>
      </c>
      <c r="F277" s="38" t="s">
        <v>425</v>
      </c>
      <c r="G277" s="41">
        <v>0</v>
      </c>
      <c r="H277" s="38" t="s">
        <v>167</v>
      </c>
      <c r="I277" s="41">
        <v>0.5</v>
      </c>
      <c r="J277" s="43"/>
      <c r="K277" s="43"/>
      <c r="L277" s="43"/>
      <c r="M277" s="43"/>
      <c r="N277" s="43"/>
      <c r="O277" s="44"/>
    </row>
    <row r="278" spans="1:15" x14ac:dyDescent="0.15">
      <c r="A278" s="37" t="s">
        <v>423</v>
      </c>
      <c r="B278" s="48">
        <v>626</v>
      </c>
      <c r="C278" s="48" t="s">
        <v>424</v>
      </c>
      <c r="D278" s="38" t="s">
        <v>383</v>
      </c>
      <c r="E278" s="39">
        <v>100000</v>
      </c>
      <c r="F278" s="38" t="s">
        <v>426</v>
      </c>
      <c r="G278" s="41">
        <v>0</v>
      </c>
      <c r="H278" s="38" t="s">
        <v>167</v>
      </c>
      <c r="I278" s="41">
        <v>0.25</v>
      </c>
      <c r="J278" s="43"/>
      <c r="K278" s="43"/>
      <c r="L278" s="43"/>
      <c r="M278" s="43"/>
      <c r="N278" s="43"/>
      <c r="O278" s="44"/>
    </row>
    <row r="279" spans="1:15" x14ac:dyDescent="0.15">
      <c r="A279" s="37" t="s">
        <v>298</v>
      </c>
      <c r="B279" s="48">
        <v>628</v>
      </c>
      <c r="C279" s="48" t="s">
        <v>767</v>
      </c>
      <c r="D279" s="38" t="s">
        <v>165</v>
      </c>
      <c r="E279" s="39">
        <v>33500000</v>
      </c>
      <c r="F279" s="38" t="s">
        <v>768</v>
      </c>
      <c r="G279" s="41">
        <v>6.5</v>
      </c>
      <c r="H279" s="38" t="s">
        <v>147</v>
      </c>
      <c r="I279" s="41">
        <v>7.25</v>
      </c>
      <c r="J279" s="43">
        <v>33500000000</v>
      </c>
      <c r="K279" s="43">
        <v>33500000000</v>
      </c>
      <c r="L279" s="43">
        <f>ROUND((K279/1000),0)</f>
        <v>33500000</v>
      </c>
      <c r="M279" s="43">
        <v>350495</v>
      </c>
      <c r="N279" s="43">
        <v>33850495</v>
      </c>
      <c r="O279" s="44"/>
    </row>
    <row r="280" spans="1:15" x14ac:dyDescent="0.15">
      <c r="A280" s="37" t="s">
        <v>298</v>
      </c>
      <c r="B280" s="48">
        <v>628</v>
      </c>
      <c r="C280" s="48" t="s">
        <v>767</v>
      </c>
      <c r="D280" s="38" t="s">
        <v>165</v>
      </c>
      <c r="E280" s="39">
        <v>6500000</v>
      </c>
      <c r="F280" s="38" t="s">
        <v>769</v>
      </c>
      <c r="G280" s="41">
        <v>0</v>
      </c>
      <c r="H280" s="38" t="s">
        <v>147</v>
      </c>
      <c r="I280" s="41">
        <v>7.5</v>
      </c>
      <c r="J280" s="43">
        <v>6500000000</v>
      </c>
      <c r="K280" s="43">
        <v>6500000000</v>
      </c>
      <c r="L280" s="43">
        <f>ROUND((K280/1000),0)</f>
        <v>6500000</v>
      </c>
      <c r="M280" s="43">
        <v>0</v>
      </c>
      <c r="N280" s="43">
        <v>6500000</v>
      </c>
      <c r="O280" s="44"/>
    </row>
    <row r="281" spans="1:15" x14ac:dyDescent="0.15">
      <c r="A281" s="37" t="s">
        <v>365</v>
      </c>
      <c r="B281" s="48">
        <v>631</v>
      </c>
      <c r="C281" s="48" t="s">
        <v>770</v>
      </c>
      <c r="D281" s="38" t="s">
        <v>165</v>
      </c>
      <c r="E281" s="39">
        <v>25000000</v>
      </c>
      <c r="F281" s="38" t="s">
        <v>771</v>
      </c>
      <c r="G281" s="41">
        <v>6.5</v>
      </c>
      <c r="H281" s="38" t="s">
        <v>147</v>
      </c>
      <c r="I281" s="41">
        <v>6</v>
      </c>
      <c r="J281" s="43"/>
      <c r="K281" s="43"/>
      <c r="L281" s="43"/>
      <c r="M281" s="43"/>
      <c r="N281" s="43"/>
      <c r="O281" s="44"/>
    </row>
    <row r="282" spans="1:15" x14ac:dyDescent="0.15">
      <c r="A282" s="37" t="s">
        <v>365</v>
      </c>
      <c r="B282" s="48">
        <v>631</v>
      </c>
      <c r="C282" s="48" t="s">
        <v>770</v>
      </c>
      <c r="D282" s="38" t="s">
        <v>165</v>
      </c>
      <c r="E282" s="39">
        <v>3500000</v>
      </c>
      <c r="F282" s="38" t="s">
        <v>772</v>
      </c>
      <c r="G282" s="41">
        <v>7</v>
      </c>
      <c r="H282" s="38" t="s">
        <v>147</v>
      </c>
      <c r="I282" s="41">
        <v>6</v>
      </c>
      <c r="J282" s="43"/>
      <c r="K282" s="43"/>
      <c r="L282" s="43"/>
      <c r="M282" s="43"/>
      <c r="N282" s="43"/>
      <c r="O282" s="44"/>
    </row>
    <row r="283" spans="1:15" x14ac:dyDescent="0.15">
      <c r="A283" s="37" t="s">
        <v>365</v>
      </c>
      <c r="B283" s="48">
        <v>631</v>
      </c>
      <c r="C283" s="48" t="s">
        <v>770</v>
      </c>
      <c r="D283" s="38" t="s">
        <v>165</v>
      </c>
      <c r="E283" s="39">
        <v>10000</v>
      </c>
      <c r="F283" s="38" t="s">
        <v>773</v>
      </c>
      <c r="G283" s="41">
        <v>0</v>
      </c>
      <c r="H283" s="38" t="s">
        <v>147</v>
      </c>
      <c r="I283" s="41">
        <v>6.25</v>
      </c>
      <c r="J283" s="43"/>
      <c r="K283" s="43"/>
      <c r="L283" s="43"/>
      <c r="M283" s="43"/>
      <c r="N283" s="43"/>
      <c r="O283" s="44"/>
    </row>
    <row r="284" spans="1:15" x14ac:dyDescent="0.15">
      <c r="A284" s="37"/>
      <c r="B284" s="48"/>
      <c r="C284" s="48"/>
      <c r="D284" s="38"/>
      <c r="E284" s="39"/>
      <c r="F284" s="38"/>
      <c r="G284" s="41"/>
      <c r="H284" s="38"/>
      <c r="I284" s="41"/>
      <c r="J284" s="43"/>
      <c r="K284" s="43"/>
      <c r="L284" s="43"/>
      <c r="M284" s="43"/>
      <c r="N284" s="43"/>
      <c r="O284" s="44"/>
    </row>
    <row r="285" spans="1:15" x14ac:dyDescent="0.15">
      <c r="A285" s="37" t="s">
        <v>807</v>
      </c>
      <c r="B285" s="48">
        <v>634</v>
      </c>
      <c r="C285" s="48" t="s">
        <v>808</v>
      </c>
      <c r="D285" s="38" t="s">
        <v>383</v>
      </c>
      <c r="E285" s="39">
        <v>50000</v>
      </c>
      <c r="F285" s="38" t="s">
        <v>809</v>
      </c>
      <c r="G285" s="41">
        <v>0</v>
      </c>
      <c r="H285" s="38" t="s">
        <v>167</v>
      </c>
      <c r="I285" s="41">
        <v>8.4931506849315067E-2</v>
      </c>
      <c r="J285" s="43"/>
      <c r="K285" s="43"/>
      <c r="L285" s="43"/>
      <c r="M285" s="43"/>
      <c r="N285" s="43"/>
      <c r="O285" s="44"/>
    </row>
    <row r="286" spans="1:15" x14ac:dyDescent="0.15">
      <c r="A286" s="37" t="s">
        <v>807</v>
      </c>
      <c r="B286" s="48">
        <v>634</v>
      </c>
      <c r="C286" s="48" t="s">
        <v>808</v>
      </c>
      <c r="D286" s="38" t="s">
        <v>383</v>
      </c>
      <c r="E286" s="39">
        <v>50000</v>
      </c>
      <c r="F286" s="38" t="s">
        <v>810</v>
      </c>
      <c r="G286" s="41">
        <v>0</v>
      </c>
      <c r="H286" s="38" t="s">
        <v>167</v>
      </c>
      <c r="I286" s="41">
        <v>0.24931506849315069</v>
      </c>
      <c r="J286" s="43"/>
      <c r="K286" s="43"/>
      <c r="L286" s="43"/>
      <c r="M286" s="43"/>
      <c r="N286" s="43"/>
      <c r="O286" s="44"/>
    </row>
    <row r="287" spans="1:15" x14ac:dyDescent="0.15">
      <c r="A287" s="37" t="s">
        <v>807</v>
      </c>
      <c r="B287" s="48">
        <v>634</v>
      </c>
      <c r="C287" s="48" t="s">
        <v>808</v>
      </c>
      <c r="D287" s="38" t="s">
        <v>383</v>
      </c>
      <c r="E287" s="39">
        <v>50000</v>
      </c>
      <c r="F287" s="38" t="s">
        <v>811</v>
      </c>
      <c r="G287" s="41">
        <v>0</v>
      </c>
      <c r="H287" s="38" t="s">
        <v>167</v>
      </c>
      <c r="I287" s="41">
        <v>0.49589041095890413</v>
      </c>
      <c r="J287" s="7"/>
      <c r="K287" s="7"/>
      <c r="L287" s="7"/>
      <c r="M287" s="7"/>
      <c r="N287" s="7"/>
      <c r="O287" s="44"/>
    </row>
    <row r="288" spans="1:15" x14ac:dyDescent="0.15">
      <c r="A288" s="37" t="s">
        <v>807</v>
      </c>
      <c r="B288" s="48">
        <v>634</v>
      </c>
      <c r="C288" s="48" t="s">
        <v>808</v>
      </c>
      <c r="D288" s="38" t="s">
        <v>383</v>
      </c>
      <c r="E288" s="39">
        <v>50000</v>
      </c>
      <c r="F288" s="38" t="s">
        <v>812</v>
      </c>
      <c r="G288" s="41">
        <v>0</v>
      </c>
      <c r="H288" s="38" t="s">
        <v>167</v>
      </c>
      <c r="I288" s="41">
        <v>0.989041095890411</v>
      </c>
      <c r="J288" s="7"/>
      <c r="K288" s="7"/>
      <c r="L288" s="7"/>
      <c r="M288" s="7"/>
      <c r="N288" s="7"/>
      <c r="O288" s="44"/>
    </row>
    <row r="289" spans="1:15" x14ac:dyDescent="0.15">
      <c r="A289" s="37" t="s">
        <v>807</v>
      </c>
      <c r="B289" s="48">
        <v>634</v>
      </c>
      <c r="C289" s="48" t="s">
        <v>808</v>
      </c>
      <c r="D289" s="38" t="s">
        <v>165</v>
      </c>
      <c r="E289" s="39">
        <v>25000000</v>
      </c>
      <c r="F289" s="38" t="s">
        <v>813</v>
      </c>
      <c r="G289" s="41">
        <v>0</v>
      </c>
      <c r="H289" s="38" t="s">
        <v>167</v>
      </c>
      <c r="I289" s="41">
        <v>8.4931506849315067E-2</v>
      </c>
      <c r="J289" s="7"/>
      <c r="K289" s="7"/>
      <c r="L289" s="7"/>
      <c r="M289" s="7"/>
      <c r="N289" s="7"/>
      <c r="O289" s="44"/>
    </row>
    <row r="290" spans="1:15" x14ac:dyDescent="0.15">
      <c r="A290" s="37" t="s">
        <v>807</v>
      </c>
      <c r="B290" s="48">
        <v>634</v>
      </c>
      <c r="C290" s="48" t="s">
        <v>808</v>
      </c>
      <c r="D290" s="38" t="s">
        <v>165</v>
      </c>
      <c r="E290" s="39">
        <v>25000000</v>
      </c>
      <c r="F290" s="38" t="s">
        <v>814</v>
      </c>
      <c r="G290" s="41">
        <v>0</v>
      </c>
      <c r="H290" s="38" t="s">
        <v>167</v>
      </c>
      <c r="I290" s="41">
        <v>0.24931506849315069</v>
      </c>
      <c r="J290" s="43"/>
      <c r="K290" s="43"/>
      <c r="L290" s="43"/>
      <c r="M290" s="43"/>
      <c r="N290" s="43"/>
      <c r="O290" s="44"/>
    </row>
    <row r="291" spans="1:15" x14ac:dyDescent="0.15">
      <c r="A291" s="37" t="s">
        <v>807</v>
      </c>
      <c r="B291" s="48">
        <v>634</v>
      </c>
      <c r="C291" s="48" t="s">
        <v>808</v>
      </c>
      <c r="D291" s="38" t="s">
        <v>165</v>
      </c>
      <c r="E291" s="39">
        <v>25000000</v>
      </c>
      <c r="F291" s="38" t="s">
        <v>815</v>
      </c>
      <c r="G291" s="41">
        <v>0</v>
      </c>
      <c r="H291" s="38" t="s">
        <v>167</v>
      </c>
      <c r="I291" s="41">
        <v>0.49589041095890413</v>
      </c>
      <c r="J291" s="43"/>
      <c r="K291" s="43"/>
      <c r="L291" s="43"/>
      <c r="M291" s="43"/>
      <c r="N291" s="43"/>
      <c r="O291" s="44"/>
    </row>
    <row r="292" spans="1:15" x14ac:dyDescent="0.15">
      <c r="A292" s="37" t="s">
        <v>807</v>
      </c>
      <c r="B292" s="48">
        <v>634</v>
      </c>
      <c r="C292" s="48" t="s">
        <v>808</v>
      </c>
      <c r="D292" s="38" t="s">
        <v>165</v>
      </c>
      <c r="E292" s="39">
        <v>25000000</v>
      </c>
      <c r="F292" s="38" t="s">
        <v>816</v>
      </c>
      <c r="G292" s="41">
        <v>0</v>
      </c>
      <c r="H292" s="38" t="s">
        <v>167</v>
      </c>
      <c r="I292" s="41">
        <v>0.989041095890411</v>
      </c>
      <c r="J292" s="7"/>
      <c r="K292" s="7"/>
      <c r="L292" s="7"/>
      <c r="M292" s="7"/>
      <c r="N292" s="7"/>
      <c r="O292" s="44"/>
    </row>
    <row r="293" spans="1:15" x14ac:dyDescent="0.15">
      <c r="A293" s="37" t="s">
        <v>807</v>
      </c>
      <c r="B293" s="48">
        <v>634</v>
      </c>
      <c r="C293" s="48" t="s">
        <v>808</v>
      </c>
      <c r="D293" s="38" t="s">
        <v>165</v>
      </c>
      <c r="E293" s="39">
        <v>25000000</v>
      </c>
      <c r="F293" s="38" t="s">
        <v>817</v>
      </c>
      <c r="G293" s="41">
        <v>0</v>
      </c>
      <c r="H293" s="38" t="s">
        <v>167</v>
      </c>
      <c r="I293" s="41">
        <v>0.24931506849315069</v>
      </c>
      <c r="J293" s="7"/>
      <c r="K293" s="7"/>
      <c r="L293" s="7"/>
      <c r="M293" s="7"/>
      <c r="N293" s="7"/>
      <c r="O293" s="44"/>
    </row>
    <row r="294" spans="1:15" x14ac:dyDescent="0.15">
      <c r="A294" s="37" t="s">
        <v>807</v>
      </c>
      <c r="B294" s="48">
        <v>634</v>
      </c>
      <c r="C294" s="48" t="s">
        <v>808</v>
      </c>
      <c r="D294" s="38" t="s">
        <v>165</v>
      </c>
      <c r="E294" s="39">
        <v>25000000</v>
      </c>
      <c r="F294" s="38" t="s">
        <v>818</v>
      </c>
      <c r="G294" s="41">
        <v>0</v>
      </c>
      <c r="H294" s="38" t="s">
        <v>167</v>
      </c>
      <c r="I294" s="41">
        <v>0.49589041095890413</v>
      </c>
      <c r="J294" s="7"/>
      <c r="K294" s="7"/>
      <c r="L294" s="7"/>
      <c r="M294" s="7"/>
      <c r="N294" s="7"/>
      <c r="O294" s="44"/>
    </row>
    <row r="295" spans="1:15" x14ac:dyDescent="0.15">
      <c r="A295" s="37" t="s">
        <v>807</v>
      </c>
      <c r="B295" s="48">
        <v>634</v>
      </c>
      <c r="C295" s="48" t="s">
        <v>808</v>
      </c>
      <c r="D295" s="38" t="s">
        <v>165</v>
      </c>
      <c r="E295" s="39">
        <v>25000000</v>
      </c>
      <c r="F295" s="38" t="s">
        <v>819</v>
      </c>
      <c r="G295" s="41">
        <v>0</v>
      </c>
      <c r="H295" s="38" t="s">
        <v>167</v>
      </c>
      <c r="I295" s="41">
        <v>0.989041095890411</v>
      </c>
      <c r="J295" s="7"/>
      <c r="K295" s="7"/>
      <c r="L295" s="7"/>
      <c r="M295" s="7"/>
      <c r="N295" s="7"/>
      <c r="O295" s="44"/>
    </row>
    <row r="296" spans="1:15" x14ac:dyDescent="0.15">
      <c r="A296" s="37" t="s">
        <v>807</v>
      </c>
      <c r="B296" s="48">
        <v>634</v>
      </c>
      <c r="C296" s="48" t="s">
        <v>808</v>
      </c>
      <c r="D296" s="38" t="s">
        <v>383</v>
      </c>
      <c r="E296" s="39">
        <v>50000</v>
      </c>
      <c r="F296" s="38" t="s">
        <v>820</v>
      </c>
      <c r="G296" s="41">
        <v>0</v>
      </c>
      <c r="H296" s="38" t="s">
        <v>167</v>
      </c>
      <c r="I296" s="41">
        <v>0.24931506849315069</v>
      </c>
      <c r="J296" s="43"/>
      <c r="K296" s="43"/>
      <c r="L296" s="43"/>
      <c r="M296" s="43"/>
      <c r="N296" s="43"/>
      <c r="O296" s="44"/>
    </row>
    <row r="297" spans="1:15" x14ac:dyDescent="0.15">
      <c r="A297" s="37" t="s">
        <v>807</v>
      </c>
      <c r="B297" s="48">
        <v>634</v>
      </c>
      <c r="C297" s="48" t="s">
        <v>808</v>
      </c>
      <c r="D297" s="38" t="s">
        <v>383</v>
      </c>
      <c r="E297" s="39">
        <v>50000</v>
      </c>
      <c r="F297" s="38" t="s">
        <v>821</v>
      </c>
      <c r="G297" s="41">
        <v>0</v>
      </c>
      <c r="H297" s="38" t="s">
        <v>167</v>
      </c>
      <c r="I297" s="41">
        <v>0.49589041095890413</v>
      </c>
      <c r="J297" s="43"/>
      <c r="K297" s="43"/>
      <c r="L297" s="43"/>
      <c r="M297" s="43"/>
      <c r="N297" s="43"/>
      <c r="O297" s="44"/>
    </row>
    <row r="298" spans="1:15" x14ac:dyDescent="0.15">
      <c r="A298" s="37" t="s">
        <v>807</v>
      </c>
      <c r="B298" s="48">
        <v>634</v>
      </c>
      <c r="C298" s="48" t="s">
        <v>808</v>
      </c>
      <c r="D298" s="38" t="s">
        <v>383</v>
      </c>
      <c r="E298" s="39">
        <v>50000</v>
      </c>
      <c r="F298" s="38" t="s">
        <v>822</v>
      </c>
      <c r="G298" s="41">
        <v>0</v>
      </c>
      <c r="H298" s="38" t="s">
        <v>167</v>
      </c>
      <c r="I298" s="41">
        <v>0.989041095890411</v>
      </c>
      <c r="J298" s="43"/>
      <c r="K298" s="43"/>
      <c r="L298" s="43"/>
      <c r="M298" s="43"/>
      <c r="N298" s="43"/>
      <c r="O298" s="44"/>
    </row>
    <row r="299" spans="1:15" x14ac:dyDescent="0.15">
      <c r="A299" s="37"/>
      <c r="B299" s="48"/>
      <c r="C299" s="48"/>
      <c r="D299" s="38"/>
      <c r="E299" s="39"/>
      <c r="F299" s="38"/>
      <c r="G299" s="41"/>
      <c r="H299" s="38"/>
      <c r="I299" s="41"/>
      <c r="J299" s="41"/>
      <c r="K299" s="43"/>
      <c r="L299" s="43"/>
      <c r="M299" s="43"/>
      <c r="N299" s="43"/>
      <c r="O299" s="44"/>
    </row>
    <row r="300" spans="1:15" ht="18.75" customHeight="1" x14ac:dyDescent="0.15">
      <c r="A300" s="65" t="s">
        <v>427</v>
      </c>
      <c r="B300" s="66"/>
      <c r="C300" s="66"/>
      <c r="D300" s="67"/>
      <c r="E300" s="68"/>
      <c r="F300" s="67"/>
      <c r="G300" s="67"/>
      <c r="H300" s="67" t="s">
        <v>3</v>
      </c>
      <c r="I300" s="69"/>
      <c r="J300" s="69"/>
      <c r="K300" s="70"/>
      <c r="L300" s="71">
        <f>SUM(L10:L299)</f>
        <v>1028562913</v>
      </c>
      <c r="M300" s="71">
        <f>SUM(M10:M299)</f>
        <v>23103472.41</v>
      </c>
      <c r="N300" s="71">
        <f>SUM(N10:N299)</f>
        <v>1051666385.09</v>
      </c>
      <c r="O300" s="72"/>
    </row>
    <row r="301" spans="1:15" ht="10.5" customHeight="1" x14ac:dyDescent="0.15">
      <c r="A301" s="73"/>
      <c r="G301" s="74"/>
      <c r="H301" s="75"/>
      <c r="I301" s="76"/>
      <c r="J301" s="76"/>
      <c r="K301" s="77"/>
      <c r="L301" s="77"/>
      <c r="M301" s="77"/>
      <c r="N301" s="77"/>
      <c r="O301" s="78"/>
    </row>
    <row r="302" spans="1:15" x14ac:dyDescent="0.15">
      <c r="A302" s="79" t="s">
        <v>860</v>
      </c>
      <c r="B302" s="79"/>
      <c r="C302" s="79" t="s">
        <v>861</v>
      </c>
      <c r="G302" s="74"/>
      <c r="H302" s="75"/>
      <c r="I302" s="76"/>
      <c r="J302" s="76"/>
    </row>
    <row r="303" spans="1:15" x14ac:dyDescent="0.15">
      <c r="A303" s="80" t="s">
        <v>430</v>
      </c>
      <c r="B303" s="48"/>
      <c r="C303" s="48"/>
      <c r="H303" s="81"/>
      <c r="K303" s="82"/>
      <c r="L303" s="83"/>
    </row>
    <row r="304" spans="1:15" x14ac:dyDescent="0.15">
      <c r="A304" s="80" t="s">
        <v>431</v>
      </c>
    </row>
    <row r="305" spans="1:7" x14ac:dyDescent="0.15">
      <c r="A305" s="80" t="s">
        <v>432</v>
      </c>
    </row>
    <row r="306" spans="1:7" x14ac:dyDescent="0.15">
      <c r="A306" s="80" t="s">
        <v>433</v>
      </c>
    </row>
    <row r="307" spans="1:7" x14ac:dyDescent="0.15">
      <c r="A307" s="84" t="s">
        <v>434</v>
      </c>
      <c r="B307" s="84" t="s">
        <v>435</v>
      </c>
    </row>
    <row r="308" spans="1:7" x14ac:dyDescent="0.15">
      <c r="A308" s="84" t="s">
        <v>436</v>
      </c>
    </row>
    <row r="309" spans="1:7" x14ac:dyDescent="0.15">
      <c r="A309" s="84" t="s">
        <v>437</v>
      </c>
    </row>
    <row r="310" spans="1:7" x14ac:dyDescent="0.15">
      <c r="A310" s="84" t="s">
        <v>438</v>
      </c>
      <c r="E310" s="85"/>
    </row>
    <row r="311" spans="1:7" x14ac:dyDescent="0.15">
      <c r="A311" s="86" t="s">
        <v>439</v>
      </c>
      <c r="B311" s="86" t="s">
        <v>440</v>
      </c>
      <c r="G311" s="86" t="s">
        <v>441</v>
      </c>
    </row>
    <row r="312" spans="1:7" x14ac:dyDescent="0.15">
      <c r="A312" s="86" t="s">
        <v>442</v>
      </c>
      <c r="B312" s="86" t="s">
        <v>443</v>
      </c>
      <c r="G312" s="86" t="s">
        <v>444</v>
      </c>
    </row>
    <row r="313" spans="1:7" x14ac:dyDescent="0.15">
      <c r="A313" s="7"/>
      <c r="B313" s="7"/>
    </row>
    <row r="314" spans="1:7" ht="12.75" x14ac:dyDescent="0.2">
      <c r="A314" s="90" t="s">
        <v>445</v>
      </c>
      <c r="C314" s="6"/>
      <c r="E314" s="6"/>
    </row>
    <row r="315" spans="1:7" ht="12.75" x14ac:dyDescent="0.2">
      <c r="A315" s="1" t="s">
        <v>446</v>
      </c>
      <c r="C315" s="6"/>
      <c r="E315" s="6"/>
    </row>
    <row r="316" spans="1:7" ht="12.75" x14ac:dyDescent="0.2">
      <c r="A316" s="90" t="s">
        <v>862</v>
      </c>
      <c r="C316" s="6"/>
      <c r="E316" s="6"/>
    </row>
    <row r="317" spans="1:7" x14ac:dyDescent="0.15">
      <c r="A317" s="11"/>
      <c r="B317" s="2"/>
      <c r="C317" s="11"/>
      <c r="D317" s="11"/>
      <c r="E317" s="11"/>
      <c r="F317" s="11"/>
    </row>
    <row r="318" spans="1:7" ht="12.75" x14ac:dyDescent="0.2">
      <c r="A318" s="91"/>
      <c r="B318" s="92"/>
      <c r="C318" s="93"/>
      <c r="D318" s="93" t="s">
        <v>448</v>
      </c>
      <c r="E318" s="92"/>
      <c r="F318" s="94" t="s">
        <v>449</v>
      </c>
    </row>
    <row r="319" spans="1:7" ht="12.75" x14ac:dyDescent="0.2">
      <c r="A319" s="95" t="s">
        <v>4</v>
      </c>
      <c r="B319" s="96" t="s">
        <v>5</v>
      </c>
      <c r="C319" s="22"/>
      <c r="D319" s="96" t="s">
        <v>450</v>
      </c>
      <c r="E319" s="96" t="s">
        <v>451</v>
      </c>
      <c r="F319" s="97" t="s">
        <v>452</v>
      </c>
    </row>
    <row r="320" spans="1:7" ht="12.75" x14ac:dyDescent="0.2">
      <c r="A320" s="95" t="s">
        <v>453</v>
      </c>
      <c r="B320" s="96" t="s">
        <v>454</v>
      </c>
      <c r="C320" s="96" t="s">
        <v>7</v>
      </c>
      <c r="D320" s="96" t="s">
        <v>455</v>
      </c>
      <c r="E320" s="96" t="s">
        <v>456</v>
      </c>
      <c r="F320" s="97" t="s">
        <v>457</v>
      </c>
    </row>
    <row r="321" spans="1:10" ht="12.75" x14ac:dyDescent="0.2">
      <c r="A321" s="98"/>
      <c r="B321" s="33"/>
      <c r="C321" s="32"/>
      <c r="D321" s="33" t="s">
        <v>33</v>
      </c>
      <c r="E321" s="33" t="s">
        <v>33</v>
      </c>
      <c r="F321" s="99" t="s">
        <v>33</v>
      </c>
    </row>
    <row r="322" spans="1:10" x14ac:dyDescent="0.15">
      <c r="A322" s="11"/>
      <c r="B322" s="2"/>
      <c r="C322" s="11"/>
      <c r="D322" s="11"/>
      <c r="E322" s="11"/>
      <c r="F322" s="11"/>
    </row>
    <row r="323" spans="1:10" x14ac:dyDescent="0.15">
      <c r="A323" s="86" t="s">
        <v>252</v>
      </c>
      <c r="B323" s="2">
        <v>211</v>
      </c>
      <c r="C323" s="2" t="s">
        <v>49</v>
      </c>
      <c r="D323" s="100">
        <v>49434</v>
      </c>
      <c r="E323" s="100">
        <v>42152</v>
      </c>
      <c r="F323" s="101"/>
    </row>
    <row r="324" spans="1:10" x14ac:dyDescent="0.15">
      <c r="A324" s="86" t="s">
        <v>252</v>
      </c>
      <c r="B324" s="2">
        <v>211</v>
      </c>
      <c r="C324" s="2" t="s">
        <v>50</v>
      </c>
      <c r="D324" s="100">
        <v>21377</v>
      </c>
      <c r="E324" s="100">
        <v>18228</v>
      </c>
      <c r="F324" s="101"/>
    </row>
    <row r="325" spans="1:10" x14ac:dyDescent="0.15">
      <c r="A325" s="86" t="s">
        <v>252</v>
      </c>
      <c r="B325" s="2">
        <v>221</v>
      </c>
      <c r="C325" s="2" t="s">
        <v>54</v>
      </c>
      <c r="D325" s="100">
        <v>0</v>
      </c>
      <c r="E325" s="100">
        <v>86660</v>
      </c>
      <c r="F325" s="101"/>
    </row>
    <row r="326" spans="1:10" x14ac:dyDescent="0.15">
      <c r="A326" s="86" t="s">
        <v>252</v>
      </c>
      <c r="B326" s="2">
        <v>221</v>
      </c>
      <c r="C326" s="2" t="s">
        <v>56</v>
      </c>
      <c r="D326" s="100">
        <v>0</v>
      </c>
      <c r="E326" s="100">
        <v>11028</v>
      </c>
      <c r="F326" s="101"/>
    </row>
    <row r="327" spans="1:10" x14ac:dyDescent="0.15">
      <c r="A327" s="86" t="s">
        <v>252</v>
      </c>
      <c r="B327" s="2">
        <v>221</v>
      </c>
      <c r="C327" s="2" t="s">
        <v>57</v>
      </c>
      <c r="D327" s="100">
        <v>103345</v>
      </c>
      <c r="E327" s="100">
        <v>7907</v>
      </c>
      <c r="F327" s="101"/>
    </row>
    <row r="328" spans="1:10" x14ac:dyDescent="0.15">
      <c r="A328" s="86" t="s">
        <v>252</v>
      </c>
      <c r="B328" s="2">
        <v>221</v>
      </c>
      <c r="C328" s="2" t="s">
        <v>58</v>
      </c>
      <c r="D328" s="100">
        <v>20887</v>
      </c>
      <c r="E328" s="100">
        <v>1779</v>
      </c>
      <c r="F328" s="101"/>
    </row>
    <row r="329" spans="1:10" x14ac:dyDescent="0.15">
      <c r="A329" s="37" t="s">
        <v>458</v>
      </c>
      <c r="B329" s="38">
        <v>239</v>
      </c>
      <c r="C329" s="38" t="s">
        <v>52</v>
      </c>
      <c r="D329" s="100">
        <v>57288.27</v>
      </c>
      <c r="E329" s="100">
        <v>8414.74</v>
      </c>
      <c r="F329" s="101"/>
    </row>
    <row r="330" spans="1:10" x14ac:dyDescent="0.15">
      <c r="A330" s="86" t="s">
        <v>47</v>
      </c>
      <c r="B330" s="38">
        <v>245</v>
      </c>
      <c r="C330" s="2" t="s">
        <v>77</v>
      </c>
      <c r="D330" s="100">
        <v>199585</v>
      </c>
      <c r="E330" s="100">
        <v>104737</v>
      </c>
      <c r="F330" s="101"/>
      <c r="G330" s="87"/>
      <c r="H330" s="87"/>
      <c r="I330" s="87"/>
      <c r="J330" s="87"/>
    </row>
    <row r="331" spans="1:10" x14ac:dyDescent="0.15">
      <c r="A331" s="86" t="s">
        <v>47</v>
      </c>
      <c r="B331" s="38">
        <v>245</v>
      </c>
      <c r="C331" s="2" t="s">
        <v>78</v>
      </c>
      <c r="D331" s="100">
        <v>29015</v>
      </c>
      <c r="E331" s="100">
        <v>12749</v>
      </c>
      <c r="F331" s="101"/>
      <c r="G331" s="87"/>
      <c r="H331" s="87"/>
      <c r="I331" s="87"/>
      <c r="J331" s="87"/>
    </row>
    <row r="332" spans="1:10" x14ac:dyDescent="0.15">
      <c r="A332" s="86" t="s">
        <v>298</v>
      </c>
      <c r="B332" s="2">
        <v>262</v>
      </c>
      <c r="C332" s="2" t="s">
        <v>89</v>
      </c>
      <c r="D332" s="100">
        <v>51871</v>
      </c>
      <c r="E332" s="100">
        <v>13385</v>
      </c>
      <c r="F332" s="101"/>
      <c r="G332" s="87"/>
      <c r="H332" s="87"/>
      <c r="I332" s="87"/>
      <c r="J332" s="87"/>
    </row>
    <row r="333" spans="1:10" x14ac:dyDescent="0.15">
      <c r="A333" s="86" t="s">
        <v>298</v>
      </c>
      <c r="B333" s="2">
        <v>262</v>
      </c>
      <c r="C333" s="2" t="s">
        <v>90</v>
      </c>
      <c r="D333" s="100">
        <v>23695</v>
      </c>
      <c r="E333" s="100">
        <v>3391</v>
      </c>
      <c r="F333" s="101"/>
      <c r="G333" s="87"/>
      <c r="H333" s="87"/>
    </row>
    <row r="334" spans="1:10" x14ac:dyDescent="0.15">
      <c r="A334" s="37" t="s">
        <v>60</v>
      </c>
      <c r="B334" s="48">
        <v>319</v>
      </c>
      <c r="C334" s="38" t="s">
        <v>69</v>
      </c>
      <c r="D334" s="100">
        <v>425108</v>
      </c>
      <c r="E334" s="100">
        <v>188935</v>
      </c>
      <c r="F334" s="101"/>
      <c r="G334" s="87"/>
      <c r="H334" s="87"/>
    </row>
    <row r="335" spans="1:10" x14ac:dyDescent="0.15">
      <c r="A335" s="37" t="s">
        <v>130</v>
      </c>
      <c r="B335" s="48">
        <v>322</v>
      </c>
      <c r="C335" s="38" t="s">
        <v>139</v>
      </c>
      <c r="D335" s="100">
        <v>563163</v>
      </c>
      <c r="E335" s="100">
        <v>243584</v>
      </c>
      <c r="F335" s="101"/>
      <c r="H335" s="87"/>
    </row>
    <row r="336" spans="1:10" x14ac:dyDescent="0.15">
      <c r="A336" s="37" t="s">
        <v>130</v>
      </c>
      <c r="B336" s="48">
        <v>322</v>
      </c>
      <c r="C336" s="38" t="s">
        <v>140</v>
      </c>
      <c r="D336" s="100">
        <v>131597</v>
      </c>
      <c r="E336" s="100">
        <v>60580</v>
      </c>
      <c r="F336" s="101"/>
      <c r="H336" s="87"/>
    </row>
    <row r="337" spans="1:15" x14ac:dyDescent="0.15">
      <c r="A337" s="37" t="s">
        <v>459</v>
      </c>
      <c r="B337" s="48">
        <v>337</v>
      </c>
      <c r="C337" s="38" t="s">
        <v>154</v>
      </c>
      <c r="D337" s="100">
        <v>248809</v>
      </c>
      <c r="E337" s="100">
        <v>96527</v>
      </c>
      <c r="F337" s="101"/>
      <c r="H337" s="87"/>
    </row>
    <row r="338" spans="1:15" x14ac:dyDescent="0.15">
      <c r="A338" s="37" t="s">
        <v>60</v>
      </c>
      <c r="B338" s="48">
        <v>341</v>
      </c>
      <c r="C338" s="38" t="s">
        <v>111</v>
      </c>
      <c r="D338" s="100">
        <v>133107</v>
      </c>
      <c r="E338" s="100">
        <v>47266</v>
      </c>
      <c r="F338" s="101"/>
      <c r="H338" s="87"/>
    </row>
    <row r="339" spans="1:15" x14ac:dyDescent="0.15">
      <c r="A339" s="37" t="s">
        <v>94</v>
      </c>
      <c r="B339" s="48">
        <v>351</v>
      </c>
      <c r="C339" s="38" t="s">
        <v>180</v>
      </c>
      <c r="D339" s="100">
        <v>114180</v>
      </c>
      <c r="E339" s="100">
        <v>86703</v>
      </c>
      <c r="F339" s="101"/>
    </row>
    <row r="340" spans="1:15" x14ac:dyDescent="0.15">
      <c r="A340" s="37" t="s">
        <v>94</v>
      </c>
      <c r="B340" s="48">
        <v>351</v>
      </c>
      <c r="C340" s="38" t="s">
        <v>181</v>
      </c>
      <c r="D340" s="100">
        <v>44245</v>
      </c>
      <c r="E340" s="100">
        <v>33598</v>
      </c>
      <c r="F340" s="101"/>
    </row>
    <row r="341" spans="1:15" x14ac:dyDescent="0.15">
      <c r="A341" s="37" t="s">
        <v>94</v>
      </c>
      <c r="B341" s="48">
        <v>351</v>
      </c>
      <c r="C341" s="38" t="s">
        <v>190</v>
      </c>
      <c r="D341" s="100">
        <v>211816</v>
      </c>
      <c r="E341" s="100">
        <v>160629</v>
      </c>
      <c r="F341" s="101"/>
    </row>
    <row r="342" spans="1:15" x14ac:dyDescent="0.15">
      <c r="A342" s="37" t="s">
        <v>94</v>
      </c>
      <c r="B342" s="48">
        <v>351</v>
      </c>
      <c r="C342" s="38" t="s">
        <v>191</v>
      </c>
      <c r="D342" s="100">
        <v>45541</v>
      </c>
      <c r="E342" s="100">
        <v>34535</v>
      </c>
      <c r="F342" s="101"/>
    </row>
    <row r="343" spans="1:15" x14ac:dyDescent="0.15">
      <c r="A343" s="37" t="s">
        <v>94</v>
      </c>
      <c r="B343" s="48">
        <v>351</v>
      </c>
      <c r="C343" s="38" t="s">
        <v>200</v>
      </c>
      <c r="D343" s="100">
        <v>181944</v>
      </c>
      <c r="E343" s="100">
        <v>102476</v>
      </c>
      <c r="F343" s="101"/>
      <c r="G343" s="87"/>
      <c r="H343" s="87"/>
      <c r="I343" s="87"/>
      <c r="J343" s="87"/>
      <c r="K343" s="87"/>
      <c r="L343" s="87"/>
      <c r="M343" s="87"/>
      <c r="N343" s="87"/>
      <c r="O343" s="87"/>
    </row>
    <row r="344" spans="1:15" x14ac:dyDescent="0.15">
      <c r="A344" s="37" t="s">
        <v>94</v>
      </c>
      <c r="B344" s="48">
        <v>351</v>
      </c>
      <c r="C344" s="38" t="s">
        <v>201</v>
      </c>
      <c r="D344" s="100">
        <v>45934</v>
      </c>
      <c r="E344" s="100">
        <v>25871</v>
      </c>
      <c r="F344" s="101"/>
      <c r="L344" s="87"/>
      <c r="M344" s="87"/>
      <c r="N344" s="87"/>
    </row>
    <row r="345" spans="1:15" x14ac:dyDescent="0.15">
      <c r="A345" s="37" t="s">
        <v>130</v>
      </c>
      <c r="B345" s="48">
        <v>351</v>
      </c>
      <c r="C345" s="38" t="s">
        <v>207</v>
      </c>
      <c r="D345" s="100">
        <v>152474</v>
      </c>
      <c r="E345" s="100">
        <v>1502</v>
      </c>
      <c r="F345" s="101"/>
      <c r="K345" s="87"/>
      <c r="L345" s="87"/>
      <c r="M345" s="87"/>
      <c r="N345" s="87"/>
    </row>
    <row r="346" spans="1:15" x14ac:dyDescent="0.15">
      <c r="A346" s="37" t="s">
        <v>130</v>
      </c>
      <c r="B346" s="48">
        <v>351</v>
      </c>
      <c r="C346" s="38" t="s">
        <v>208</v>
      </c>
      <c r="D346" s="100">
        <v>42395</v>
      </c>
      <c r="E346" s="100">
        <v>418</v>
      </c>
      <c r="F346" s="101"/>
      <c r="K346" s="87"/>
      <c r="L346" s="87"/>
      <c r="M346" s="87"/>
    </row>
    <row r="347" spans="1:15" x14ac:dyDescent="0.15">
      <c r="A347" s="37" t="s">
        <v>130</v>
      </c>
      <c r="B347" s="48">
        <v>351</v>
      </c>
      <c r="C347" s="38" t="s">
        <v>210</v>
      </c>
      <c r="D347" s="100">
        <v>52264</v>
      </c>
      <c r="E347" s="100">
        <v>0</v>
      </c>
      <c r="F347" s="101"/>
      <c r="L347" s="87"/>
    </row>
    <row r="348" spans="1:15" x14ac:dyDescent="0.15">
      <c r="A348" s="37" t="s">
        <v>130</v>
      </c>
      <c r="B348" s="48">
        <v>351</v>
      </c>
      <c r="C348" s="38" t="s">
        <v>212</v>
      </c>
      <c r="D348" s="100">
        <v>13356</v>
      </c>
      <c r="E348" s="100">
        <v>0</v>
      </c>
      <c r="F348" s="101"/>
      <c r="G348" s="87"/>
      <c r="H348" s="87"/>
      <c r="I348" s="87"/>
      <c r="J348" s="87"/>
      <c r="K348" s="87"/>
      <c r="L348" s="87"/>
      <c r="M348" s="87"/>
      <c r="N348" s="87"/>
      <c r="O348" s="87"/>
    </row>
    <row r="349" spans="1:15" x14ac:dyDescent="0.15">
      <c r="A349" s="37" t="s">
        <v>94</v>
      </c>
      <c r="B349" s="48">
        <v>363</v>
      </c>
      <c r="C349" s="38" t="s">
        <v>217</v>
      </c>
      <c r="D349" s="100">
        <v>36657</v>
      </c>
      <c r="E349" s="100">
        <v>24777</v>
      </c>
      <c r="F349" s="101"/>
      <c r="G349" s="88"/>
      <c r="I349" s="5"/>
      <c r="J349" s="5"/>
      <c r="K349" s="78"/>
      <c r="L349" s="78"/>
      <c r="M349" s="78"/>
      <c r="N349" s="78"/>
    </row>
    <row r="350" spans="1:15" x14ac:dyDescent="0.15">
      <c r="A350" s="37" t="s">
        <v>94</v>
      </c>
      <c r="B350" s="48">
        <v>363</v>
      </c>
      <c r="C350" s="38" t="s">
        <v>218</v>
      </c>
      <c r="D350" s="100">
        <v>8798</v>
      </c>
      <c r="E350" s="100">
        <v>5946</v>
      </c>
      <c r="F350" s="101"/>
      <c r="G350" s="88"/>
      <c r="I350" s="5"/>
      <c r="J350" s="5"/>
      <c r="K350" s="78"/>
      <c r="L350" s="78"/>
      <c r="M350" s="78"/>
      <c r="N350" s="78"/>
    </row>
    <row r="351" spans="1:15" x14ac:dyDescent="0.15">
      <c r="A351" s="37" t="s">
        <v>60</v>
      </c>
      <c r="B351" s="48">
        <v>367</v>
      </c>
      <c r="C351" s="38" t="s">
        <v>49</v>
      </c>
      <c r="D351" s="100">
        <v>117443</v>
      </c>
      <c r="E351" s="100">
        <v>58694</v>
      </c>
      <c r="F351" s="101"/>
      <c r="G351" s="88"/>
      <c r="I351" s="5"/>
      <c r="J351" s="5"/>
      <c r="K351" s="78"/>
      <c r="L351" s="78"/>
      <c r="M351" s="78"/>
      <c r="N351" s="78"/>
    </row>
    <row r="352" spans="1:15" x14ac:dyDescent="0.15">
      <c r="A352" s="37" t="s">
        <v>60</v>
      </c>
      <c r="B352" s="48">
        <v>367</v>
      </c>
      <c r="C352" s="38" t="s">
        <v>460</v>
      </c>
      <c r="D352" s="100">
        <v>109225</v>
      </c>
      <c r="E352" s="100">
        <v>112647</v>
      </c>
      <c r="F352" s="101"/>
      <c r="G352" s="88"/>
      <c r="I352" s="5"/>
      <c r="J352" s="5"/>
      <c r="K352" s="78"/>
      <c r="L352" s="78"/>
      <c r="M352" s="78"/>
      <c r="N352" s="78"/>
    </row>
    <row r="353" spans="1:14" x14ac:dyDescent="0.15">
      <c r="A353" s="37" t="s">
        <v>461</v>
      </c>
      <c r="B353" s="48">
        <v>383</v>
      </c>
      <c r="C353" s="38" t="s">
        <v>105</v>
      </c>
      <c r="D353" s="100">
        <v>1016043</v>
      </c>
      <c r="E353" s="100">
        <v>41675</v>
      </c>
      <c r="F353" s="101"/>
      <c r="G353" s="88"/>
      <c r="I353" s="5"/>
      <c r="J353" s="5"/>
      <c r="K353" s="78"/>
      <c r="L353" s="78"/>
      <c r="M353" s="78"/>
      <c r="N353" s="78"/>
    </row>
    <row r="354" spans="1:14" x14ac:dyDescent="0.15">
      <c r="A354" s="37" t="s">
        <v>60</v>
      </c>
      <c r="B354" s="48">
        <v>420</v>
      </c>
      <c r="C354" s="38" t="s">
        <v>247</v>
      </c>
      <c r="D354" s="100">
        <v>302172</v>
      </c>
      <c r="E354" s="100">
        <v>69878</v>
      </c>
      <c r="F354" s="101"/>
      <c r="I354" s="5"/>
      <c r="J354" s="5"/>
    </row>
    <row r="355" spans="1:14" x14ac:dyDescent="0.15">
      <c r="A355" s="37" t="s">
        <v>60</v>
      </c>
      <c r="B355" s="48">
        <v>420</v>
      </c>
      <c r="C355" s="38" t="s">
        <v>248</v>
      </c>
      <c r="D355" s="100">
        <v>19969</v>
      </c>
      <c r="E355" s="100">
        <v>17422</v>
      </c>
      <c r="F355" s="101"/>
      <c r="G355" s="88"/>
      <c r="I355" s="5"/>
      <c r="J355" s="5"/>
      <c r="K355" s="78"/>
      <c r="L355" s="78"/>
      <c r="M355" s="78"/>
      <c r="N355" s="78"/>
    </row>
    <row r="356" spans="1:14" x14ac:dyDescent="0.15">
      <c r="A356" s="37" t="s">
        <v>252</v>
      </c>
      <c r="B356" s="48">
        <v>430</v>
      </c>
      <c r="C356" s="38" t="s">
        <v>265</v>
      </c>
      <c r="D356" s="100">
        <v>3974569</v>
      </c>
      <c r="E356" s="100">
        <v>727672</v>
      </c>
      <c r="F356" s="101"/>
      <c r="G356" s="88"/>
      <c r="I356" s="5"/>
      <c r="J356" s="5"/>
      <c r="K356" s="78"/>
      <c r="L356" s="78"/>
      <c r="M356" s="78"/>
      <c r="N356" s="78"/>
    </row>
    <row r="357" spans="1:14" x14ac:dyDescent="0.15">
      <c r="A357" s="37" t="s">
        <v>252</v>
      </c>
      <c r="B357" s="48">
        <v>430</v>
      </c>
      <c r="C357" s="38" t="s">
        <v>266</v>
      </c>
      <c r="D357" s="100">
        <v>393921</v>
      </c>
      <c r="E357" s="100">
        <v>191868</v>
      </c>
      <c r="F357" s="101"/>
      <c r="G357" s="88"/>
      <c r="I357" s="5"/>
      <c r="J357" s="5"/>
      <c r="K357" s="78"/>
      <c r="L357" s="78"/>
      <c r="M357" s="78"/>
      <c r="N357" s="78"/>
    </row>
    <row r="358" spans="1:14" x14ac:dyDescent="0.15">
      <c r="A358" s="37" t="s">
        <v>67</v>
      </c>
      <c r="B358" s="48">
        <v>449</v>
      </c>
      <c r="C358" s="38" t="s">
        <v>247</v>
      </c>
      <c r="D358" s="100">
        <v>121512</v>
      </c>
      <c r="E358" s="100">
        <v>18189</v>
      </c>
      <c r="F358" s="101"/>
      <c r="G358" s="88"/>
      <c r="I358" s="5"/>
      <c r="J358" s="5"/>
      <c r="K358" s="78"/>
      <c r="L358" s="78"/>
      <c r="M358" s="78"/>
      <c r="N358" s="78"/>
    </row>
    <row r="359" spans="1:14" x14ac:dyDescent="0.15">
      <c r="A359" s="37" t="s">
        <v>459</v>
      </c>
      <c r="B359" s="48">
        <v>472</v>
      </c>
      <c r="C359" s="38" t="s">
        <v>71</v>
      </c>
      <c r="D359" s="100">
        <v>500000</v>
      </c>
      <c r="E359" s="100">
        <v>662195</v>
      </c>
      <c r="F359" s="101"/>
      <c r="G359" s="88"/>
      <c r="I359" s="5"/>
      <c r="J359" s="5"/>
      <c r="K359" s="78"/>
      <c r="L359" s="78"/>
      <c r="M359" s="78"/>
      <c r="N359" s="78"/>
    </row>
    <row r="360" spans="1:14" x14ac:dyDescent="0.15">
      <c r="A360" s="37" t="s">
        <v>459</v>
      </c>
      <c r="B360" s="48">
        <v>486</v>
      </c>
      <c r="C360" s="38" t="s">
        <v>111</v>
      </c>
      <c r="D360" s="100">
        <v>105400</v>
      </c>
      <c r="E360" s="100">
        <v>79558</v>
      </c>
      <c r="F360" s="101"/>
      <c r="G360" s="88"/>
      <c r="I360" s="5"/>
      <c r="J360" s="5"/>
    </row>
    <row r="361" spans="1:14" x14ac:dyDescent="0.15">
      <c r="A361" s="37" t="s">
        <v>148</v>
      </c>
      <c r="B361" s="48">
        <v>486</v>
      </c>
      <c r="C361" s="38" t="s">
        <v>240</v>
      </c>
      <c r="D361" s="100">
        <v>94545</v>
      </c>
      <c r="E361" s="100">
        <v>77084</v>
      </c>
      <c r="F361" s="101"/>
      <c r="G361" s="88"/>
      <c r="I361" s="5"/>
      <c r="J361" s="5"/>
      <c r="K361" s="78"/>
      <c r="L361" s="78"/>
      <c r="M361" s="78"/>
      <c r="N361" s="78"/>
    </row>
    <row r="362" spans="1:14" x14ac:dyDescent="0.15">
      <c r="A362" s="37" t="s">
        <v>60</v>
      </c>
      <c r="B362" s="48">
        <v>495</v>
      </c>
      <c r="C362" s="38" t="s">
        <v>338</v>
      </c>
      <c r="D362" s="100">
        <v>220913</v>
      </c>
      <c r="E362" s="100">
        <v>95103</v>
      </c>
      <c r="F362" s="101"/>
      <c r="G362" s="88"/>
      <c r="I362" s="5"/>
      <c r="J362" s="5"/>
      <c r="K362" s="78"/>
      <c r="L362" s="78"/>
      <c r="M362" s="78"/>
      <c r="N362" s="78"/>
    </row>
    <row r="363" spans="1:14" x14ac:dyDescent="0.15">
      <c r="A363" s="37" t="s">
        <v>60</v>
      </c>
      <c r="B363" s="48">
        <v>495</v>
      </c>
      <c r="C363" s="38" t="s">
        <v>339</v>
      </c>
      <c r="D363" s="100">
        <v>0</v>
      </c>
      <c r="E363" s="100">
        <v>13873</v>
      </c>
      <c r="F363" s="101"/>
      <c r="G363" s="88"/>
      <c r="I363" s="5"/>
      <c r="J363" s="5"/>
      <c r="K363" s="78"/>
      <c r="L363" s="78"/>
      <c r="M363" s="78"/>
      <c r="N363" s="78"/>
    </row>
    <row r="364" spans="1:14" x14ac:dyDescent="0.15">
      <c r="A364" s="37" t="s">
        <v>60</v>
      </c>
      <c r="B364" s="48">
        <v>495</v>
      </c>
      <c r="C364" s="38" t="s">
        <v>340</v>
      </c>
      <c r="D364" s="100">
        <v>0</v>
      </c>
      <c r="E364" s="100">
        <v>8791</v>
      </c>
      <c r="F364" s="101"/>
      <c r="G364" s="88"/>
      <c r="I364" s="5"/>
      <c r="J364" s="5"/>
      <c r="K364" s="78"/>
      <c r="L364" s="78"/>
      <c r="M364" s="78"/>
      <c r="N364" s="78"/>
    </row>
    <row r="365" spans="1:14" x14ac:dyDescent="0.15">
      <c r="A365" s="37" t="s">
        <v>60</v>
      </c>
      <c r="B365" s="48">
        <v>495</v>
      </c>
      <c r="C365" s="38" t="s">
        <v>341</v>
      </c>
      <c r="D365" s="100">
        <v>0</v>
      </c>
      <c r="E365" s="100">
        <v>7739</v>
      </c>
      <c r="F365" s="101"/>
      <c r="G365" s="88"/>
      <c r="I365" s="5"/>
      <c r="J365" s="5"/>
      <c r="K365" s="78"/>
      <c r="L365" s="78"/>
      <c r="M365" s="78"/>
      <c r="N365" s="78"/>
    </row>
    <row r="366" spans="1:14" x14ac:dyDescent="0.15">
      <c r="A366" s="37" t="s">
        <v>60</v>
      </c>
      <c r="B366" s="48">
        <v>495</v>
      </c>
      <c r="C366" s="64" t="s">
        <v>343</v>
      </c>
      <c r="D366" s="100">
        <v>0</v>
      </c>
      <c r="E366" s="100">
        <v>10003</v>
      </c>
      <c r="F366" s="101"/>
      <c r="I366" s="5"/>
      <c r="J366" s="5"/>
    </row>
    <row r="367" spans="1:14" x14ac:dyDescent="0.15">
      <c r="A367" s="37" t="s">
        <v>60</v>
      </c>
      <c r="B367" s="48">
        <v>495</v>
      </c>
      <c r="C367" s="38" t="s">
        <v>50</v>
      </c>
      <c r="D367" s="100">
        <v>187604</v>
      </c>
      <c r="E367" s="100">
        <v>84176</v>
      </c>
      <c r="F367" s="101"/>
      <c r="G367" s="88"/>
      <c r="I367" s="5"/>
      <c r="J367" s="5"/>
      <c r="K367" s="78"/>
      <c r="L367" s="78"/>
      <c r="M367" s="78"/>
      <c r="N367" s="78"/>
    </row>
    <row r="368" spans="1:14" x14ac:dyDescent="0.15">
      <c r="A368" s="37" t="s">
        <v>60</v>
      </c>
      <c r="B368" s="48">
        <v>495</v>
      </c>
      <c r="C368" s="38" t="s">
        <v>462</v>
      </c>
      <c r="D368" s="100">
        <v>0</v>
      </c>
      <c r="E368" s="100">
        <v>14617</v>
      </c>
      <c r="F368" s="101"/>
      <c r="G368" s="88"/>
      <c r="I368" s="5"/>
      <c r="J368" s="5"/>
      <c r="K368" s="78"/>
      <c r="L368" s="78"/>
      <c r="M368" s="78"/>
      <c r="N368" s="78"/>
    </row>
    <row r="369" spans="1:15" x14ac:dyDescent="0.15">
      <c r="A369" s="37" t="s">
        <v>60</v>
      </c>
      <c r="B369" s="48">
        <v>495</v>
      </c>
      <c r="C369" s="38" t="s">
        <v>463</v>
      </c>
      <c r="D369" s="100">
        <v>0</v>
      </c>
      <c r="E369" s="100">
        <v>5474</v>
      </c>
      <c r="F369" s="101"/>
      <c r="G369" s="88"/>
      <c r="I369" s="5"/>
      <c r="J369" s="5"/>
      <c r="K369" s="78"/>
      <c r="L369" s="78"/>
      <c r="M369" s="78"/>
      <c r="N369" s="78"/>
    </row>
    <row r="370" spans="1:15" x14ac:dyDescent="0.15">
      <c r="A370" s="37" t="s">
        <v>60</v>
      </c>
      <c r="B370" s="48">
        <v>495</v>
      </c>
      <c r="C370" s="38" t="s">
        <v>838</v>
      </c>
      <c r="D370" s="100">
        <v>0</v>
      </c>
      <c r="E370" s="100">
        <v>2863</v>
      </c>
      <c r="F370" s="101"/>
      <c r="G370" s="88"/>
      <c r="I370" s="5"/>
      <c r="J370" s="5"/>
      <c r="K370" s="78"/>
      <c r="L370" s="78"/>
      <c r="M370" s="78"/>
      <c r="N370" s="78"/>
    </row>
    <row r="371" spans="1:15" x14ac:dyDescent="0.15">
      <c r="A371" s="37" t="s">
        <v>60</v>
      </c>
      <c r="B371" s="48">
        <v>495</v>
      </c>
      <c r="C371" s="38" t="s">
        <v>839</v>
      </c>
      <c r="D371" s="100">
        <v>0</v>
      </c>
      <c r="E371" s="100">
        <v>6374</v>
      </c>
      <c r="F371" s="101"/>
      <c r="G371" s="88"/>
      <c r="I371" s="5"/>
      <c r="J371" s="5"/>
      <c r="K371" s="78"/>
      <c r="L371" s="78"/>
      <c r="M371" s="78"/>
      <c r="N371" s="78"/>
    </row>
    <row r="372" spans="1:15" x14ac:dyDescent="0.15">
      <c r="A372" s="37" t="s">
        <v>373</v>
      </c>
      <c r="B372" s="48">
        <v>495</v>
      </c>
      <c r="C372" s="38" t="s">
        <v>464</v>
      </c>
      <c r="D372" s="100">
        <v>157764</v>
      </c>
      <c r="E372" s="100">
        <v>91205</v>
      </c>
      <c r="F372" s="101"/>
      <c r="G372" s="88"/>
      <c r="I372" s="5"/>
      <c r="J372" s="5"/>
    </row>
    <row r="373" spans="1:15" x14ac:dyDescent="0.15">
      <c r="A373" s="37" t="s">
        <v>373</v>
      </c>
      <c r="B373" s="48">
        <v>495</v>
      </c>
      <c r="C373" s="38" t="s">
        <v>465</v>
      </c>
      <c r="D373" s="100">
        <v>0</v>
      </c>
      <c r="E373" s="100">
        <v>10422</v>
      </c>
      <c r="F373" s="101"/>
      <c r="G373" s="88"/>
      <c r="I373" s="5"/>
      <c r="J373" s="5"/>
      <c r="K373" s="78"/>
      <c r="L373" s="78"/>
      <c r="M373" s="78"/>
      <c r="N373" s="78"/>
    </row>
    <row r="374" spans="1:15" x14ac:dyDescent="0.15">
      <c r="A374" s="37" t="s">
        <v>373</v>
      </c>
      <c r="B374" s="48">
        <v>495</v>
      </c>
      <c r="C374" s="38" t="s">
        <v>466</v>
      </c>
      <c r="D374" s="100">
        <v>0</v>
      </c>
      <c r="E374" s="100">
        <v>3316</v>
      </c>
      <c r="F374" s="101"/>
      <c r="G374" s="88"/>
      <c r="I374" s="5"/>
      <c r="J374" s="5"/>
      <c r="K374" s="78"/>
      <c r="L374" s="78"/>
      <c r="M374" s="78"/>
      <c r="N374" s="78"/>
    </row>
    <row r="375" spans="1:15" x14ac:dyDescent="0.15">
      <c r="A375" s="37" t="s">
        <v>373</v>
      </c>
      <c r="B375" s="48">
        <v>495</v>
      </c>
      <c r="C375" s="38" t="s">
        <v>840</v>
      </c>
      <c r="D375" s="100">
        <v>0</v>
      </c>
      <c r="E375" s="100">
        <v>1722</v>
      </c>
      <c r="F375" s="101"/>
      <c r="G375" s="88"/>
      <c r="I375" s="5"/>
      <c r="J375" s="5"/>
      <c r="K375" s="78"/>
      <c r="L375" s="78"/>
      <c r="M375" s="78"/>
      <c r="N375" s="78"/>
    </row>
    <row r="376" spans="1:15" x14ac:dyDescent="0.15">
      <c r="A376" s="37" t="s">
        <v>373</v>
      </c>
      <c r="B376" s="48">
        <v>495</v>
      </c>
      <c r="C376" s="38" t="s">
        <v>841</v>
      </c>
      <c r="D376" s="100">
        <v>0</v>
      </c>
      <c r="E376" s="100">
        <v>2583</v>
      </c>
      <c r="F376" s="101"/>
      <c r="G376" s="88"/>
      <c r="I376" s="5"/>
      <c r="J376" s="5"/>
      <c r="K376" s="78"/>
      <c r="L376" s="78"/>
      <c r="M376" s="78"/>
      <c r="N376" s="78"/>
    </row>
    <row r="377" spans="1:15" x14ac:dyDescent="0.15">
      <c r="A377" s="37" t="s">
        <v>373</v>
      </c>
      <c r="B377" s="48">
        <v>510</v>
      </c>
      <c r="C377" s="38" t="s">
        <v>295</v>
      </c>
      <c r="D377" s="100">
        <v>454994</v>
      </c>
      <c r="E377" s="100">
        <v>150600</v>
      </c>
      <c r="F377" s="101"/>
      <c r="G377" s="88"/>
      <c r="I377" s="5"/>
      <c r="J377" s="5"/>
      <c r="K377" s="78"/>
      <c r="L377" s="78"/>
      <c r="M377" s="78"/>
      <c r="N377" s="78"/>
    </row>
    <row r="378" spans="1:15" x14ac:dyDescent="0.15">
      <c r="A378" s="37" t="s">
        <v>373</v>
      </c>
      <c r="B378" s="48">
        <v>510</v>
      </c>
      <c r="C378" s="38" t="s">
        <v>297</v>
      </c>
      <c r="D378" s="100">
        <v>54880</v>
      </c>
      <c r="E378" s="100">
        <v>24428</v>
      </c>
      <c r="F378" s="101"/>
      <c r="G378" s="88"/>
      <c r="I378" s="5"/>
      <c r="J378" s="5"/>
    </row>
    <row r="379" spans="1:15" x14ac:dyDescent="0.15">
      <c r="A379" s="37" t="s">
        <v>269</v>
      </c>
      <c r="B379" s="48">
        <v>511</v>
      </c>
      <c r="C379" s="38" t="s">
        <v>317</v>
      </c>
      <c r="D379" s="100">
        <v>4290001</v>
      </c>
      <c r="E379" s="100">
        <v>292725</v>
      </c>
      <c r="F379" s="101"/>
      <c r="G379" s="88"/>
      <c r="I379" s="5"/>
      <c r="J379" s="5"/>
      <c r="K379" s="78"/>
      <c r="L379" s="78"/>
      <c r="M379" s="78"/>
      <c r="N379" s="78"/>
    </row>
    <row r="380" spans="1:15" x14ac:dyDescent="0.15">
      <c r="A380" s="37" t="s">
        <v>220</v>
      </c>
      <c r="B380" s="48">
        <v>511</v>
      </c>
      <c r="C380" s="38" t="s">
        <v>318</v>
      </c>
      <c r="D380" s="100">
        <v>0</v>
      </c>
      <c r="E380" s="100">
        <v>64577</v>
      </c>
      <c r="F380" s="101"/>
      <c r="G380" s="88"/>
      <c r="I380" s="5"/>
      <c r="J380" s="5"/>
      <c r="K380" s="78"/>
      <c r="L380" s="78"/>
      <c r="M380" s="78"/>
      <c r="N380" s="78"/>
    </row>
    <row r="381" spans="1:15" x14ac:dyDescent="0.15">
      <c r="A381" s="37" t="s">
        <v>373</v>
      </c>
      <c r="B381" s="48">
        <v>582</v>
      </c>
      <c r="C381" s="38" t="s">
        <v>393</v>
      </c>
      <c r="D381" s="100">
        <v>270882</v>
      </c>
      <c r="E381" s="100">
        <v>168151</v>
      </c>
      <c r="F381" s="101"/>
      <c r="G381" s="88"/>
      <c r="I381" s="5"/>
      <c r="J381" s="5"/>
      <c r="K381" s="78"/>
      <c r="L381" s="78"/>
      <c r="M381" s="78"/>
      <c r="N381" s="78"/>
    </row>
    <row r="382" spans="1:15" x14ac:dyDescent="0.15">
      <c r="A382" s="37" t="s">
        <v>373</v>
      </c>
      <c r="B382" s="48">
        <v>582</v>
      </c>
      <c r="C382" s="38" t="s">
        <v>394</v>
      </c>
      <c r="D382" s="100">
        <v>110650</v>
      </c>
      <c r="E382" s="100">
        <v>11020</v>
      </c>
      <c r="F382" s="101"/>
      <c r="G382" s="88"/>
      <c r="I382" s="5"/>
      <c r="J382" s="5"/>
      <c r="K382" s="78"/>
      <c r="L382" s="78"/>
      <c r="M382" s="78"/>
      <c r="N382" s="78"/>
      <c r="O382" s="87"/>
    </row>
    <row r="383" spans="1:15" x14ac:dyDescent="0.15">
      <c r="A383" s="37" t="s">
        <v>298</v>
      </c>
      <c r="B383" s="48">
        <v>602</v>
      </c>
      <c r="C383" s="38" t="s">
        <v>413</v>
      </c>
      <c r="D383" s="100">
        <v>0</v>
      </c>
      <c r="E383" s="100">
        <v>506246</v>
      </c>
      <c r="F383" s="101"/>
      <c r="G383" s="88"/>
      <c r="I383" s="5"/>
      <c r="J383" s="5"/>
    </row>
    <row r="384" spans="1:15" x14ac:dyDescent="0.15">
      <c r="A384" s="37" t="s">
        <v>298</v>
      </c>
      <c r="B384" s="48">
        <v>614</v>
      </c>
      <c r="C384" s="38" t="s">
        <v>421</v>
      </c>
      <c r="D384" s="100">
        <v>0</v>
      </c>
      <c r="E384" s="100">
        <v>214221</v>
      </c>
      <c r="F384" s="101"/>
      <c r="G384" s="88"/>
      <c r="I384" s="5"/>
      <c r="J384" s="5"/>
      <c r="K384" s="78"/>
      <c r="L384" s="78"/>
      <c r="M384" s="78"/>
      <c r="N384" s="78"/>
    </row>
    <row r="385" spans="1:14" x14ac:dyDescent="0.15">
      <c r="A385" s="37"/>
      <c r="B385" s="48"/>
      <c r="C385" s="38"/>
      <c r="D385" s="100"/>
      <c r="E385" s="100"/>
      <c r="F385" s="101"/>
      <c r="G385" s="88"/>
      <c r="I385" s="5"/>
      <c r="J385" s="5"/>
      <c r="K385" s="78"/>
      <c r="L385" s="78"/>
      <c r="M385" s="78"/>
      <c r="N385" s="78"/>
    </row>
    <row r="386" spans="1:14" x14ac:dyDescent="0.15">
      <c r="A386" s="102" t="s">
        <v>467</v>
      </c>
      <c r="B386" s="66"/>
      <c r="C386" s="67"/>
      <c r="D386" s="65">
        <v>15510372.27</v>
      </c>
      <c r="E386" s="65">
        <v>5270888.74</v>
      </c>
      <c r="F386" s="65">
        <v>0</v>
      </c>
      <c r="G386" s="88"/>
      <c r="I386" s="5"/>
      <c r="J386" s="5"/>
      <c r="K386" s="78"/>
      <c r="L386" s="78"/>
      <c r="M386" s="78"/>
      <c r="N386" s="78"/>
    </row>
    <row r="387" spans="1:14" x14ac:dyDescent="0.15">
      <c r="A387" s="87"/>
      <c r="B387" s="2"/>
      <c r="C387" s="2"/>
      <c r="D387" s="87"/>
      <c r="E387" s="5"/>
      <c r="F387" s="87"/>
      <c r="G387" s="88"/>
      <c r="I387" s="5"/>
      <c r="J387" s="5"/>
      <c r="K387" s="78"/>
      <c r="L387" s="78"/>
      <c r="M387" s="78"/>
      <c r="N387" s="78"/>
    </row>
    <row r="388" spans="1:14" ht="12.75" x14ac:dyDescent="0.2">
      <c r="A388" s="8" t="s">
        <v>468</v>
      </c>
      <c r="B388" s="87"/>
      <c r="C388" s="87"/>
      <c r="E388" s="6"/>
      <c r="F388" s="104"/>
      <c r="G388" s="104"/>
      <c r="L388" s="105"/>
    </row>
    <row r="389" spans="1:14" ht="12.75" x14ac:dyDescent="0.2">
      <c r="A389" s="1" t="s">
        <v>446</v>
      </c>
      <c r="B389" s="87"/>
      <c r="C389" s="87"/>
      <c r="E389" s="6"/>
      <c r="F389" s="104"/>
      <c r="G389" s="104"/>
      <c r="L389" s="105"/>
      <c r="M389" s="78"/>
      <c r="N389" s="78"/>
    </row>
    <row r="390" spans="1:14" ht="12.75" x14ac:dyDescent="0.2">
      <c r="A390" s="90" t="s">
        <v>862</v>
      </c>
      <c r="B390" s="6"/>
      <c r="C390" s="6"/>
      <c r="E390" s="6"/>
      <c r="F390" s="104"/>
      <c r="G390" s="104"/>
      <c r="L390" s="105"/>
      <c r="M390" s="78"/>
      <c r="N390" s="78"/>
    </row>
    <row r="391" spans="1:14" x14ac:dyDescent="0.15">
      <c r="A391" s="11"/>
      <c r="B391" s="11"/>
      <c r="C391" s="11"/>
      <c r="D391" s="11"/>
      <c r="E391" s="11"/>
      <c r="F391" s="106"/>
      <c r="G391" s="106"/>
      <c r="H391" s="11"/>
      <c r="I391" s="11"/>
      <c r="J391" s="11"/>
      <c r="K391" s="11"/>
      <c r="L391" s="105"/>
      <c r="M391" s="78"/>
      <c r="N391" s="78"/>
    </row>
    <row r="392" spans="1:14" ht="12.75" x14ac:dyDescent="0.2">
      <c r="A392" s="91"/>
      <c r="B392" s="92" t="s">
        <v>469</v>
      </c>
      <c r="C392" s="92"/>
      <c r="D392" s="92"/>
      <c r="E392" s="107"/>
      <c r="F392" s="92" t="s">
        <v>470</v>
      </c>
      <c r="G392" s="92" t="s">
        <v>471</v>
      </c>
      <c r="H392" s="92" t="s">
        <v>472</v>
      </c>
      <c r="I392" s="92" t="s">
        <v>14</v>
      </c>
      <c r="J392" s="92" t="s">
        <v>472</v>
      </c>
      <c r="K392" s="92" t="s">
        <v>473</v>
      </c>
      <c r="L392" s="92" t="s">
        <v>474</v>
      </c>
      <c r="M392" s="78"/>
      <c r="N392" s="78"/>
    </row>
    <row r="393" spans="1:14" ht="12.75" x14ac:dyDescent="0.2">
      <c r="A393" s="95" t="s">
        <v>475</v>
      </c>
      <c r="B393" s="96" t="s">
        <v>476</v>
      </c>
      <c r="C393" s="96" t="s">
        <v>477</v>
      </c>
      <c r="D393" s="96" t="s">
        <v>5</v>
      </c>
      <c r="E393" s="96" t="s">
        <v>7</v>
      </c>
      <c r="F393" s="96" t="s">
        <v>15</v>
      </c>
      <c r="G393" s="96" t="s">
        <v>478</v>
      </c>
      <c r="H393" s="96" t="s">
        <v>479</v>
      </c>
      <c r="I393" s="96" t="s">
        <v>480</v>
      </c>
      <c r="J393" s="96" t="s">
        <v>481</v>
      </c>
      <c r="K393" s="96" t="s">
        <v>482</v>
      </c>
      <c r="L393" s="96" t="s">
        <v>483</v>
      </c>
    </row>
    <row r="394" spans="1:14" ht="12.75" x14ac:dyDescent="0.2">
      <c r="A394" s="95" t="s">
        <v>453</v>
      </c>
      <c r="B394" s="96" t="s">
        <v>484</v>
      </c>
      <c r="C394" s="96" t="s">
        <v>485</v>
      </c>
      <c r="D394" s="96" t="s">
        <v>486</v>
      </c>
      <c r="E394" s="22"/>
      <c r="F394" s="96" t="s">
        <v>487</v>
      </c>
      <c r="G394" s="96" t="s">
        <v>488</v>
      </c>
      <c r="H394" s="96" t="s">
        <v>489</v>
      </c>
      <c r="I394" s="96" t="s">
        <v>490</v>
      </c>
      <c r="J394" s="96" t="s">
        <v>21</v>
      </c>
      <c r="K394" s="108" t="s">
        <v>21</v>
      </c>
      <c r="L394" s="108" t="s">
        <v>491</v>
      </c>
      <c r="M394" s="78"/>
      <c r="N394" s="78"/>
    </row>
    <row r="395" spans="1:14" ht="12.75" x14ac:dyDescent="0.2">
      <c r="A395" s="98"/>
      <c r="B395" s="33" t="s">
        <v>492</v>
      </c>
      <c r="C395" s="33"/>
      <c r="D395" s="33"/>
      <c r="E395" s="32"/>
      <c r="F395" s="109"/>
      <c r="G395" s="109"/>
      <c r="H395" s="33"/>
      <c r="I395" s="33" t="s">
        <v>33</v>
      </c>
      <c r="J395" s="33"/>
      <c r="K395" s="110"/>
      <c r="L395" s="110" t="s">
        <v>493</v>
      </c>
      <c r="M395" s="78"/>
      <c r="N395" s="78"/>
    </row>
    <row r="396" spans="1:14" x14ac:dyDescent="0.15">
      <c r="A396" s="11"/>
      <c r="B396" s="11"/>
      <c r="C396" s="11"/>
      <c r="D396" s="11"/>
      <c r="E396" s="11"/>
      <c r="F396" s="106"/>
      <c r="G396" s="106"/>
      <c r="H396" s="11"/>
      <c r="I396" s="11"/>
      <c r="J396" s="11"/>
      <c r="K396" s="11"/>
      <c r="L396" s="105"/>
      <c r="M396" s="78"/>
      <c r="N396" s="78"/>
    </row>
    <row r="397" spans="1:14" x14ac:dyDescent="0.15">
      <c r="A397" s="152" t="s">
        <v>863</v>
      </c>
      <c r="B397" s="152"/>
      <c r="C397" s="152"/>
      <c r="D397" s="152"/>
      <c r="E397" s="152"/>
      <c r="F397" s="152"/>
      <c r="G397" s="152"/>
      <c r="H397" s="152"/>
      <c r="I397" s="152"/>
      <c r="J397" s="152"/>
      <c r="K397" s="152"/>
      <c r="L397" s="152"/>
      <c r="M397" s="78"/>
      <c r="N397" s="78"/>
    </row>
    <row r="398" spans="1:14" x14ac:dyDescent="0.15">
      <c r="A398" s="37"/>
      <c r="B398" s="37"/>
      <c r="C398" s="6"/>
      <c r="D398" s="48"/>
      <c r="E398" s="38"/>
      <c r="F398" s="111"/>
      <c r="G398" s="38"/>
      <c r="H398" s="112"/>
      <c r="I398" s="112"/>
      <c r="J398" s="112"/>
      <c r="K398" s="112"/>
      <c r="L398" s="105"/>
    </row>
    <row r="399" spans="1:14" x14ac:dyDescent="0.15">
      <c r="A399" s="113" t="s">
        <v>467</v>
      </c>
      <c r="B399" s="67"/>
      <c r="C399" s="67"/>
      <c r="D399" s="67"/>
      <c r="E399" s="67"/>
      <c r="F399" s="114"/>
      <c r="G399" s="114"/>
      <c r="H399" s="65"/>
      <c r="I399" s="69">
        <v>0</v>
      </c>
      <c r="J399" s="69">
        <v>0</v>
      </c>
      <c r="K399" s="69">
        <v>0</v>
      </c>
      <c r="L399" s="65"/>
      <c r="M399" s="78"/>
      <c r="N399" s="78"/>
    </row>
    <row r="400" spans="1:14" x14ac:dyDescent="0.15">
      <c r="A400" s="115"/>
      <c r="B400" s="6"/>
      <c r="C400" s="6"/>
      <c r="E400" s="6"/>
      <c r="F400" s="104"/>
      <c r="G400" s="104"/>
      <c r="H400" s="73"/>
      <c r="I400" s="73"/>
      <c r="J400" s="73"/>
      <c r="K400" s="73"/>
      <c r="L400" s="105"/>
      <c r="M400" s="78"/>
      <c r="N400" s="78"/>
    </row>
    <row r="401" spans="1:14" x14ac:dyDescent="0.15">
      <c r="A401" s="116" t="s">
        <v>497</v>
      </c>
      <c r="B401" s="6"/>
      <c r="C401" s="6"/>
      <c r="E401" s="6"/>
      <c r="F401" s="104"/>
      <c r="G401" s="104"/>
      <c r="H401" s="78"/>
      <c r="I401" s="78"/>
      <c r="J401" s="78"/>
      <c r="K401" s="78"/>
      <c r="L401" s="105"/>
      <c r="M401" s="78"/>
      <c r="N401" s="78"/>
    </row>
    <row r="402" spans="1:14" x14ac:dyDescent="0.15">
      <c r="A402" s="80" t="s">
        <v>498</v>
      </c>
      <c r="B402" s="6"/>
      <c r="C402" s="6"/>
      <c r="E402" s="82"/>
      <c r="F402" s="117"/>
      <c r="G402" s="118"/>
      <c r="H402" s="78"/>
      <c r="I402" s="78"/>
      <c r="J402" s="78"/>
      <c r="K402" s="78"/>
      <c r="L402" s="105"/>
      <c r="M402" s="78"/>
      <c r="N402" s="78"/>
    </row>
    <row r="403" spans="1:14" x14ac:dyDescent="0.15">
      <c r="A403" s="80" t="s">
        <v>499</v>
      </c>
      <c r="B403" s="6"/>
      <c r="C403" s="6"/>
      <c r="E403" s="6"/>
      <c r="F403" s="104"/>
      <c r="G403" s="104"/>
      <c r="L403" s="105"/>
      <c r="M403" s="78"/>
      <c r="N403" s="78"/>
    </row>
    <row r="404" spans="1:14" x14ac:dyDescent="0.15">
      <c r="A404" s="119"/>
      <c r="B404" s="6"/>
      <c r="C404" s="6"/>
      <c r="E404" s="6"/>
      <c r="F404" s="104"/>
      <c r="G404" s="104"/>
      <c r="H404" s="78"/>
      <c r="I404" s="78"/>
      <c r="J404" s="78"/>
      <c r="K404" s="78"/>
      <c r="L404" s="105"/>
    </row>
    <row r="405" spans="1:14" x14ac:dyDescent="0.15">
      <c r="A405" s="119"/>
      <c r="B405" s="6"/>
      <c r="C405" s="6"/>
      <c r="E405" s="6"/>
      <c r="F405" s="104"/>
      <c r="G405" s="104"/>
      <c r="H405" s="78"/>
      <c r="I405" s="78"/>
      <c r="J405" s="78"/>
      <c r="K405" s="78"/>
      <c r="L405" s="105"/>
      <c r="M405" s="78"/>
      <c r="N405" s="78"/>
    </row>
    <row r="406" spans="1:14" ht="12.75" x14ac:dyDescent="0.2">
      <c r="A406" s="120"/>
      <c r="B406" s="120"/>
      <c r="C406" s="121"/>
      <c r="D406" s="121"/>
      <c r="E406" s="121"/>
      <c r="F406" s="121"/>
      <c r="G406" s="88"/>
      <c r="I406" s="5"/>
      <c r="J406" s="5"/>
      <c r="K406" s="78"/>
      <c r="L406" s="78"/>
      <c r="M406" s="78"/>
      <c r="N406" s="78"/>
    </row>
    <row r="407" spans="1:14" x14ac:dyDescent="0.15">
      <c r="A407" s="122" t="s">
        <v>500</v>
      </c>
      <c r="B407" s="123"/>
      <c r="C407" s="123"/>
      <c r="D407" s="123"/>
      <c r="E407" s="123"/>
      <c r="F407" s="124"/>
      <c r="G407" s="88"/>
      <c r="I407" s="5"/>
      <c r="J407" s="5"/>
      <c r="K407" s="78"/>
      <c r="L407" s="78"/>
      <c r="M407" s="78"/>
      <c r="N407" s="78"/>
    </row>
    <row r="408" spans="1:14" ht="31.5" x14ac:dyDescent="0.15">
      <c r="A408" s="125" t="s">
        <v>501</v>
      </c>
      <c r="B408" s="126" t="s">
        <v>502</v>
      </c>
      <c r="C408" s="126" t="s">
        <v>503</v>
      </c>
      <c r="D408" s="127" t="s">
        <v>504</v>
      </c>
      <c r="E408" s="126" t="s">
        <v>505</v>
      </c>
      <c r="F408" s="128" t="s">
        <v>506</v>
      </c>
      <c r="G408" s="88"/>
      <c r="I408" s="5"/>
      <c r="J408" s="5"/>
      <c r="K408" s="78"/>
      <c r="L408" s="78"/>
      <c r="M408" s="78"/>
      <c r="N408" s="78"/>
    </row>
    <row r="409" spans="1:14" ht="112.5" x14ac:dyDescent="0.15">
      <c r="A409" s="129">
        <v>193</v>
      </c>
      <c r="B409" s="130" t="s">
        <v>35</v>
      </c>
      <c r="C409" s="130" t="s">
        <v>507</v>
      </c>
      <c r="D409" s="130" t="s">
        <v>508</v>
      </c>
      <c r="E409" s="131" t="s">
        <v>509</v>
      </c>
      <c r="F409" s="131" t="s">
        <v>510</v>
      </c>
      <c r="G409" s="88"/>
      <c r="I409" s="5"/>
      <c r="J409" s="5"/>
      <c r="K409" s="78"/>
      <c r="L409" s="78"/>
      <c r="M409" s="78"/>
      <c r="N409" s="78"/>
    </row>
    <row r="410" spans="1:14" ht="112.5" x14ac:dyDescent="0.15">
      <c r="A410" s="132">
        <v>199</v>
      </c>
      <c r="B410" s="133" t="s">
        <v>40</v>
      </c>
      <c r="C410" s="133" t="s">
        <v>507</v>
      </c>
      <c r="D410" s="133" t="s">
        <v>508</v>
      </c>
      <c r="E410" s="134" t="s">
        <v>509</v>
      </c>
      <c r="F410" s="134" t="s">
        <v>511</v>
      </c>
      <c r="G410" s="88"/>
      <c r="I410" s="5"/>
      <c r="J410" s="5"/>
    </row>
    <row r="411" spans="1:14" ht="146.25" x14ac:dyDescent="0.15">
      <c r="A411" s="129">
        <v>202</v>
      </c>
      <c r="B411" s="130" t="s">
        <v>43</v>
      </c>
      <c r="C411" s="130" t="s">
        <v>507</v>
      </c>
      <c r="D411" s="130" t="s">
        <v>508</v>
      </c>
      <c r="E411" s="131" t="s">
        <v>512</v>
      </c>
      <c r="F411" s="131" t="s">
        <v>513</v>
      </c>
      <c r="G411" s="88"/>
      <c r="I411" s="5"/>
      <c r="J411" s="5"/>
      <c r="K411" s="78"/>
      <c r="L411" s="78"/>
      <c r="M411" s="78"/>
      <c r="N411" s="78"/>
    </row>
    <row r="412" spans="1:14" ht="45" x14ac:dyDescent="0.15">
      <c r="A412" s="132">
        <v>211</v>
      </c>
      <c r="B412" s="133" t="s">
        <v>48</v>
      </c>
      <c r="C412" s="133" t="s">
        <v>514</v>
      </c>
      <c r="D412" s="133" t="s">
        <v>508</v>
      </c>
      <c r="E412" s="133" t="s">
        <v>515</v>
      </c>
      <c r="F412" s="133" t="s">
        <v>516</v>
      </c>
      <c r="G412" s="88"/>
      <c r="I412" s="5"/>
      <c r="J412" s="5"/>
      <c r="K412" s="78"/>
      <c r="L412" s="78"/>
      <c r="M412" s="78"/>
      <c r="N412" s="78"/>
    </row>
    <row r="413" spans="1:14" ht="56.25" x14ac:dyDescent="0.15">
      <c r="A413" s="129">
        <v>221</v>
      </c>
      <c r="B413" s="130" t="s">
        <v>53</v>
      </c>
      <c r="C413" s="130" t="s">
        <v>514</v>
      </c>
      <c r="D413" s="130" t="s">
        <v>517</v>
      </c>
      <c r="E413" s="133" t="s">
        <v>518</v>
      </c>
      <c r="F413" s="133" t="s">
        <v>519</v>
      </c>
      <c r="G413" s="88"/>
      <c r="I413" s="5"/>
      <c r="J413" s="5"/>
      <c r="K413" s="78"/>
      <c r="L413" s="78"/>
      <c r="M413" s="78"/>
      <c r="N413" s="78"/>
    </row>
    <row r="414" spans="1:14" ht="33.75" x14ac:dyDescent="0.15">
      <c r="A414" s="132">
        <v>225</v>
      </c>
      <c r="B414" s="133" t="s">
        <v>61</v>
      </c>
      <c r="C414" s="133" t="s">
        <v>520</v>
      </c>
      <c r="D414" s="133" t="s">
        <v>521</v>
      </c>
      <c r="E414" s="133" t="s">
        <v>522</v>
      </c>
      <c r="F414" s="133" t="s">
        <v>523</v>
      </c>
      <c r="G414" s="88"/>
      <c r="I414" s="5"/>
      <c r="J414" s="5"/>
      <c r="K414" s="78"/>
      <c r="L414" s="78"/>
      <c r="M414" s="78"/>
      <c r="N414" s="78"/>
    </row>
    <row r="415" spans="1:14" ht="22.5" x14ac:dyDescent="0.15">
      <c r="A415" s="129">
        <v>226</v>
      </c>
      <c r="B415" s="130" t="s">
        <v>524</v>
      </c>
      <c r="C415" s="130" t="s">
        <v>514</v>
      </c>
      <c r="D415" s="130" t="s">
        <v>508</v>
      </c>
      <c r="E415" s="130" t="s">
        <v>525</v>
      </c>
      <c r="F415" s="130" t="s">
        <v>526</v>
      </c>
      <c r="G415" s="88"/>
      <c r="I415" s="5"/>
      <c r="J415" s="5"/>
      <c r="K415" s="78"/>
      <c r="L415" s="78"/>
      <c r="M415" s="78"/>
      <c r="N415" s="78"/>
    </row>
    <row r="416" spans="1:14" ht="22.5" x14ac:dyDescent="0.15">
      <c r="A416" s="132">
        <v>228</v>
      </c>
      <c r="B416" s="133" t="s">
        <v>66</v>
      </c>
      <c r="C416" s="133" t="s">
        <v>520</v>
      </c>
      <c r="D416" s="133" t="s">
        <v>521</v>
      </c>
      <c r="E416" s="133" t="s">
        <v>527</v>
      </c>
      <c r="F416" s="133" t="s">
        <v>527</v>
      </c>
      <c r="G416" s="88"/>
      <c r="I416" s="5"/>
      <c r="J416" s="5"/>
    </row>
    <row r="417" spans="1:15" ht="33.75" x14ac:dyDescent="0.15">
      <c r="A417" s="129">
        <v>233</v>
      </c>
      <c r="B417" s="130" t="s">
        <v>528</v>
      </c>
      <c r="C417" s="130" t="s">
        <v>514</v>
      </c>
      <c r="D417" s="130" t="s">
        <v>529</v>
      </c>
      <c r="E417" s="133" t="s">
        <v>530</v>
      </c>
      <c r="F417" s="133" t="s">
        <v>531</v>
      </c>
      <c r="G417" s="88"/>
      <c r="I417" s="5"/>
      <c r="J417" s="5"/>
      <c r="K417" s="78"/>
      <c r="L417" s="78"/>
      <c r="M417" s="78"/>
      <c r="N417" s="78"/>
    </row>
    <row r="418" spans="1:15" ht="67.5" x14ac:dyDescent="0.15">
      <c r="A418" s="132">
        <v>236</v>
      </c>
      <c r="B418" s="133" t="s">
        <v>68</v>
      </c>
      <c r="C418" s="133" t="s">
        <v>507</v>
      </c>
      <c r="D418" s="133" t="s">
        <v>521</v>
      </c>
      <c r="E418" s="133" t="s">
        <v>532</v>
      </c>
      <c r="F418" s="133" t="s">
        <v>533</v>
      </c>
      <c r="G418" s="88"/>
      <c r="I418" s="5"/>
      <c r="J418" s="5"/>
      <c r="K418" s="78"/>
      <c r="L418" s="78"/>
      <c r="M418" s="78"/>
      <c r="N418" s="78"/>
    </row>
    <row r="419" spans="1:15" ht="33.75" x14ac:dyDescent="0.15">
      <c r="A419" s="129">
        <v>239</v>
      </c>
      <c r="B419" s="130" t="s">
        <v>73</v>
      </c>
      <c r="C419" s="130" t="s">
        <v>534</v>
      </c>
      <c r="D419" s="130" t="s">
        <v>508</v>
      </c>
      <c r="E419" s="130" t="s">
        <v>535</v>
      </c>
      <c r="F419" s="130" t="s">
        <v>535</v>
      </c>
      <c r="G419" s="88"/>
      <c r="I419" s="5"/>
      <c r="J419" s="5"/>
      <c r="K419" s="78"/>
      <c r="L419" s="78"/>
      <c r="M419" s="78"/>
      <c r="N419" s="78"/>
    </row>
    <row r="420" spans="1:15" ht="33.75" x14ac:dyDescent="0.15">
      <c r="A420" s="132">
        <v>243</v>
      </c>
      <c r="B420" s="133" t="s">
        <v>536</v>
      </c>
      <c r="C420" s="133" t="s">
        <v>534</v>
      </c>
      <c r="D420" s="133" t="s">
        <v>508</v>
      </c>
      <c r="E420" s="133" t="s">
        <v>537</v>
      </c>
      <c r="F420" s="133" t="s">
        <v>537</v>
      </c>
      <c r="G420" s="88"/>
      <c r="I420" s="5"/>
      <c r="J420" s="5"/>
      <c r="K420" s="78"/>
      <c r="L420" s="78"/>
      <c r="M420" s="78"/>
      <c r="N420" s="78"/>
    </row>
    <row r="421" spans="1:15" ht="90" x14ac:dyDescent="0.15">
      <c r="A421" s="129">
        <v>245</v>
      </c>
      <c r="B421" s="130" t="s">
        <v>76</v>
      </c>
      <c r="C421" s="130" t="s">
        <v>514</v>
      </c>
      <c r="D421" s="130" t="s">
        <v>517</v>
      </c>
      <c r="E421" s="133" t="s">
        <v>538</v>
      </c>
      <c r="F421" s="133" t="s">
        <v>539</v>
      </c>
      <c r="G421" s="88"/>
      <c r="I421" s="5"/>
      <c r="J421" s="5"/>
      <c r="K421" s="78"/>
      <c r="L421" s="78"/>
      <c r="M421" s="78"/>
      <c r="N421" s="78"/>
    </row>
    <row r="422" spans="1:15" ht="90" x14ac:dyDescent="0.15">
      <c r="A422" s="132">
        <v>247</v>
      </c>
      <c r="B422" s="133" t="s">
        <v>81</v>
      </c>
      <c r="C422" s="133" t="s">
        <v>514</v>
      </c>
      <c r="D422" s="133" t="s">
        <v>517</v>
      </c>
      <c r="E422" s="133" t="s">
        <v>540</v>
      </c>
      <c r="F422" s="133" t="s">
        <v>541</v>
      </c>
      <c r="G422" s="88"/>
      <c r="I422" s="5"/>
      <c r="J422" s="5"/>
    </row>
    <row r="423" spans="1:15" ht="22.5" x14ac:dyDescent="0.15">
      <c r="A423" s="129">
        <v>262</v>
      </c>
      <c r="B423" s="130" t="s">
        <v>86</v>
      </c>
      <c r="C423" s="130" t="s">
        <v>542</v>
      </c>
      <c r="D423" s="130" t="s">
        <v>508</v>
      </c>
      <c r="E423" s="130" t="s">
        <v>543</v>
      </c>
      <c r="F423" s="130" t="s">
        <v>543</v>
      </c>
      <c r="G423" s="88"/>
      <c r="I423" s="5"/>
      <c r="J423" s="5"/>
      <c r="K423" s="78"/>
      <c r="L423" s="78"/>
      <c r="M423" s="78"/>
      <c r="N423" s="78"/>
      <c r="O423" s="78"/>
    </row>
    <row r="424" spans="1:15" ht="67.5" x14ac:dyDescent="0.15">
      <c r="A424" s="132">
        <v>265</v>
      </c>
      <c r="B424" s="133" t="s">
        <v>544</v>
      </c>
      <c r="C424" s="133" t="s">
        <v>545</v>
      </c>
      <c r="D424" s="133" t="s">
        <v>517</v>
      </c>
      <c r="E424" s="133" t="s">
        <v>546</v>
      </c>
      <c r="F424" s="133" t="s">
        <v>547</v>
      </c>
      <c r="G424" s="88"/>
      <c r="I424" s="5"/>
      <c r="J424" s="5"/>
      <c r="K424" s="78"/>
      <c r="L424" s="78"/>
      <c r="M424" s="78"/>
      <c r="N424" s="78"/>
      <c r="O424" s="78"/>
    </row>
    <row r="425" spans="1:15" ht="22.5" x14ac:dyDescent="0.15">
      <c r="A425" s="129">
        <v>270</v>
      </c>
      <c r="B425" s="130" t="s">
        <v>93</v>
      </c>
      <c r="C425" s="130" t="s">
        <v>520</v>
      </c>
      <c r="D425" s="130" t="s">
        <v>521</v>
      </c>
      <c r="E425" s="130" t="s">
        <v>527</v>
      </c>
      <c r="F425" s="130" t="s">
        <v>527</v>
      </c>
      <c r="G425" s="88"/>
      <c r="I425" s="5"/>
      <c r="J425" s="5"/>
      <c r="K425" s="78"/>
      <c r="L425" s="78"/>
      <c r="M425" s="78"/>
      <c r="N425" s="78"/>
      <c r="O425" s="78"/>
    </row>
    <row r="426" spans="1:15" ht="101.25" x14ac:dyDescent="0.15">
      <c r="A426" s="132">
        <v>271</v>
      </c>
      <c r="B426" s="133" t="s">
        <v>95</v>
      </c>
      <c r="C426" s="133" t="s">
        <v>548</v>
      </c>
      <c r="D426" s="133" t="s">
        <v>517</v>
      </c>
      <c r="E426" s="133" t="s">
        <v>549</v>
      </c>
      <c r="F426" s="133" t="s">
        <v>550</v>
      </c>
      <c r="G426" s="89"/>
      <c r="I426" s="5"/>
      <c r="J426" s="5"/>
      <c r="K426" s="78"/>
      <c r="L426" s="78"/>
      <c r="M426" s="78"/>
      <c r="N426" s="78"/>
      <c r="O426" s="78"/>
    </row>
    <row r="427" spans="1:15" ht="22.5" x14ac:dyDescent="0.15">
      <c r="A427" s="129">
        <v>278</v>
      </c>
      <c r="B427" s="130" t="s">
        <v>551</v>
      </c>
      <c r="C427" s="130" t="s">
        <v>552</v>
      </c>
      <c r="D427" s="130" t="s">
        <v>508</v>
      </c>
      <c r="E427" s="130" t="s">
        <v>553</v>
      </c>
      <c r="F427" s="130" t="s">
        <v>553</v>
      </c>
      <c r="G427" s="89"/>
      <c r="I427" s="5"/>
      <c r="J427" s="5"/>
      <c r="K427" s="78"/>
      <c r="L427" s="78"/>
      <c r="M427" s="78"/>
      <c r="N427" s="78"/>
      <c r="O427" s="78"/>
    </row>
    <row r="428" spans="1:15" ht="33.75" x14ac:dyDescent="0.15">
      <c r="A428" s="132">
        <v>280</v>
      </c>
      <c r="B428" s="133" t="s">
        <v>100</v>
      </c>
      <c r="C428" s="133" t="s">
        <v>514</v>
      </c>
      <c r="D428" s="133" t="s">
        <v>554</v>
      </c>
      <c r="E428" s="133" t="s">
        <v>555</v>
      </c>
      <c r="F428" s="133" t="s">
        <v>556</v>
      </c>
      <c r="G428" s="89"/>
      <c r="I428" s="5"/>
      <c r="J428" s="5"/>
    </row>
    <row r="429" spans="1:15" ht="90" x14ac:dyDescent="0.15">
      <c r="A429" s="129">
        <v>282</v>
      </c>
      <c r="B429" s="130" t="s">
        <v>104</v>
      </c>
      <c r="C429" s="130" t="s">
        <v>548</v>
      </c>
      <c r="D429" s="130" t="s">
        <v>517</v>
      </c>
      <c r="E429" s="133" t="s">
        <v>557</v>
      </c>
      <c r="F429" s="133" t="s">
        <v>558</v>
      </c>
      <c r="G429" s="89"/>
      <c r="I429" s="5"/>
      <c r="J429" s="5"/>
    </row>
    <row r="430" spans="1:15" ht="67.5" x14ac:dyDescent="0.15">
      <c r="A430" s="132">
        <v>283</v>
      </c>
      <c r="B430" s="133" t="s">
        <v>110</v>
      </c>
      <c r="C430" s="133" t="s">
        <v>507</v>
      </c>
      <c r="D430" s="133" t="s">
        <v>521</v>
      </c>
      <c r="E430" s="133" t="s">
        <v>559</v>
      </c>
      <c r="F430" s="133" t="s">
        <v>560</v>
      </c>
      <c r="G430" s="89"/>
      <c r="I430" s="5"/>
      <c r="J430" s="5"/>
    </row>
    <row r="431" spans="1:15" x14ac:dyDescent="0.15">
      <c r="A431" s="129">
        <v>290</v>
      </c>
      <c r="B431" s="130" t="s">
        <v>114</v>
      </c>
      <c r="C431" s="130" t="s">
        <v>548</v>
      </c>
      <c r="D431" s="130" t="s">
        <v>561</v>
      </c>
      <c r="E431" s="130"/>
      <c r="F431" s="130" t="s">
        <v>562</v>
      </c>
      <c r="G431" s="87"/>
      <c r="H431" s="87"/>
      <c r="I431" s="87"/>
      <c r="J431" s="87"/>
      <c r="K431" s="78"/>
      <c r="L431" s="78"/>
      <c r="M431" s="78"/>
      <c r="N431" s="78"/>
      <c r="O431" s="87"/>
    </row>
    <row r="432" spans="1:15" ht="90" x14ac:dyDescent="0.15">
      <c r="A432" s="132">
        <v>294</v>
      </c>
      <c r="B432" s="133" t="s">
        <v>118</v>
      </c>
      <c r="C432" s="133" t="s">
        <v>514</v>
      </c>
      <c r="D432" s="133" t="s">
        <v>517</v>
      </c>
      <c r="E432" s="134" t="s">
        <v>563</v>
      </c>
      <c r="F432" s="134" t="s">
        <v>564</v>
      </c>
      <c r="K432" s="78"/>
      <c r="L432" s="78"/>
      <c r="M432" s="78"/>
      <c r="N432" s="78"/>
      <c r="O432" s="78"/>
    </row>
    <row r="433" spans="1:6" ht="22.5" x14ac:dyDescent="0.15">
      <c r="A433" s="129">
        <v>295</v>
      </c>
      <c r="B433" s="130" t="s">
        <v>565</v>
      </c>
      <c r="C433" s="130" t="s">
        <v>548</v>
      </c>
      <c r="D433" s="130" t="s">
        <v>566</v>
      </c>
      <c r="E433" s="130" t="s">
        <v>567</v>
      </c>
      <c r="F433" s="130" t="s">
        <v>567</v>
      </c>
    </row>
    <row r="434" spans="1:6" x14ac:dyDescent="0.15">
      <c r="A434" s="132">
        <v>299</v>
      </c>
      <c r="B434" s="133" t="s">
        <v>122</v>
      </c>
      <c r="C434" s="133" t="s">
        <v>548</v>
      </c>
      <c r="D434" s="133" t="s">
        <v>561</v>
      </c>
      <c r="E434" s="133"/>
      <c r="F434" s="133" t="s">
        <v>562</v>
      </c>
    </row>
    <row r="435" spans="1:6" ht="33.75" x14ac:dyDescent="0.15">
      <c r="A435" s="129">
        <v>300</v>
      </c>
      <c r="B435" s="130" t="s">
        <v>125</v>
      </c>
      <c r="C435" s="130" t="s">
        <v>545</v>
      </c>
      <c r="D435" s="130" t="s">
        <v>521</v>
      </c>
      <c r="E435" s="130" t="s">
        <v>568</v>
      </c>
      <c r="F435" s="130" t="s">
        <v>569</v>
      </c>
    </row>
    <row r="436" spans="1:6" ht="33.75" x14ac:dyDescent="0.15">
      <c r="A436" s="132">
        <v>304</v>
      </c>
      <c r="B436" s="133" t="s">
        <v>570</v>
      </c>
      <c r="C436" s="133" t="s">
        <v>542</v>
      </c>
      <c r="D436" s="133" t="s">
        <v>571</v>
      </c>
      <c r="E436" s="133" t="s">
        <v>572</v>
      </c>
      <c r="F436" s="133" t="s">
        <v>573</v>
      </c>
    </row>
    <row r="437" spans="1:6" ht="33.75" x14ac:dyDescent="0.15">
      <c r="A437" s="132" t="s">
        <v>574</v>
      </c>
      <c r="B437" s="133" t="s">
        <v>575</v>
      </c>
      <c r="C437" s="133" t="s">
        <v>514</v>
      </c>
      <c r="D437" s="133" t="s">
        <v>576</v>
      </c>
      <c r="E437" s="133" t="s">
        <v>577</v>
      </c>
      <c r="F437" s="133" t="s">
        <v>578</v>
      </c>
    </row>
    <row r="438" spans="1:6" ht="45" x14ac:dyDescent="0.15">
      <c r="A438" s="129">
        <v>311</v>
      </c>
      <c r="B438" s="130" t="s">
        <v>579</v>
      </c>
      <c r="C438" s="130" t="s">
        <v>542</v>
      </c>
      <c r="D438" s="130" t="s">
        <v>580</v>
      </c>
      <c r="E438" s="130" t="s">
        <v>581</v>
      </c>
      <c r="F438" s="130" t="s">
        <v>582</v>
      </c>
    </row>
    <row r="439" spans="1:6" ht="22.5" x14ac:dyDescent="0.15">
      <c r="A439" s="132">
        <v>312</v>
      </c>
      <c r="B439" s="133" t="s">
        <v>583</v>
      </c>
      <c r="C439" s="133" t="s">
        <v>584</v>
      </c>
      <c r="D439" s="133" t="s">
        <v>508</v>
      </c>
      <c r="E439" s="133" t="s">
        <v>585</v>
      </c>
      <c r="F439" s="133" t="s">
        <v>585</v>
      </c>
    </row>
    <row r="440" spans="1:6" ht="90" x14ac:dyDescent="0.15">
      <c r="A440" s="129">
        <v>313</v>
      </c>
      <c r="B440" s="130" t="s">
        <v>586</v>
      </c>
      <c r="C440" s="130" t="s">
        <v>587</v>
      </c>
      <c r="D440" s="130" t="s">
        <v>588</v>
      </c>
      <c r="E440" s="133" t="s">
        <v>589</v>
      </c>
      <c r="F440" s="130" t="s">
        <v>590</v>
      </c>
    </row>
    <row r="441" spans="1:6" ht="33.75" x14ac:dyDescent="0.15">
      <c r="A441" s="132">
        <v>315</v>
      </c>
      <c r="B441" s="133" t="s">
        <v>131</v>
      </c>
      <c r="C441" s="133" t="s">
        <v>591</v>
      </c>
      <c r="D441" s="133" t="s">
        <v>592</v>
      </c>
      <c r="E441" s="133"/>
      <c r="F441" s="133" t="s">
        <v>562</v>
      </c>
    </row>
    <row r="442" spans="1:6" x14ac:dyDescent="0.15">
      <c r="A442" s="129">
        <v>316</v>
      </c>
      <c r="B442" s="130" t="s">
        <v>131</v>
      </c>
      <c r="C442" s="130" t="s">
        <v>548</v>
      </c>
      <c r="D442" s="130" t="s">
        <v>561</v>
      </c>
      <c r="E442" s="130"/>
      <c r="F442" s="130" t="s">
        <v>562</v>
      </c>
    </row>
    <row r="443" spans="1:6" ht="22.5" x14ac:dyDescent="0.15">
      <c r="A443" s="132">
        <v>319</v>
      </c>
      <c r="B443" s="133" t="s">
        <v>134</v>
      </c>
      <c r="C443" s="133" t="s">
        <v>520</v>
      </c>
      <c r="D443" s="133" t="s">
        <v>521</v>
      </c>
      <c r="E443" s="133" t="s">
        <v>527</v>
      </c>
      <c r="F443" s="133" t="s">
        <v>527</v>
      </c>
    </row>
    <row r="444" spans="1:6" ht="78.75" x14ac:dyDescent="0.15">
      <c r="A444" s="129">
        <v>322</v>
      </c>
      <c r="B444" s="130" t="s">
        <v>136</v>
      </c>
      <c r="C444" s="130" t="s">
        <v>548</v>
      </c>
      <c r="D444" s="130" t="s">
        <v>517</v>
      </c>
      <c r="E444" s="133" t="s">
        <v>593</v>
      </c>
      <c r="F444" s="133" t="s">
        <v>539</v>
      </c>
    </row>
    <row r="445" spans="1:6" ht="45" x14ac:dyDescent="0.15">
      <c r="A445" s="132">
        <v>323</v>
      </c>
      <c r="B445" s="133" t="s">
        <v>594</v>
      </c>
      <c r="C445" s="133" t="s">
        <v>584</v>
      </c>
      <c r="D445" s="133" t="s">
        <v>595</v>
      </c>
      <c r="E445" s="133" t="s">
        <v>596</v>
      </c>
      <c r="F445" s="133" t="s">
        <v>597</v>
      </c>
    </row>
    <row r="446" spans="1:6" ht="22.5" x14ac:dyDescent="0.15">
      <c r="A446" s="129">
        <v>330</v>
      </c>
      <c r="B446" s="130" t="s">
        <v>145</v>
      </c>
      <c r="C446" s="130" t="s">
        <v>545</v>
      </c>
      <c r="D446" s="130" t="s">
        <v>598</v>
      </c>
      <c r="E446" s="130" t="s">
        <v>599</v>
      </c>
      <c r="F446" s="130" t="s">
        <v>599</v>
      </c>
    </row>
    <row r="447" spans="1:6" ht="33.75" x14ac:dyDescent="0.15">
      <c r="A447" s="132">
        <v>331</v>
      </c>
      <c r="B447" s="133" t="s">
        <v>600</v>
      </c>
      <c r="C447" s="133" t="s">
        <v>591</v>
      </c>
      <c r="D447" s="133" t="s">
        <v>601</v>
      </c>
      <c r="E447" s="133" t="s">
        <v>602</v>
      </c>
      <c r="F447" s="133" t="s">
        <v>603</v>
      </c>
    </row>
    <row r="448" spans="1:6" ht="45" x14ac:dyDescent="0.15">
      <c r="A448" s="132">
        <v>332</v>
      </c>
      <c r="B448" s="133" t="s">
        <v>600</v>
      </c>
      <c r="C448" s="133" t="s">
        <v>604</v>
      </c>
      <c r="D448" s="133" t="s">
        <v>605</v>
      </c>
      <c r="E448" s="133" t="s">
        <v>606</v>
      </c>
      <c r="F448" s="133" t="s">
        <v>607</v>
      </c>
    </row>
    <row r="449" spans="1:6" ht="33.75" x14ac:dyDescent="0.15">
      <c r="A449" s="129" t="s">
        <v>608</v>
      </c>
      <c r="B449" s="130" t="s">
        <v>609</v>
      </c>
      <c r="C449" s="130" t="s">
        <v>514</v>
      </c>
      <c r="D449" s="130" t="s">
        <v>576</v>
      </c>
      <c r="E449" s="130" t="s">
        <v>577</v>
      </c>
      <c r="F449" s="130" t="s">
        <v>578</v>
      </c>
    </row>
    <row r="450" spans="1:6" ht="22.5" x14ac:dyDescent="0.15">
      <c r="A450" s="132" t="s">
        <v>610</v>
      </c>
      <c r="B450" s="133" t="s">
        <v>149</v>
      </c>
      <c r="C450" s="133" t="s">
        <v>611</v>
      </c>
      <c r="D450" s="133" t="s">
        <v>521</v>
      </c>
      <c r="E450" s="133" t="s">
        <v>612</v>
      </c>
      <c r="F450" s="133" t="s">
        <v>612</v>
      </c>
    </row>
    <row r="451" spans="1:6" ht="22.5" x14ac:dyDescent="0.15">
      <c r="A451" s="129">
        <v>338</v>
      </c>
      <c r="B451" s="130" t="s">
        <v>613</v>
      </c>
      <c r="C451" s="130" t="s">
        <v>542</v>
      </c>
      <c r="D451" s="130" t="s">
        <v>508</v>
      </c>
      <c r="E451" s="133" t="s">
        <v>614</v>
      </c>
      <c r="F451" s="133" t="s">
        <v>614</v>
      </c>
    </row>
    <row r="452" spans="1:6" ht="33.75" x14ac:dyDescent="0.15">
      <c r="A452" s="132">
        <v>341</v>
      </c>
      <c r="B452" s="133" t="s">
        <v>160</v>
      </c>
      <c r="C452" s="133" t="s">
        <v>520</v>
      </c>
      <c r="D452" s="133" t="s">
        <v>508</v>
      </c>
      <c r="E452" s="133" t="s">
        <v>615</v>
      </c>
      <c r="F452" s="133" t="s">
        <v>615</v>
      </c>
    </row>
    <row r="453" spans="1:6" ht="22.5" x14ac:dyDescent="0.15">
      <c r="A453" s="129">
        <v>342</v>
      </c>
      <c r="B453" s="130" t="s">
        <v>164</v>
      </c>
      <c r="C453" s="130" t="s">
        <v>548</v>
      </c>
      <c r="D453" s="130" t="s">
        <v>616</v>
      </c>
      <c r="E453" s="133" t="s">
        <v>567</v>
      </c>
      <c r="F453" s="130" t="s">
        <v>567</v>
      </c>
    </row>
    <row r="454" spans="1:6" ht="45" x14ac:dyDescent="0.15">
      <c r="A454" s="132">
        <v>346</v>
      </c>
      <c r="B454" s="133" t="s">
        <v>617</v>
      </c>
      <c r="C454" s="133" t="s">
        <v>542</v>
      </c>
      <c r="D454" s="133" t="s">
        <v>580</v>
      </c>
      <c r="E454" s="133" t="s">
        <v>618</v>
      </c>
      <c r="F454" s="133" t="s">
        <v>582</v>
      </c>
    </row>
    <row r="455" spans="1:6" ht="45" x14ac:dyDescent="0.15">
      <c r="A455" s="129" t="s">
        <v>619</v>
      </c>
      <c r="B455" s="130" t="s">
        <v>179</v>
      </c>
      <c r="C455" s="130" t="s">
        <v>548</v>
      </c>
      <c r="D455" s="133" t="s">
        <v>517</v>
      </c>
      <c r="E455" s="133" t="s">
        <v>620</v>
      </c>
      <c r="F455" s="133" t="s">
        <v>620</v>
      </c>
    </row>
    <row r="456" spans="1:6" ht="45" x14ac:dyDescent="0.15">
      <c r="A456" s="132">
        <v>354</v>
      </c>
      <c r="B456" s="133" t="s">
        <v>621</v>
      </c>
      <c r="C456" s="133" t="s">
        <v>591</v>
      </c>
      <c r="D456" s="133" t="s">
        <v>622</v>
      </c>
      <c r="E456" s="133" t="s">
        <v>623</v>
      </c>
      <c r="F456" s="133" t="s">
        <v>623</v>
      </c>
    </row>
    <row r="457" spans="1:6" ht="22.5" x14ac:dyDescent="0.15">
      <c r="A457" s="129">
        <v>361</v>
      </c>
      <c r="B457" s="130" t="s">
        <v>624</v>
      </c>
      <c r="C457" s="130" t="s">
        <v>584</v>
      </c>
      <c r="D457" s="130" t="s">
        <v>508</v>
      </c>
      <c r="E457" s="130" t="s">
        <v>585</v>
      </c>
      <c r="F457" s="130" t="s">
        <v>585</v>
      </c>
    </row>
    <row r="458" spans="1:6" ht="22.5" x14ac:dyDescent="0.15">
      <c r="A458" s="132">
        <v>362</v>
      </c>
      <c r="B458" s="133" t="s">
        <v>625</v>
      </c>
      <c r="C458" s="133" t="s">
        <v>514</v>
      </c>
      <c r="D458" s="133" t="s">
        <v>508</v>
      </c>
      <c r="E458" s="133" t="s">
        <v>553</v>
      </c>
      <c r="F458" s="133" t="s">
        <v>553</v>
      </c>
    </row>
    <row r="459" spans="1:6" ht="45" x14ac:dyDescent="0.15">
      <c r="A459" s="129">
        <v>363</v>
      </c>
      <c r="B459" s="130" t="s">
        <v>216</v>
      </c>
      <c r="C459" s="130" t="s">
        <v>548</v>
      </c>
      <c r="D459" s="130" t="s">
        <v>626</v>
      </c>
      <c r="E459" s="133" t="s">
        <v>627</v>
      </c>
      <c r="F459" s="133" t="s">
        <v>627</v>
      </c>
    </row>
    <row r="460" spans="1:6" ht="78.75" x14ac:dyDescent="0.15">
      <c r="A460" s="132" t="s">
        <v>628</v>
      </c>
      <c r="B460" s="133" t="s">
        <v>187</v>
      </c>
      <c r="C460" s="133" t="s">
        <v>548</v>
      </c>
      <c r="D460" s="133" t="s">
        <v>517</v>
      </c>
      <c r="E460" s="133" t="s">
        <v>629</v>
      </c>
      <c r="F460" s="133" t="s">
        <v>539</v>
      </c>
    </row>
    <row r="461" spans="1:6" ht="22.5" x14ac:dyDescent="0.15">
      <c r="A461" s="129">
        <v>365</v>
      </c>
      <c r="B461" s="130" t="s">
        <v>221</v>
      </c>
      <c r="C461" s="130" t="s">
        <v>584</v>
      </c>
      <c r="D461" s="130" t="s">
        <v>630</v>
      </c>
      <c r="E461" s="133" t="s">
        <v>631</v>
      </c>
      <c r="F461" s="133" t="s">
        <v>631</v>
      </c>
    </row>
    <row r="462" spans="1:6" ht="22.5" x14ac:dyDescent="0.15">
      <c r="A462" s="132">
        <v>367</v>
      </c>
      <c r="B462" s="133" t="s">
        <v>225</v>
      </c>
      <c r="C462" s="133" t="s">
        <v>520</v>
      </c>
      <c r="D462" s="133" t="s">
        <v>521</v>
      </c>
      <c r="E462" s="133" t="s">
        <v>527</v>
      </c>
      <c r="F462" s="133" t="s">
        <v>527</v>
      </c>
    </row>
    <row r="463" spans="1:6" ht="56.25" x14ac:dyDescent="0.15">
      <c r="A463" s="129">
        <v>368</v>
      </c>
      <c r="B463" s="130" t="s">
        <v>632</v>
      </c>
      <c r="C463" s="130" t="s">
        <v>542</v>
      </c>
      <c r="D463" s="130" t="s">
        <v>633</v>
      </c>
      <c r="E463" s="133" t="s">
        <v>634</v>
      </c>
      <c r="F463" s="133" t="s">
        <v>635</v>
      </c>
    </row>
    <row r="464" spans="1:6" ht="22.5" x14ac:dyDescent="0.15">
      <c r="A464" s="132">
        <v>369</v>
      </c>
      <c r="B464" s="133" t="s">
        <v>636</v>
      </c>
      <c r="C464" s="133" t="s">
        <v>584</v>
      </c>
      <c r="D464" s="133" t="s">
        <v>566</v>
      </c>
      <c r="E464" s="133" t="s">
        <v>567</v>
      </c>
      <c r="F464" s="133" t="s">
        <v>567</v>
      </c>
    </row>
    <row r="465" spans="1:6" ht="45" x14ac:dyDescent="0.15">
      <c r="A465" s="132">
        <v>373</v>
      </c>
      <c r="B465" s="133" t="s">
        <v>230</v>
      </c>
      <c r="C465" s="133" t="s">
        <v>545</v>
      </c>
      <c r="D465" s="133" t="s">
        <v>637</v>
      </c>
      <c r="E465" s="133" t="s">
        <v>638</v>
      </c>
      <c r="F465" s="133" t="s">
        <v>639</v>
      </c>
    </row>
    <row r="466" spans="1:6" x14ac:dyDescent="0.15">
      <c r="A466" s="132">
        <v>379</v>
      </c>
      <c r="B466" s="133" t="s">
        <v>640</v>
      </c>
      <c r="C466" s="133" t="s">
        <v>548</v>
      </c>
      <c r="D466" s="133" t="s">
        <v>641</v>
      </c>
      <c r="E466" s="133"/>
      <c r="F466" s="133" t="s">
        <v>642</v>
      </c>
    </row>
    <row r="467" spans="1:6" ht="56.25" x14ac:dyDescent="0.15">
      <c r="A467" s="132" t="s">
        <v>643</v>
      </c>
      <c r="B467" s="133" t="s">
        <v>153</v>
      </c>
      <c r="C467" s="133" t="s">
        <v>611</v>
      </c>
      <c r="D467" s="133" t="s">
        <v>517</v>
      </c>
      <c r="E467" s="133" t="s">
        <v>644</v>
      </c>
      <c r="F467" s="133" t="s">
        <v>644</v>
      </c>
    </row>
    <row r="468" spans="1:6" ht="78.75" x14ac:dyDescent="0.15">
      <c r="A468" s="132" t="s">
        <v>645</v>
      </c>
      <c r="B468" s="133" t="s">
        <v>196</v>
      </c>
      <c r="C468" s="133" t="s">
        <v>548</v>
      </c>
      <c r="D468" s="133" t="s">
        <v>521</v>
      </c>
      <c r="E468" s="133" t="s">
        <v>646</v>
      </c>
      <c r="F468" s="133" t="s">
        <v>620</v>
      </c>
    </row>
    <row r="469" spans="1:6" ht="56.25" x14ac:dyDescent="0.15">
      <c r="A469" s="132">
        <v>383</v>
      </c>
      <c r="B469" s="133" t="s">
        <v>647</v>
      </c>
      <c r="C469" s="133" t="s">
        <v>604</v>
      </c>
      <c r="D469" s="133" t="s">
        <v>517</v>
      </c>
      <c r="E469" s="133" t="s">
        <v>648</v>
      </c>
      <c r="F469" s="133" t="s">
        <v>649</v>
      </c>
    </row>
    <row r="470" spans="1:6" ht="78.75" x14ac:dyDescent="0.15">
      <c r="A470" s="132">
        <v>392</v>
      </c>
      <c r="B470" s="133" t="s">
        <v>235</v>
      </c>
      <c r="C470" s="133" t="s">
        <v>507</v>
      </c>
      <c r="D470" s="133" t="s">
        <v>517</v>
      </c>
      <c r="E470" s="133" t="s">
        <v>650</v>
      </c>
      <c r="F470" s="133" t="s">
        <v>651</v>
      </c>
    </row>
    <row r="471" spans="1:6" ht="22.5" x14ac:dyDescent="0.15">
      <c r="A471" s="132">
        <v>393</v>
      </c>
      <c r="B471" s="133" t="s">
        <v>170</v>
      </c>
      <c r="C471" s="133" t="s">
        <v>548</v>
      </c>
      <c r="D471" s="133" t="s">
        <v>616</v>
      </c>
      <c r="E471" s="133" t="s">
        <v>567</v>
      </c>
      <c r="F471" s="133" t="s">
        <v>567</v>
      </c>
    </row>
    <row r="472" spans="1:6" ht="22.5" x14ac:dyDescent="0.15">
      <c r="A472" s="132">
        <v>396</v>
      </c>
      <c r="B472" s="133" t="s">
        <v>652</v>
      </c>
      <c r="C472" s="133" t="s">
        <v>584</v>
      </c>
      <c r="D472" s="133" t="s">
        <v>653</v>
      </c>
      <c r="E472" s="133" t="s">
        <v>654</v>
      </c>
      <c r="F472" s="133" t="s">
        <v>654</v>
      </c>
    </row>
    <row r="473" spans="1:6" ht="101.25" x14ac:dyDescent="0.15">
      <c r="A473" s="132" t="s">
        <v>655</v>
      </c>
      <c r="B473" s="133" t="s">
        <v>206</v>
      </c>
      <c r="C473" s="133" t="s">
        <v>548</v>
      </c>
      <c r="D473" s="133" t="s">
        <v>521</v>
      </c>
      <c r="E473" s="133" t="s">
        <v>656</v>
      </c>
      <c r="F473" s="133" t="s">
        <v>620</v>
      </c>
    </row>
    <row r="474" spans="1:6" ht="45" x14ac:dyDescent="0.15">
      <c r="A474" s="132">
        <v>405</v>
      </c>
      <c r="B474" s="135">
        <v>38393</v>
      </c>
      <c r="C474" s="133" t="s">
        <v>548</v>
      </c>
      <c r="D474" s="133" t="s">
        <v>508</v>
      </c>
      <c r="E474" s="133" t="s">
        <v>657</v>
      </c>
      <c r="F474" s="133" t="s">
        <v>657</v>
      </c>
    </row>
    <row r="475" spans="1:6" ht="22.5" x14ac:dyDescent="0.15">
      <c r="A475" s="129">
        <v>410</v>
      </c>
      <c r="B475" s="136">
        <v>38454</v>
      </c>
      <c r="C475" s="137" t="s">
        <v>548</v>
      </c>
      <c r="D475" s="137" t="s">
        <v>616</v>
      </c>
      <c r="E475" s="137" t="s">
        <v>567</v>
      </c>
      <c r="F475" s="137" t="s">
        <v>567</v>
      </c>
    </row>
    <row r="476" spans="1:6" ht="45" x14ac:dyDescent="0.15">
      <c r="A476" s="132">
        <v>412</v>
      </c>
      <c r="B476" s="135">
        <v>38470</v>
      </c>
      <c r="C476" s="133" t="s">
        <v>542</v>
      </c>
      <c r="D476" s="133" t="s">
        <v>658</v>
      </c>
      <c r="E476" s="133" t="s">
        <v>659</v>
      </c>
      <c r="F476" s="133" t="s">
        <v>659</v>
      </c>
    </row>
    <row r="477" spans="1:6" ht="22.5" x14ac:dyDescent="0.15">
      <c r="A477" s="132">
        <v>414</v>
      </c>
      <c r="B477" s="135">
        <v>38498</v>
      </c>
      <c r="C477" s="133" t="s">
        <v>584</v>
      </c>
      <c r="D477" s="133" t="s">
        <v>660</v>
      </c>
      <c r="E477" s="133" t="s">
        <v>661</v>
      </c>
      <c r="F477" s="133" t="s">
        <v>661</v>
      </c>
    </row>
    <row r="478" spans="1:6" ht="22.5" x14ac:dyDescent="0.15">
      <c r="A478" s="132">
        <v>420</v>
      </c>
      <c r="B478" s="135">
        <v>38526</v>
      </c>
      <c r="C478" s="133" t="s">
        <v>520</v>
      </c>
      <c r="D478" s="133" t="s">
        <v>508</v>
      </c>
      <c r="E478" s="133" t="s">
        <v>527</v>
      </c>
      <c r="F478" s="133" t="s">
        <v>527</v>
      </c>
    </row>
    <row r="479" spans="1:6" ht="33.75" x14ac:dyDescent="0.15">
      <c r="A479" s="132">
        <v>424</v>
      </c>
      <c r="B479" s="135">
        <v>38553</v>
      </c>
      <c r="C479" s="135" t="s">
        <v>514</v>
      </c>
      <c r="D479" s="130" t="s">
        <v>576</v>
      </c>
      <c r="E479" s="130" t="s">
        <v>577</v>
      </c>
      <c r="F479" s="130" t="s">
        <v>578</v>
      </c>
    </row>
    <row r="480" spans="1:6" ht="22.5" x14ac:dyDescent="0.15">
      <c r="A480" s="132" t="s">
        <v>662</v>
      </c>
      <c r="B480" s="135">
        <v>38559</v>
      </c>
      <c r="C480" s="133" t="s">
        <v>611</v>
      </c>
      <c r="D480" s="133" t="s">
        <v>521</v>
      </c>
      <c r="E480" s="133" t="s">
        <v>663</v>
      </c>
      <c r="F480" s="133" t="s">
        <v>663</v>
      </c>
    </row>
    <row r="481" spans="1:6" ht="33.75" x14ac:dyDescent="0.15">
      <c r="A481" s="132">
        <v>430</v>
      </c>
      <c r="B481" s="135">
        <v>38576</v>
      </c>
      <c r="C481" s="135" t="s">
        <v>514</v>
      </c>
      <c r="D481" s="133" t="s">
        <v>664</v>
      </c>
      <c r="E481" s="133" t="s">
        <v>665</v>
      </c>
      <c r="F481" s="133" t="s">
        <v>578</v>
      </c>
    </row>
    <row r="482" spans="1:6" ht="45" x14ac:dyDescent="0.15">
      <c r="A482" s="132">
        <v>436</v>
      </c>
      <c r="B482" s="135">
        <v>38638</v>
      </c>
      <c r="C482" s="133" t="s">
        <v>584</v>
      </c>
      <c r="D482" s="133" t="s">
        <v>595</v>
      </c>
      <c r="E482" s="133" t="s">
        <v>596</v>
      </c>
      <c r="F482" s="133" t="s">
        <v>597</v>
      </c>
    </row>
    <row r="483" spans="1:6" ht="78.75" x14ac:dyDescent="0.15">
      <c r="A483" s="132" t="s">
        <v>666</v>
      </c>
      <c r="B483" s="135">
        <v>38649</v>
      </c>
      <c r="C483" s="133" t="s">
        <v>548</v>
      </c>
      <c r="D483" s="133" t="s">
        <v>521</v>
      </c>
      <c r="E483" s="133" t="s">
        <v>667</v>
      </c>
      <c r="F483" s="133" t="s">
        <v>620</v>
      </c>
    </row>
    <row r="484" spans="1:6" ht="22.5" x14ac:dyDescent="0.15">
      <c r="A484" s="132">
        <v>441</v>
      </c>
      <c r="B484" s="135">
        <v>38673</v>
      </c>
      <c r="C484" s="133" t="s">
        <v>584</v>
      </c>
      <c r="D484" s="137" t="s">
        <v>616</v>
      </c>
      <c r="E484" s="137" t="s">
        <v>567</v>
      </c>
      <c r="F484" s="137" t="s">
        <v>567</v>
      </c>
    </row>
    <row r="485" spans="1:6" ht="22.5" x14ac:dyDescent="0.15">
      <c r="A485" s="132">
        <v>442</v>
      </c>
      <c r="B485" s="135">
        <v>38677</v>
      </c>
      <c r="C485" s="133" t="s">
        <v>542</v>
      </c>
      <c r="D485" s="133" t="s">
        <v>668</v>
      </c>
      <c r="E485" s="133" t="s">
        <v>669</v>
      </c>
      <c r="F485" s="133" t="s">
        <v>669</v>
      </c>
    </row>
    <row r="486" spans="1:6" ht="360" x14ac:dyDescent="0.15">
      <c r="A486" s="132">
        <v>449</v>
      </c>
      <c r="B486" s="135">
        <v>38716</v>
      </c>
      <c r="C486" s="133" t="s">
        <v>507</v>
      </c>
      <c r="D486" s="133" t="s">
        <v>517</v>
      </c>
      <c r="E486" s="138" t="s">
        <v>670</v>
      </c>
      <c r="F486" s="133" t="s">
        <v>671</v>
      </c>
    </row>
    <row r="487" spans="1:6" ht="45" x14ac:dyDescent="0.15">
      <c r="A487" s="132" t="s">
        <v>672</v>
      </c>
      <c r="B487" s="135">
        <v>38734</v>
      </c>
      <c r="C487" s="133" t="s">
        <v>542</v>
      </c>
      <c r="D487" s="133" t="s">
        <v>580</v>
      </c>
      <c r="E487" s="133" t="s">
        <v>618</v>
      </c>
      <c r="F487" s="133" t="s">
        <v>582</v>
      </c>
    </row>
    <row r="488" spans="1:6" ht="22.5" x14ac:dyDescent="0.15">
      <c r="A488" s="132">
        <v>455</v>
      </c>
      <c r="B488" s="135">
        <v>38769</v>
      </c>
      <c r="C488" s="133" t="s">
        <v>673</v>
      </c>
      <c r="D488" s="133" t="s">
        <v>674</v>
      </c>
      <c r="E488" s="133" t="s">
        <v>675</v>
      </c>
      <c r="F488" s="133" t="s">
        <v>675</v>
      </c>
    </row>
    <row r="489" spans="1:6" ht="22.5" x14ac:dyDescent="0.15">
      <c r="A489" s="132">
        <v>458</v>
      </c>
      <c r="B489" s="135">
        <v>38792</v>
      </c>
      <c r="C489" s="137" t="s">
        <v>676</v>
      </c>
      <c r="D489" s="133" t="s">
        <v>616</v>
      </c>
      <c r="E489" s="137" t="s">
        <v>567</v>
      </c>
      <c r="F489" s="137" t="s">
        <v>567</v>
      </c>
    </row>
    <row r="490" spans="1:6" ht="22.5" x14ac:dyDescent="0.15">
      <c r="A490" s="132">
        <v>460</v>
      </c>
      <c r="B490" s="135">
        <v>38812</v>
      </c>
      <c r="C490" s="133" t="s">
        <v>520</v>
      </c>
      <c r="D490" s="133" t="s">
        <v>521</v>
      </c>
      <c r="E490" s="133" t="s">
        <v>612</v>
      </c>
      <c r="F490" s="133" t="s">
        <v>612</v>
      </c>
    </row>
    <row r="491" spans="1:6" ht="123.75" x14ac:dyDescent="0.15">
      <c r="A491" s="132">
        <v>462</v>
      </c>
      <c r="B491" s="135">
        <v>38818</v>
      </c>
      <c r="C491" s="133" t="s">
        <v>542</v>
      </c>
      <c r="D491" s="133" t="s">
        <v>677</v>
      </c>
      <c r="E491" s="133" t="s">
        <v>678</v>
      </c>
      <c r="F491" s="133" t="s">
        <v>679</v>
      </c>
    </row>
    <row r="492" spans="1:6" ht="22.5" x14ac:dyDescent="0.15">
      <c r="A492" s="132">
        <v>471</v>
      </c>
      <c r="B492" s="135">
        <v>38960</v>
      </c>
      <c r="C492" s="133" t="s">
        <v>542</v>
      </c>
      <c r="D492" s="133" t="s">
        <v>680</v>
      </c>
      <c r="E492" s="133" t="s">
        <v>681</v>
      </c>
      <c r="F492" s="133" t="s">
        <v>681</v>
      </c>
    </row>
    <row r="493" spans="1:6" ht="22.5" x14ac:dyDescent="0.15">
      <c r="A493" s="132">
        <v>472</v>
      </c>
      <c r="B493" s="135">
        <v>38973</v>
      </c>
      <c r="C493" s="133" t="s">
        <v>611</v>
      </c>
      <c r="D493" s="130" t="s">
        <v>566</v>
      </c>
      <c r="E493" s="130" t="s">
        <v>567</v>
      </c>
      <c r="F493" s="130" t="s">
        <v>567</v>
      </c>
    </row>
    <row r="494" spans="1:6" x14ac:dyDescent="0.15">
      <c r="A494" s="132">
        <v>473</v>
      </c>
      <c r="B494" s="135">
        <v>38986</v>
      </c>
      <c r="C494" s="133" t="s">
        <v>542</v>
      </c>
      <c r="D494" s="133" t="s">
        <v>682</v>
      </c>
      <c r="E494" s="133" t="s">
        <v>683</v>
      </c>
      <c r="F494" s="133" t="s">
        <v>683</v>
      </c>
    </row>
    <row r="495" spans="1:6" ht="33.75" x14ac:dyDescent="0.15">
      <c r="A495" s="132">
        <v>486</v>
      </c>
      <c r="B495" s="135" t="s">
        <v>324</v>
      </c>
      <c r="C495" s="133" t="s">
        <v>611</v>
      </c>
      <c r="D495" s="133" t="s">
        <v>521</v>
      </c>
      <c r="E495" s="133" t="s">
        <v>684</v>
      </c>
      <c r="F495" s="133" t="s">
        <v>684</v>
      </c>
    </row>
    <row r="496" spans="1:6" ht="78.75" x14ac:dyDescent="0.15">
      <c r="A496" s="132" t="s">
        <v>685</v>
      </c>
      <c r="B496" s="135" t="s">
        <v>284</v>
      </c>
      <c r="C496" s="133" t="s">
        <v>548</v>
      </c>
      <c r="D496" s="133" t="s">
        <v>521</v>
      </c>
      <c r="E496" s="133" t="s">
        <v>667</v>
      </c>
      <c r="F496" s="133" t="s">
        <v>620</v>
      </c>
    </row>
    <row r="497" spans="1:6" ht="56.25" x14ac:dyDescent="0.15">
      <c r="A497" s="132" t="s">
        <v>686</v>
      </c>
      <c r="B497" s="135" t="s">
        <v>330</v>
      </c>
      <c r="C497" s="133" t="s">
        <v>542</v>
      </c>
      <c r="D497" s="133" t="s">
        <v>633</v>
      </c>
      <c r="E497" s="133" t="s">
        <v>634</v>
      </c>
      <c r="F497" s="133" t="s">
        <v>635</v>
      </c>
    </row>
    <row r="498" spans="1:6" ht="22.5" x14ac:dyDescent="0.15">
      <c r="A498" s="132" t="s">
        <v>687</v>
      </c>
      <c r="B498" s="135" t="s">
        <v>337</v>
      </c>
      <c r="C498" s="133" t="s">
        <v>520</v>
      </c>
      <c r="D498" s="133" t="s">
        <v>521</v>
      </c>
      <c r="E498" s="133" t="s">
        <v>612</v>
      </c>
      <c r="F498" s="133" t="s">
        <v>612</v>
      </c>
    </row>
    <row r="499" spans="1:6" ht="101.25" x14ac:dyDescent="0.15">
      <c r="A499" s="132">
        <v>496</v>
      </c>
      <c r="B499" s="135" t="s">
        <v>366</v>
      </c>
      <c r="C499" s="133" t="s">
        <v>542</v>
      </c>
      <c r="D499" s="133" t="s">
        <v>688</v>
      </c>
      <c r="E499" s="133" t="s">
        <v>689</v>
      </c>
      <c r="F499" s="133" t="s">
        <v>690</v>
      </c>
    </row>
    <row r="500" spans="1:6" ht="45" x14ac:dyDescent="0.15">
      <c r="A500" s="132" t="s">
        <v>691</v>
      </c>
      <c r="B500" s="135" t="s">
        <v>305</v>
      </c>
      <c r="C500" s="133" t="s">
        <v>542</v>
      </c>
      <c r="D500" s="133" t="s">
        <v>692</v>
      </c>
      <c r="E500" s="133" t="s">
        <v>581</v>
      </c>
      <c r="F500" s="133" t="s">
        <v>582</v>
      </c>
    </row>
    <row r="501" spans="1:6" ht="45" x14ac:dyDescent="0.15">
      <c r="A501" s="132">
        <v>501</v>
      </c>
      <c r="B501" s="135" t="s">
        <v>370</v>
      </c>
      <c r="C501" s="133" t="s">
        <v>507</v>
      </c>
      <c r="D501" s="133" t="s">
        <v>517</v>
      </c>
      <c r="E501" s="133" t="s">
        <v>693</v>
      </c>
      <c r="F501" s="133" t="s">
        <v>671</v>
      </c>
    </row>
    <row r="502" spans="1:6" ht="56.25" x14ac:dyDescent="0.15">
      <c r="A502" s="132" t="s">
        <v>694</v>
      </c>
      <c r="B502" s="135" t="s">
        <v>305</v>
      </c>
      <c r="C502" s="133" t="s">
        <v>542</v>
      </c>
      <c r="D502" s="133" t="s">
        <v>633</v>
      </c>
      <c r="E502" s="133" t="s">
        <v>634</v>
      </c>
      <c r="F502" s="133" t="s">
        <v>635</v>
      </c>
    </row>
    <row r="503" spans="1:6" ht="22.5" x14ac:dyDescent="0.15">
      <c r="A503" s="132">
        <v>510</v>
      </c>
      <c r="B503" s="135" t="s">
        <v>374</v>
      </c>
      <c r="C503" s="133" t="s">
        <v>520</v>
      </c>
      <c r="D503" s="133" t="s">
        <v>521</v>
      </c>
      <c r="E503" s="133" t="s">
        <v>527</v>
      </c>
      <c r="F503" s="133" t="s">
        <v>527</v>
      </c>
    </row>
    <row r="504" spans="1:6" ht="45" x14ac:dyDescent="0.15">
      <c r="A504" s="132">
        <v>511</v>
      </c>
      <c r="B504" s="135" t="s">
        <v>380</v>
      </c>
      <c r="C504" s="133" t="s">
        <v>584</v>
      </c>
      <c r="D504" s="133" t="s">
        <v>595</v>
      </c>
      <c r="E504" s="133" t="s">
        <v>596</v>
      </c>
      <c r="F504" s="133" t="s">
        <v>597</v>
      </c>
    </row>
    <row r="505" spans="1:6" ht="22.5" x14ac:dyDescent="0.15">
      <c r="A505" s="132">
        <v>514</v>
      </c>
      <c r="B505" s="135" t="s">
        <v>382</v>
      </c>
      <c r="C505" s="133" t="s">
        <v>584</v>
      </c>
      <c r="D505" s="133" t="s">
        <v>695</v>
      </c>
      <c r="E505" s="133"/>
      <c r="F505" s="133" t="s">
        <v>220</v>
      </c>
    </row>
    <row r="506" spans="1:6" ht="22.5" x14ac:dyDescent="0.15">
      <c r="A506" s="132" t="s">
        <v>696</v>
      </c>
      <c r="B506" s="135" t="s">
        <v>346</v>
      </c>
      <c r="C506" s="133" t="s">
        <v>520</v>
      </c>
      <c r="D506" s="133" t="s">
        <v>521</v>
      </c>
      <c r="E506" s="133" t="s">
        <v>663</v>
      </c>
      <c r="F506" s="133" t="s">
        <v>663</v>
      </c>
    </row>
    <row r="507" spans="1:6" ht="22.5" x14ac:dyDescent="0.15">
      <c r="A507" s="132">
        <v>519</v>
      </c>
      <c r="B507" s="135" t="s">
        <v>386</v>
      </c>
      <c r="C507" s="133" t="s">
        <v>542</v>
      </c>
      <c r="D507" s="133" t="s">
        <v>660</v>
      </c>
      <c r="E507" s="133" t="s">
        <v>661</v>
      </c>
      <c r="F507" s="133" t="s">
        <v>661</v>
      </c>
    </row>
    <row r="508" spans="1:6" ht="33.75" x14ac:dyDescent="0.15">
      <c r="A508" s="132">
        <v>523</v>
      </c>
      <c r="B508" s="135" t="s">
        <v>327</v>
      </c>
      <c r="C508" s="133" t="s">
        <v>611</v>
      </c>
      <c r="D508" s="133" t="s">
        <v>521</v>
      </c>
      <c r="E508" s="133" t="s">
        <v>684</v>
      </c>
      <c r="F508" s="133" t="s">
        <v>684</v>
      </c>
    </row>
    <row r="509" spans="1:6" ht="101.25" x14ac:dyDescent="0.15">
      <c r="A509" s="132">
        <v>524</v>
      </c>
      <c r="B509" s="135" t="s">
        <v>389</v>
      </c>
      <c r="C509" s="133" t="s">
        <v>542</v>
      </c>
      <c r="D509" s="133" t="s">
        <v>688</v>
      </c>
      <c r="E509" s="133" t="s">
        <v>689</v>
      </c>
      <c r="F509" s="133" t="s">
        <v>690</v>
      </c>
    </row>
    <row r="510" spans="1:6" ht="22.5" x14ac:dyDescent="0.15">
      <c r="A510" s="132">
        <v>536</v>
      </c>
      <c r="B510" s="135" t="s">
        <v>392</v>
      </c>
      <c r="C510" s="133" t="s">
        <v>584</v>
      </c>
      <c r="D510" s="133" t="s">
        <v>521</v>
      </c>
      <c r="E510" s="133" t="s">
        <v>697</v>
      </c>
      <c r="F510" s="133" t="s">
        <v>663</v>
      </c>
    </row>
    <row r="511" spans="1:6" ht="146.25" x14ac:dyDescent="0.15">
      <c r="A511" s="132">
        <v>554</v>
      </c>
      <c r="B511" s="135" t="s">
        <v>397</v>
      </c>
      <c r="C511" s="133" t="s">
        <v>542</v>
      </c>
      <c r="D511" s="133" t="s">
        <v>698</v>
      </c>
      <c r="E511" s="133" t="s">
        <v>699</v>
      </c>
      <c r="F511" s="133" t="s">
        <v>298</v>
      </c>
    </row>
    <row r="512" spans="1:6" ht="56.25" x14ac:dyDescent="0.15">
      <c r="A512" s="132">
        <v>557</v>
      </c>
      <c r="B512" s="135" t="s">
        <v>401</v>
      </c>
      <c r="C512" s="133" t="s">
        <v>507</v>
      </c>
      <c r="D512" s="133" t="s">
        <v>517</v>
      </c>
      <c r="E512" s="133" t="s">
        <v>700</v>
      </c>
      <c r="F512" s="133" t="s">
        <v>701</v>
      </c>
    </row>
    <row r="513" spans="1:6" ht="22.5" x14ac:dyDescent="0.15">
      <c r="A513" s="132">
        <v>571</v>
      </c>
      <c r="B513" s="135" t="s">
        <v>405</v>
      </c>
      <c r="C513" s="133" t="s">
        <v>542</v>
      </c>
      <c r="D513" s="133" t="s">
        <v>702</v>
      </c>
      <c r="E513" s="133" t="s">
        <v>703</v>
      </c>
      <c r="F513" s="133" t="s">
        <v>703</v>
      </c>
    </row>
    <row r="514" spans="1:6" ht="22.5" x14ac:dyDescent="0.15">
      <c r="A514" s="132">
        <v>582</v>
      </c>
      <c r="B514" s="135" t="s">
        <v>410</v>
      </c>
      <c r="C514" s="133" t="s">
        <v>520</v>
      </c>
      <c r="D514" s="133" t="s">
        <v>521</v>
      </c>
      <c r="E514" s="133" t="s">
        <v>527</v>
      </c>
      <c r="F514" s="133" t="s">
        <v>527</v>
      </c>
    </row>
    <row r="515" spans="1:6" ht="22.5" x14ac:dyDescent="0.15">
      <c r="A515" s="132" t="s">
        <v>704</v>
      </c>
      <c r="B515" s="135" t="s">
        <v>357</v>
      </c>
      <c r="C515" s="133" t="s">
        <v>520</v>
      </c>
      <c r="D515" s="133" t="s">
        <v>521</v>
      </c>
      <c r="E515" s="133" t="s">
        <v>663</v>
      </c>
      <c r="F515" s="133" t="s">
        <v>663</v>
      </c>
    </row>
    <row r="516" spans="1:6" ht="22.5" x14ac:dyDescent="0.15">
      <c r="A516" s="132">
        <v>602</v>
      </c>
      <c r="B516" s="135" t="s">
        <v>412</v>
      </c>
      <c r="C516" s="133" t="s">
        <v>542</v>
      </c>
      <c r="D516" s="133" t="s">
        <v>580</v>
      </c>
      <c r="E516" s="133" t="s">
        <v>705</v>
      </c>
      <c r="F516" s="133" t="s">
        <v>582</v>
      </c>
    </row>
    <row r="517" spans="1:6" ht="22.5" x14ac:dyDescent="0.15">
      <c r="A517" s="132">
        <v>607</v>
      </c>
      <c r="B517" s="135" t="s">
        <v>415</v>
      </c>
      <c r="C517" s="133" t="s">
        <v>584</v>
      </c>
      <c r="D517" s="133" t="s">
        <v>706</v>
      </c>
      <c r="E517" s="133" t="s">
        <v>707</v>
      </c>
      <c r="F517" s="133" t="s">
        <v>707</v>
      </c>
    </row>
    <row r="518" spans="1:6" ht="22.5" x14ac:dyDescent="0.15">
      <c r="A518" s="132">
        <v>612</v>
      </c>
      <c r="B518" s="135" t="s">
        <v>417</v>
      </c>
      <c r="C518" s="133" t="s">
        <v>542</v>
      </c>
      <c r="D518" s="133" t="s">
        <v>708</v>
      </c>
      <c r="E518" s="133" t="s">
        <v>669</v>
      </c>
      <c r="F518" s="133" t="s">
        <v>669</v>
      </c>
    </row>
    <row r="519" spans="1:6" ht="123.75" x14ac:dyDescent="0.15">
      <c r="A519" s="132">
        <v>614</v>
      </c>
      <c r="B519" s="135" t="s">
        <v>420</v>
      </c>
      <c r="C519" s="133" t="s">
        <v>542</v>
      </c>
      <c r="D519" s="133" t="s">
        <v>709</v>
      </c>
      <c r="E519" s="133" t="s">
        <v>710</v>
      </c>
      <c r="F519" s="133" t="s">
        <v>635</v>
      </c>
    </row>
    <row r="520" spans="1:6" ht="33.75" x14ac:dyDescent="0.15">
      <c r="A520" s="132">
        <v>626</v>
      </c>
      <c r="B520" s="135" t="s">
        <v>424</v>
      </c>
      <c r="C520" s="133" t="s">
        <v>514</v>
      </c>
      <c r="D520" s="133" t="s">
        <v>711</v>
      </c>
      <c r="E520" s="133" t="s">
        <v>712</v>
      </c>
      <c r="F520" s="133" t="s">
        <v>578</v>
      </c>
    </row>
    <row r="521" spans="1:6" ht="22.5" x14ac:dyDescent="0.15">
      <c r="A521" s="132">
        <v>628</v>
      </c>
      <c r="B521" s="135" t="s">
        <v>767</v>
      </c>
      <c r="C521" s="133" t="s">
        <v>542</v>
      </c>
      <c r="D521" s="133" t="s">
        <v>780</v>
      </c>
      <c r="E521" s="133" t="s">
        <v>781</v>
      </c>
      <c r="F521" s="133" t="s">
        <v>781</v>
      </c>
    </row>
    <row r="522" spans="1:6" ht="33.75" x14ac:dyDescent="0.15">
      <c r="A522" s="132">
        <v>631</v>
      </c>
      <c r="B522" s="135" t="s">
        <v>770</v>
      </c>
      <c r="C522" s="133" t="s">
        <v>542</v>
      </c>
      <c r="D522" s="133" t="s">
        <v>682</v>
      </c>
      <c r="E522" s="133" t="s">
        <v>782</v>
      </c>
      <c r="F522" s="133" t="s">
        <v>782</v>
      </c>
    </row>
    <row r="523" spans="1:6" ht="22.5" x14ac:dyDescent="0.15">
      <c r="A523" s="132">
        <v>634</v>
      </c>
      <c r="B523" s="135" t="s">
        <v>808</v>
      </c>
      <c r="C523" s="133" t="s">
        <v>584</v>
      </c>
      <c r="D523" s="133" t="s">
        <v>828</v>
      </c>
      <c r="E523" s="133" t="s">
        <v>829</v>
      </c>
      <c r="F523" s="133" t="s">
        <v>220</v>
      </c>
    </row>
    <row r="524" spans="1:6" x14ac:dyDescent="0.15">
      <c r="A524" s="129"/>
      <c r="B524" s="136"/>
      <c r="C524" s="130"/>
      <c r="D524" s="130"/>
      <c r="E524" s="130"/>
      <c r="F524" s="130"/>
    </row>
    <row r="525" spans="1:6" ht="12.75" x14ac:dyDescent="0.2">
      <c r="A525" s="120" t="s">
        <v>713</v>
      </c>
      <c r="B525" s="139" t="s">
        <v>714</v>
      </c>
      <c r="C525" s="121"/>
      <c r="D525" s="121"/>
      <c r="E525" s="131"/>
      <c r="F525" s="121"/>
    </row>
    <row r="526" spans="1:6" ht="12.75" x14ac:dyDescent="0.2">
      <c r="A526" s="120" t="s">
        <v>715</v>
      </c>
      <c r="B526" s="121" t="s">
        <v>521</v>
      </c>
      <c r="C526" s="121"/>
      <c r="D526" s="121"/>
      <c r="E526" s="130"/>
      <c r="F526" s="121"/>
    </row>
    <row r="527" spans="1:6" ht="12.75" x14ac:dyDescent="0.2">
      <c r="A527" s="120" t="s">
        <v>716</v>
      </c>
      <c r="B527" s="139" t="s">
        <v>508</v>
      </c>
      <c r="C527" s="121"/>
      <c r="D527" s="121"/>
      <c r="E527" s="121"/>
      <c r="F527" s="121"/>
    </row>
    <row r="528" spans="1:6" ht="12.75" x14ac:dyDescent="0.2">
      <c r="A528" s="120" t="s">
        <v>717</v>
      </c>
      <c r="B528" s="121" t="s">
        <v>718</v>
      </c>
      <c r="C528" s="121"/>
      <c r="D528" s="121"/>
      <c r="E528" s="121"/>
      <c r="F528" s="121"/>
    </row>
    <row r="529" spans="1:6" ht="12.75" x14ac:dyDescent="0.2">
      <c r="A529" s="120" t="s">
        <v>719</v>
      </c>
      <c r="B529" s="121" t="s">
        <v>720</v>
      </c>
      <c r="C529" s="121"/>
      <c r="D529" s="121"/>
      <c r="E529" s="121"/>
      <c r="F529" s="121"/>
    </row>
    <row r="530" spans="1:6" ht="12.75" x14ac:dyDescent="0.2">
      <c r="A530" s="120" t="s">
        <v>721</v>
      </c>
      <c r="B530" s="121" t="s">
        <v>722</v>
      </c>
      <c r="C530" s="121"/>
      <c r="D530" s="121"/>
      <c r="E530" s="121"/>
      <c r="F530" s="121"/>
    </row>
    <row r="531" spans="1:6" ht="12.75" x14ac:dyDescent="0.2">
      <c r="A531" s="120" t="s">
        <v>723</v>
      </c>
      <c r="B531" s="121" t="s">
        <v>724</v>
      </c>
      <c r="C531" s="121"/>
      <c r="D531" s="121"/>
      <c r="E531" s="121"/>
      <c r="F531" s="121"/>
    </row>
    <row r="532" spans="1:6" ht="12.75" x14ac:dyDescent="0.2">
      <c r="A532" s="120" t="s">
        <v>725</v>
      </c>
      <c r="B532" s="121" t="s">
        <v>726</v>
      </c>
      <c r="C532" s="121"/>
      <c r="D532" s="121"/>
      <c r="E532" s="121"/>
      <c r="F532" s="121"/>
    </row>
    <row r="533" spans="1:6" ht="12.75" x14ac:dyDescent="0.2">
      <c r="A533" s="120" t="s">
        <v>727</v>
      </c>
      <c r="B533" s="121" t="s">
        <v>728</v>
      </c>
      <c r="C533" s="121"/>
      <c r="D533" s="121"/>
      <c r="E533" s="121"/>
      <c r="F533" s="121"/>
    </row>
    <row r="534" spans="1:6" ht="12.75" x14ac:dyDescent="0.2">
      <c r="A534" s="120" t="s">
        <v>729</v>
      </c>
      <c r="B534" s="121" t="s">
        <v>730</v>
      </c>
      <c r="C534" s="121"/>
      <c r="D534" s="121"/>
      <c r="E534" s="121"/>
      <c r="F534" s="121"/>
    </row>
    <row r="535" spans="1:6" ht="12.75" x14ac:dyDescent="0.2">
      <c r="A535" s="120"/>
      <c r="B535" s="121"/>
      <c r="C535" s="121"/>
      <c r="D535" s="121"/>
      <c r="E535" s="121"/>
      <c r="F535" s="121"/>
    </row>
    <row r="536" spans="1:6" x14ac:dyDescent="0.15">
      <c r="A536" s="149" t="s">
        <v>731</v>
      </c>
      <c r="B536" s="149"/>
      <c r="C536" s="149"/>
      <c r="D536" s="149"/>
      <c r="E536" s="149"/>
      <c r="F536" s="149"/>
    </row>
    <row r="537" spans="1:6" x14ac:dyDescent="0.15">
      <c r="A537" s="149"/>
      <c r="B537" s="149"/>
      <c r="C537" s="149"/>
      <c r="D537" s="149"/>
      <c r="E537" s="149"/>
      <c r="F537" s="149"/>
    </row>
    <row r="538" spans="1:6" x14ac:dyDescent="0.15">
      <c r="A538" s="149"/>
      <c r="B538" s="149"/>
      <c r="C538" s="149"/>
      <c r="D538" s="149"/>
      <c r="E538" s="149"/>
      <c r="F538" s="149"/>
    </row>
    <row r="539" spans="1:6" x14ac:dyDescent="0.15">
      <c r="A539" s="149"/>
      <c r="B539" s="149"/>
      <c r="C539" s="149"/>
      <c r="D539" s="149"/>
      <c r="E539" s="149"/>
      <c r="F539" s="149"/>
    </row>
  </sheetData>
  <mergeCells count="3">
    <mergeCell ref="J5:K5"/>
    <mergeCell ref="A397:L397"/>
    <mergeCell ref="A536:F53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489"/>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11.71093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44" width="9.7109375" style="7" customWidth="1"/>
    <col min="145"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400" width="9.7109375" style="7" customWidth="1"/>
    <col min="401"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656" width="9.7109375" style="7" customWidth="1"/>
    <col min="657"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912" width="9.7109375" style="7" customWidth="1"/>
    <col min="913"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168" width="9.7109375" style="7" customWidth="1"/>
    <col min="1169"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424" width="9.7109375" style="7" customWidth="1"/>
    <col min="1425"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680" width="9.7109375" style="7" customWidth="1"/>
    <col min="1681"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936" width="9.7109375" style="7" customWidth="1"/>
    <col min="1937"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192" width="9.7109375" style="7" customWidth="1"/>
    <col min="2193"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448" width="9.7109375" style="7" customWidth="1"/>
    <col min="2449"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704" width="9.7109375" style="7" customWidth="1"/>
    <col min="2705"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960" width="9.7109375" style="7" customWidth="1"/>
    <col min="2961"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216" width="9.7109375" style="7" customWidth="1"/>
    <col min="3217"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472" width="9.7109375" style="7" customWidth="1"/>
    <col min="3473"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728" width="9.7109375" style="7" customWidth="1"/>
    <col min="3729"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984" width="9.7109375" style="7" customWidth="1"/>
    <col min="3985"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240" width="9.7109375" style="7" customWidth="1"/>
    <col min="4241"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496" width="9.7109375" style="7" customWidth="1"/>
    <col min="4497"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752" width="9.7109375" style="7" customWidth="1"/>
    <col min="4753"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5008" width="9.7109375" style="7" customWidth="1"/>
    <col min="5009"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264" width="9.7109375" style="7" customWidth="1"/>
    <col min="5265"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520" width="9.7109375" style="7" customWidth="1"/>
    <col min="5521"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776" width="9.7109375" style="7" customWidth="1"/>
    <col min="5777"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6032" width="9.7109375" style="7" customWidth="1"/>
    <col min="6033"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288" width="9.7109375" style="7" customWidth="1"/>
    <col min="6289"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544" width="9.7109375" style="7" customWidth="1"/>
    <col min="6545"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800" width="9.7109375" style="7" customWidth="1"/>
    <col min="6801"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7056" width="9.7109375" style="7" customWidth="1"/>
    <col min="7057"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312" width="9.7109375" style="7" customWidth="1"/>
    <col min="7313"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568" width="9.7109375" style="7" customWidth="1"/>
    <col min="7569"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824" width="9.7109375" style="7" customWidth="1"/>
    <col min="7825"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8080" width="9.7109375" style="7" customWidth="1"/>
    <col min="8081"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336" width="9.7109375" style="7" customWidth="1"/>
    <col min="8337"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592" width="9.7109375" style="7" customWidth="1"/>
    <col min="8593"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848" width="9.7109375" style="7" customWidth="1"/>
    <col min="8849"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9104" width="9.7109375" style="7" customWidth="1"/>
    <col min="9105"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360" width="9.7109375" style="7" customWidth="1"/>
    <col min="9361"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616" width="9.7109375" style="7" customWidth="1"/>
    <col min="9617"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872" width="9.7109375" style="7" customWidth="1"/>
    <col min="9873"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10128" width="9.7109375" style="7" customWidth="1"/>
    <col min="10129"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384" width="9.7109375" style="7" customWidth="1"/>
    <col min="10385"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640" width="9.7109375" style="7" customWidth="1"/>
    <col min="10641"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896" width="9.7109375" style="7" customWidth="1"/>
    <col min="10897"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152" width="9.7109375" style="7" customWidth="1"/>
    <col min="11153"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408" width="9.7109375" style="7" customWidth="1"/>
    <col min="11409"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664" width="9.7109375" style="7" customWidth="1"/>
    <col min="11665"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920" width="9.7109375" style="7" customWidth="1"/>
    <col min="11921"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176" width="9.7109375" style="7" customWidth="1"/>
    <col min="12177"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432" width="9.7109375" style="7" customWidth="1"/>
    <col min="12433"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688" width="9.7109375" style="7" customWidth="1"/>
    <col min="12689"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944" width="9.7109375" style="7" customWidth="1"/>
    <col min="12945"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200" width="9.7109375" style="7" customWidth="1"/>
    <col min="13201"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456" width="9.7109375" style="7" customWidth="1"/>
    <col min="13457"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712" width="9.7109375" style="7" customWidth="1"/>
    <col min="13713"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968" width="9.7109375" style="7" customWidth="1"/>
    <col min="13969"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224" width="9.7109375" style="7" customWidth="1"/>
    <col min="14225"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480" width="9.7109375" style="7" customWidth="1"/>
    <col min="14481"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736" width="9.7109375" style="7" customWidth="1"/>
    <col min="14737"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992" width="9.7109375" style="7" customWidth="1"/>
    <col min="14993"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248" width="9.7109375" style="7" customWidth="1"/>
    <col min="15249"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504" width="9.7109375" style="7" customWidth="1"/>
    <col min="15505"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760" width="9.7109375" style="7" customWidth="1"/>
    <col min="15761"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6016" width="9.7109375" style="7" customWidth="1"/>
    <col min="16017"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272" width="9.7109375" style="7" customWidth="1"/>
    <col min="16273" max="16384" width="11.7109375" style="7"/>
  </cols>
  <sheetData>
    <row r="1" spans="1:14" ht="12.75" x14ac:dyDescent="0.2">
      <c r="A1" s="1" t="s">
        <v>0</v>
      </c>
      <c r="B1" s="2"/>
      <c r="D1" s="4"/>
      <c r="E1" s="5"/>
    </row>
    <row r="2" spans="1:14" ht="12.75" x14ac:dyDescent="0.2">
      <c r="A2" s="1" t="s">
        <v>1</v>
      </c>
      <c r="B2" s="2"/>
      <c r="D2" s="4"/>
      <c r="E2" s="5"/>
    </row>
    <row r="3" spans="1:14" ht="12.75" x14ac:dyDescent="0.2">
      <c r="A3" s="8" t="s">
        <v>864</v>
      </c>
      <c r="F3" s="6" t="s">
        <v>3</v>
      </c>
      <c r="L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50" t="s">
        <v>11</v>
      </c>
      <c r="K5" s="150"/>
      <c r="L5" s="17" t="s">
        <v>12</v>
      </c>
      <c r="M5" s="17" t="s">
        <v>13</v>
      </c>
      <c r="N5" s="18" t="s">
        <v>14</v>
      </c>
    </row>
    <row r="6" spans="1:14" ht="12.75" customHeight="1" x14ac:dyDescent="0.2">
      <c r="A6" s="20"/>
      <c r="B6" s="21"/>
      <c r="C6" s="21"/>
      <c r="D6" s="22"/>
      <c r="E6" s="23"/>
      <c r="F6" s="22"/>
      <c r="G6" s="21" t="s">
        <v>15</v>
      </c>
      <c r="H6" s="21" t="s">
        <v>16</v>
      </c>
      <c r="I6" s="24" t="s">
        <v>17</v>
      </c>
      <c r="J6" s="24" t="s">
        <v>831</v>
      </c>
      <c r="K6" s="24" t="s">
        <v>18</v>
      </c>
      <c r="L6" s="21" t="s">
        <v>19</v>
      </c>
      <c r="M6" s="21" t="s">
        <v>20</v>
      </c>
      <c r="N6" s="25" t="s">
        <v>21</v>
      </c>
    </row>
    <row r="7" spans="1:14" ht="12.75" customHeight="1" x14ac:dyDescent="0.2">
      <c r="A7" s="20"/>
      <c r="B7" s="21" t="s">
        <v>22</v>
      </c>
      <c r="C7" s="21" t="s">
        <v>23</v>
      </c>
      <c r="D7" s="26"/>
      <c r="E7" s="27" t="s">
        <v>24</v>
      </c>
      <c r="F7" s="22"/>
      <c r="G7" s="21" t="s">
        <v>25</v>
      </c>
      <c r="H7" s="21" t="s">
        <v>26</v>
      </c>
      <c r="I7" s="21" t="s">
        <v>27</v>
      </c>
      <c r="J7" s="24" t="s">
        <v>832</v>
      </c>
      <c r="K7" s="24" t="s">
        <v>28</v>
      </c>
      <c r="L7" s="21" t="s">
        <v>29</v>
      </c>
      <c r="M7" s="21" t="s">
        <v>30</v>
      </c>
      <c r="N7" s="28"/>
    </row>
    <row r="8" spans="1:14" ht="12.75" x14ac:dyDescent="0.2">
      <c r="A8" s="29" t="s">
        <v>865</v>
      </c>
      <c r="B8" s="30"/>
      <c r="C8" s="30">
        <v>21433.91</v>
      </c>
      <c r="D8" s="31"/>
      <c r="E8" s="30"/>
      <c r="F8" s="30" t="s">
        <v>866</v>
      </c>
      <c r="G8" s="30">
        <v>487.87</v>
      </c>
      <c r="H8" s="32"/>
      <c r="I8" s="32"/>
      <c r="J8" s="32"/>
      <c r="K8" s="32"/>
      <c r="L8" s="34" t="s">
        <v>33</v>
      </c>
      <c r="M8" s="32" t="s">
        <v>21</v>
      </c>
      <c r="N8" s="35"/>
    </row>
    <row r="9" spans="1:14" x14ac:dyDescent="0.15">
      <c r="A9" s="11"/>
      <c r="B9" s="2"/>
      <c r="C9" s="36"/>
      <c r="D9" s="11"/>
      <c r="E9" s="12"/>
      <c r="F9" s="11"/>
      <c r="G9" s="2"/>
      <c r="H9" s="2"/>
      <c r="I9" s="2"/>
      <c r="J9" s="2"/>
      <c r="K9" s="11"/>
      <c r="L9" s="11"/>
      <c r="M9" s="11"/>
      <c r="N9" s="11"/>
    </row>
    <row r="10" spans="1:14" x14ac:dyDescent="0.15">
      <c r="A10" s="37" t="s">
        <v>34</v>
      </c>
      <c r="B10" s="38">
        <v>193</v>
      </c>
      <c r="C10" s="38" t="s">
        <v>35</v>
      </c>
      <c r="D10" s="38" t="s">
        <v>36</v>
      </c>
      <c r="E10" s="39">
        <v>163</v>
      </c>
      <c r="F10" s="40" t="s">
        <v>37</v>
      </c>
      <c r="G10" s="41">
        <v>6.5</v>
      </c>
      <c r="H10" s="38" t="s">
        <v>38</v>
      </c>
      <c r="I10" s="42">
        <v>11.5</v>
      </c>
      <c r="J10" s="43">
        <v>163000</v>
      </c>
      <c r="K10" s="43">
        <v>0</v>
      </c>
      <c r="L10" s="43">
        <v>0</v>
      </c>
      <c r="M10" s="43">
        <v>0</v>
      </c>
      <c r="N10" s="43">
        <v>0</v>
      </c>
    </row>
    <row r="11" spans="1:14" x14ac:dyDescent="0.15">
      <c r="A11" s="37" t="s">
        <v>34</v>
      </c>
      <c r="B11" s="38">
        <v>193</v>
      </c>
      <c r="C11" s="38" t="s">
        <v>35</v>
      </c>
      <c r="D11" s="38" t="s">
        <v>36</v>
      </c>
      <c r="E11" s="39">
        <v>139</v>
      </c>
      <c r="F11" s="40" t="s">
        <v>39</v>
      </c>
      <c r="G11" s="41">
        <v>6.3</v>
      </c>
      <c r="H11" s="38" t="s">
        <v>38</v>
      </c>
      <c r="I11" s="42">
        <v>24.5</v>
      </c>
      <c r="J11" s="43">
        <v>139000</v>
      </c>
      <c r="K11" s="43">
        <v>112210.07</v>
      </c>
      <c r="L11" s="43">
        <v>2405101</v>
      </c>
      <c r="M11" s="43">
        <v>61629</v>
      </c>
      <c r="N11" s="43">
        <v>2466730</v>
      </c>
    </row>
    <row r="12" spans="1:14" x14ac:dyDescent="0.15">
      <c r="A12" s="37" t="s">
        <v>34</v>
      </c>
      <c r="B12" s="38">
        <v>199</v>
      </c>
      <c r="C12" s="38" t="s">
        <v>40</v>
      </c>
      <c r="D12" s="38" t="s">
        <v>36</v>
      </c>
      <c r="E12" s="39">
        <v>168</v>
      </c>
      <c r="F12" s="40" t="s">
        <v>41</v>
      </c>
      <c r="G12" s="41">
        <v>6.5</v>
      </c>
      <c r="H12" s="38" t="s">
        <v>38</v>
      </c>
      <c r="I12" s="42">
        <v>11.5</v>
      </c>
      <c r="J12" s="43">
        <v>168000</v>
      </c>
      <c r="K12" s="43">
        <v>0</v>
      </c>
      <c r="L12" s="43">
        <v>0</v>
      </c>
      <c r="M12" s="43">
        <v>0</v>
      </c>
      <c r="N12" s="43">
        <v>0</v>
      </c>
    </row>
    <row r="13" spans="1:14" x14ac:dyDescent="0.15">
      <c r="A13" s="37" t="s">
        <v>34</v>
      </c>
      <c r="B13" s="38">
        <v>199</v>
      </c>
      <c r="C13" s="38" t="s">
        <v>40</v>
      </c>
      <c r="D13" s="38" t="s">
        <v>36</v>
      </c>
      <c r="E13" s="39">
        <v>143</v>
      </c>
      <c r="F13" s="40" t="s">
        <v>42</v>
      </c>
      <c r="G13" s="41">
        <v>6.3</v>
      </c>
      <c r="H13" s="38" t="s">
        <v>38</v>
      </c>
      <c r="I13" s="42">
        <v>24.5</v>
      </c>
      <c r="J13" s="43">
        <v>143000</v>
      </c>
      <c r="K13" s="43">
        <v>117778.09</v>
      </c>
      <c r="L13" s="43">
        <v>2524445</v>
      </c>
      <c r="M13" s="43">
        <v>64687</v>
      </c>
      <c r="N13" s="43">
        <v>2589132</v>
      </c>
    </row>
    <row r="14" spans="1:14" x14ac:dyDescent="0.15">
      <c r="A14" s="37" t="s">
        <v>34</v>
      </c>
      <c r="B14" s="38">
        <v>202</v>
      </c>
      <c r="C14" s="38" t="s">
        <v>43</v>
      </c>
      <c r="D14" s="38" t="s">
        <v>36</v>
      </c>
      <c r="E14" s="39">
        <v>230</v>
      </c>
      <c r="F14" s="40" t="s">
        <v>44</v>
      </c>
      <c r="G14" s="41">
        <v>7.4</v>
      </c>
      <c r="H14" s="38" t="s">
        <v>38</v>
      </c>
      <c r="I14" s="42">
        <v>5</v>
      </c>
      <c r="J14" s="43">
        <v>230000</v>
      </c>
      <c r="K14" s="43">
        <v>0</v>
      </c>
      <c r="L14" s="43">
        <v>0</v>
      </c>
      <c r="M14" s="43">
        <v>0</v>
      </c>
      <c r="N14" s="43">
        <v>0</v>
      </c>
    </row>
    <row r="15" spans="1:14" x14ac:dyDescent="0.15">
      <c r="A15" s="37" t="s">
        <v>45</v>
      </c>
      <c r="B15" s="38">
        <v>202</v>
      </c>
      <c r="C15" s="38" t="s">
        <v>43</v>
      </c>
      <c r="D15" s="38" t="s">
        <v>36</v>
      </c>
      <c r="E15" s="39">
        <v>317</v>
      </c>
      <c r="F15" s="40" t="s">
        <v>46</v>
      </c>
      <c r="G15" s="41">
        <v>7.4</v>
      </c>
      <c r="H15" s="38" t="s">
        <v>38</v>
      </c>
      <c r="I15" s="42">
        <v>20</v>
      </c>
      <c r="J15" s="43">
        <v>317000</v>
      </c>
      <c r="K15" s="43">
        <v>187332.22</v>
      </c>
      <c r="L15" s="43">
        <v>4015262</v>
      </c>
      <c r="M15" s="43">
        <v>120537</v>
      </c>
      <c r="N15" s="43">
        <v>4135799</v>
      </c>
    </row>
    <row r="16" spans="1:14" x14ac:dyDescent="0.15">
      <c r="A16" s="37" t="s">
        <v>47</v>
      </c>
      <c r="B16" s="38">
        <v>211</v>
      </c>
      <c r="C16" s="38" t="s">
        <v>48</v>
      </c>
      <c r="D16" s="38" t="s">
        <v>36</v>
      </c>
      <c r="E16" s="39">
        <v>290</v>
      </c>
      <c r="F16" s="38" t="s">
        <v>49</v>
      </c>
      <c r="G16" s="41">
        <v>6.9</v>
      </c>
      <c r="H16" s="38" t="s">
        <v>38</v>
      </c>
      <c r="I16" s="42">
        <v>20</v>
      </c>
      <c r="J16" s="43">
        <v>290000</v>
      </c>
      <c r="K16" s="43">
        <v>112252.08</v>
      </c>
      <c r="L16" s="43">
        <v>2406001</v>
      </c>
      <c r="M16" s="43">
        <v>323174</v>
      </c>
      <c r="N16" s="43">
        <v>2729175</v>
      </c>
    </row>
    <row r="17" spans="1:14" x14ac:dyDescent="0.15">
      <c r="A17" s="37" t="s">
        <v>47</v>
      </c>
      <c r="B17" s="38">
        <v>211</v>
      </c>
      <c r="C17" s="38" t="s">
        <v>48</v>
      </c>
      <c r="D17" s="38" t="s">
        <v>36</v>
      </c>
      <c r="E17" s="39">
        <v>128</v>
      </c>
      <c r="F17" s="38" t="s">
        <v>50</v>
      </c>
      <c r="G17" s="41">
        <v>6.9</v>
      </c>
      <c r="H17" s="38" t="s">
        <v>38</v>
      </c>
      <c r="I17" s="42">
        <v>20</v>
      </c>
      <c r="J17" s="43">
        <v>128000</v>
      </c>
      <c r="K17" s="43">
        <v>48540.800000000003</v>
      </c>
      <c r="L17" s="43">
        <v>1040419</v>
      </c>
      <c r="M17" s="43">
        <v>139747</v>
      </c>
      <c r="N17" s="43">
        <v>1180166</v>
      </c>
    </row>
    <row r="18" spans="1:14" x14ac:dyDescent="0.15">
      <c r="A18" s="37" t="s">
        <v>51</v>
      </c>
      <c r="B18" s="38">
        <v>211</v>
      </c>
      <c r="C18" s="38" t="s">
        <v>48</v>
      </c>
      <c r="D18" s="38" t="s">
        <v>36</v>
      </c>
      <c r="E18" s="39">
        <v>22</v>
      </c>
      <c r="F18" s="38" t="s">
        <v>52</v>
      </c>
      <c r="G18" s="41">
        <v>6.9</v>
      </c>
      <c r="H18" s="38" t="s">
        <v>38</v>
      </c>
      <c r="I18" s="42">
        <v>20</v>
      </c>
      <c r="J18" s="43">
        <v>22000</v>
      </c>
      <c r="K18" s="43">
        <v>47125.1</v>
      </c>
      <c r="L18" s="43">
        <v>1010075</v>
      </c>
      <c r="M18" s="43">
        <v>135673</v>
      </c>
      <c r="N18" s="43">
        <v>1145748</v>
      </c>
    </row>
    <row r="19" spans="1:14" x14ac:dyDescent="0.15">
      <c r="A19" s="37"/>
      <c r="B19" s="38"/>
      <c r="C19" s="38"/>
      <c r="D19" s="38"/>
      <c r="E19" s="39"/>
      <c r="F19" s="38"/>
      <c r="G19" s="41"/>
      <c r="H19" s="38"/>
      <c r="I19" s="42"/>
      <c r="J19" s="43"/>
      <c r="K19" s="43"/>
      <c r="L19" s="43"/>
      <c r="M19" s="43"/>
      <c r="N19" s="43"/>
    </row>
    <row r="20" spans="1:14" x14ac:dyDescent="0.15">
      <c r="A20" s="37" t="s">
        <v>47</v>
      </c>
      <c r="B20" s="38">
        <v>221</v>
      </c>
      <c r="C20" s="38" t="s">
        <v>53</v>
      </c>
      <c r="D20" s="38" t="s">
        <v>36</v>
      </c>
      <c r="E20" s="39">
        <v>330</v>
      </c>
      <c r="F20" s="38" t="s">
        <v>54</v>
      </c>
      <c r="G20" s="41">
        <v>7.4</v>
      </c>
      <c r="H20" s="38" t="s">
        <v>55</v>
      </c>
      <c r="I20" s="42">
        <v>20</v>
      </c>
      <c r="J20" s="43">
        <v>330000</v>
      </c>
      <c r="K20" s="43">
        <v>220000</v>
      </c>
      <c r="L20" s="43">
        <v>4715460</v>
      </c>
      <c r="M20" s="43">
        <v>680751</v>
      </c>
      <c r="N20" s="43">
        <v>5396211</v>
      </c>
    </row>
    <row r="21" spans="1:14" x14ac:dyDescent="0.15">
      <c r="A21" s="37" t="s">
        <v>47</v>
      </c>
      <c r="B21" s="38">
        <v>221</v>
      </c>
      <c r="C21" s="38" t="s">
        <v>53</v>
      </c>
      <c r="D21" s="38" t="s">
        <v>36</v>
      </c>
      <c r="E21" s="39">
        <v>43</v>
      </c>
      <c r="F21" s="38" t="s">
        <v>56</v>
      </c>
      <c r="G21" s="41">
        <v>7.4</v>
      </c>
      <c r="H21" s="38" t="s">
        <v>55</v>
      </c>
      <c r="I21" s="42">
        <v>20</v>
      </c>
      <c r="J21" s="43">
        <v>43000</v>
      </c>
      <c r="K21" s="43">
        <v>28000</v>
      </c>
      <c r="L21" s="43">
        <v>600149</v>
      </c>
      <c r="M21" s="43">
        <v>86637</v>
      </c>
      <c r="N21" s="43">
        <v>686786</v>
      </c>
    </row>
    <row r="22" spans="1:14" x14ac:dyDescent="0.15">
      <c r="A22" s="37" t="s">
        <v>47</v>
      </c>
      <c r="B22" s="38">
        <v>221</v>
      </c>
      <c r="C22" s="38" t="s">
        <v>53</v>
      </c>
      <c r="D22" s="38" t="s">
        <v>36</v>
      </c>
      <c r="E22" s="39">
        <v>240</v>
      </c>
      <c r="F22" s="38" t="s">
        <v>57</v>
      </c>
      <c r="G22" s="41">
        <v>7.4</v>
      </c>
      <c r="H22" s="38" t="s">
        <v>55</v>
      </c>
      <c r="I22" s="42">
        <v>12</v>
      </c>
      <c r="J22" s="43">
        <v>240000</v>
      </c>
      <c r="K22" s="43">
        <v>15241.77</v>
      </c>
      <c r="L22" s="43">
        <v>326691</v>
      </c>
      <c r="M22" s="43">
        <v>47162</v>
      </c>
      <c r="N22" s="43">
        <v>373853</v>
      </c>
    </row>
    <row r="23" spans="1:14" x14ac:dyDescent="0.15">
      <c r="A23" s="37" t="s">
        <v>47</v>
      </c>
      <c r="B23" s="38">
        <v>221</v>
      </c>
      <c r="C23" s="38" t="s">
        <v>53</v>
      </c>
      <c r="D23" s="38" t="s">
        <v>36</v>
      </c>
      <c r="E23" s="39">
        <v>55</v>
      </c>
      <c r="F23" s="38" t="s">
        <v>58</v>
      </c>
      <c r="G23" s="41">
        <v>7.4</v>
      </c>
      <c r="H23" s="38" t="s">
        <v>55</v>
      </c>
      <c r="I23" s="42">
        <v>12</v>
      </c>
      <c r="J23" s="43">
        <v>55000</v>
      </c>
      <c r="K23" s="43">
        <v>3539.88</v>
      </c>
      <c r="L23" s="43">
        <v>75873</v>
      </c>
      <c r="M23" s="43">
        <v>11034</v>
      </c>
      <c r="N23" s="43">
        <v>86907</v>
      </c>
    </row>
    <row r="24" spans="1:14" x14ac:dyDescent="0.15">
      <c r="A24" s="37" t="s">
        <v>51</v>
      </c>
      <c r="B24" s="38">
        <v>221</v>
      </c>
      <c r="C24" s="38" t="s">
        <v>53</v>
      </c>
      <c r="D24" s="38" t="s">
        <v>36</v>
      </c>
      <c r="E24" s="39">
        <v>50</v>
      </c>
      <c r="F24" s="38" t="s">
        <v>59</v>
      </c>
      <c r="G24" s="41">
        <v>7.4</v>
      </c>
      <c r="H24" s="38" t="s">
        <v>55</v>
      </c>
      <c r="I24" s="42">
        <v>20</v>
      </c>
      <c r="J24" s="43">
        <v>50000</v>
      </c>
      <c r="K24" s="43">
        <v>110241</v>
      </c>
      <c r="L24" s="43">
        <v>2362896</v>
      </c>
      <c r="M24" s="43">
        <v>339566</v>
      </c>
      <c r="N24" s="43">
        <v>2702462</v>
      </c>
    </row>
    <row r="25" spans="1:14" x14ac:dyDescent="0.15">
      <c r="A25" s="37" t="s">
        <v>60</v>
      </c>
      <c r="B25" s="38">
        <v>225</v>
      </c>
      <c r="C25" s="38" t="s">
        <v>61</v>
      </c>
      <c r="D25" s="38" t="s">
        <v>36</v>
      </c>
      <c r="E25" s="39">
        <v>427</v>
      </c>
      <c r="F25" s="38" t="s">
        <v>62</v>
      </c>
      <c r="G25" s="41">
        <v>7.5</v>
      </c>
      <c r="H25" s="38" t="s">
        <v>63</v>
      </c>
      <c r="I25" s="42">
        <v>24</v>
      </c>
      <c r="J25" s="43">
        <v>427000</v>
      </c>
      <c r="K25" s="43">
        <v>0</v>
      </c>
      <c r="L25" s="43">
        <v>0</v>
      </c>
      <c r="M25" s="43"/>
      <c r="N25" s="43"/>
    </row>
    <row r="26" spans="1:14" x14ac:dyDescent="0.15">
      <c r="A26" s="37" t="s">
        <v>64</v>
      </c>
      <c r="B26" s="38">
        <v>225</v>
      </c>
      <c r="C26" s="38" t="s">
        <v>61</v>
      </c>
      <c r="D26" s="38" t="s">
        <v>36</v>
      </c>
      <c r="E26" s="39">
        <v>36</v>
      </c>
      <c r="F26" s="38" t="s">
        <v>65</v>
      </c>
      <c r="G26" s="41">
        <v>7.5</v>
      </c>
      <c r="H26" s="38" t="s">
        <v>63</v>
      </c>
      <c r="I26" s="42">
        <v>24</v>
      </c>
      <c r="J26" s="43">
        <v>36000</v>
      </c>
      <c r="K26" s="43">
        <v>0</v>
      </c>
      <c r="L26" s="43">
        <v>0</v>
      </c>
      <c r="M26" s="43"/>
      <c r="N26" s="43"/>
    </row>
    <row r="27" spans="1:14" x14ac:dyDescent="0.15">
      <c r="A27" s="37"/>
      <c r="B27" s="38"/>
      <c r="C27" s="38"/>
      <c r="D27" s="38"/>
      <c r="E27" s="39"/>
      <c r="F27" s="38"/>
      <c r="G27" s="41"/>
      <c r="H27" s="38"/>
      <c r="I27" s="42"/>
      <c r="J27" s="43"/>
      <c r="K27" s="43"/>
      <c r="L27" s="43"/>
      <c r="M27" s="43"/>
      <c r="N27" s="43"/>
    </row>
    <row r="28" spans="1:14" x14ac:dyDescent="0.15">
      <c r="A28" s="37" t="s">
        <v>60</v>
      </c>
      <c r="B28" s="38">
        <v>228</v>
      </c>
      <c r="C28" s="38" t="s">
        <v>66</v>
      </c>
      <c r="D28" s="38" t="s">
        <v>36</v>
      </c>
      <c r="E28" s="39">
        <v>433</v>
      </c>
      <c r="F28" s="38" t="s">
        <v>41</v>
      </c>
      <c r="G28" s="41">
        <v>7.5</v>
      </c>
      <c r="H28" s="38" t="s">
        <v>63</v>
      </c>
      <c r="I28" s="42">
        <v>21</v>
      </c>
      <c r="J28" s="43">
        <v>433000</v>
      </c>
      <c r="K28" s="43">
        <v>215363</v>
      </c>
      <c r="L28" s="43">
        <v>4616071</v>
      </c>
      <c r="M28" s="43">
        <v>141645</v>
      </c>
      <c r="N28" s="43">
        <v>4757716</v>
      </c>
    </row>
    <row r="29" spans="1:14" x14ac:dyDescent="0.15">
      <c r="A29" s="37" t="s">
        <v>64</v>
      </c>
      <c r="B29" s="38">
        <v>228</v>
      </c>
      <c r="C29" s="38" t="s">
        <v>66</v>
      </c>
      <c r="D29" s="38" t="s">
        <v>36</v>
      </c>
      <c r="E29" s="39">
        <v>60</v>
      </c>
      <c r="F29" s="38" t="s">
        <v>42</v>
      </c>
      <c r="G29" s="41">
        <v>7.5</v>
      </c>
      <c r="H29" s="38" t="s">
        <v>63</v>
      </c>
      <c r="I29" s="42">
        <v>21</v>
      </c>
      <c r="J29" s="43">
        <v>60000</v>
      </c>
      <c r="K29" s="43">
        <v>125918</v>
      </c>
      <c r="L29" s="43">
        <v>2698915</v>
      </c>
      <c r="M29" s="43">
        <v>82816</v>
      </c>
      <c r="N29" s="43">
        <v>2781731</v>
      </c>
    </row>
    <row r="30" spans="1:14" x14ac:dyDescent="0.15">
      <c r="A30" s="37" t="s">
        <v>67</v>
      </c>
      <c r="B30" s="38">
        <v>236</v>
      </c>
      <c r="C30" s="38" t="s">
        <v>68</v>
      </c>
      <c r="D30" s="38" t="s">
        <v>36</v>
      </c>
      <c r="E30" s="39">
        <v>403</v>
      </c>
      <c r="F30" s="40" t="s">
        <v>69</v>
      </c>
      <c r="G30" s="41">
        <v>7</v>
      </c>
      <c r="H30" s="38" t="s">
        <v>63</v>
      </c>
      <c r="I30" s="42">
        <v>19</v>
      </c>
      <c r="J30" s="43">
        <v>403000</v>
      </c>
      <c r="K30" s="43">
        <v>209637.21</v>
      </c>
      <c r="L30" s="43">
        <v>4493345</v>
      </c>
      <c r="M30" s="43">
        <v>153763</v>
      </c>
      <c r="N30" s="43">
        <v>4647108</v>
      </c>
    </row>
    <row r="31" spans="1:14" x14ac:dyDescent="0.15">
      <c r="A31" s="37" t="s">
        <v>70</v>
      </c>
      <c r="B31" s="38">
        <v>236</v>
      </c>
      <c r="C31" s="38" t="s">
        <v>68</v>
      </c>
      <c r="D31" s="38" t="s">
        <v>36</v>
      </c>
      <c r="E31" s="39">
        <v>35.5</v>
      </c>
      <c r="F31" s="40" t="s">
        <v>71</v>
      </c>
      <c r="G31" s="41">
        <v>6.5</v>
      </c>
      <c r="H31" s="38" t="s">
        <v>63</v>
      </c>
      <c r="I31" s="42">
        <v>20</v>
      </c>
      <c r="J31" s="43">
        <v>35500</v>
      </c>
      <c r="K31" s="43">
        <v>68758.38</v>
      </c>
      <c r="L31" s="43">
        <v>1473761</v>
      </c>
      <c r="M31" s="43">
        <v>0</v>
      </c>
      <c r="N31" s="43">
        <v>1473761</v>
      </c>
    </row>
    <row r="32" spans="1:14" x14ac:dyDescent="0.15">
      <c r="A32" s="37" t="s">
        <v>72</v>
      </c>
      <c r="B32" s="38">
        <v>239</v>
      </c>
      <c r="C32" s="38" t="s">
        <v>73</v>
      </c>
      <c r="D32" s="38" t="s">
        <v>36</v>
      </c>
      <c r="E32" s="39">
        <v>2100</v>
      </c>
      <c r="F32" s="38" t="s">
        <v>49</v>
      </c>
      <c r="G32" s="41">
        <v>6.8</v>
      </c>
      <c r="H32" s="38" t="s">
        <v>38</v>
      </c>
      <c r="I32" s="42">
        <v>4</v>
      </c>
      <c r="J32" s="43">
        <v>210000</v>
      </c>
      <c r="K32" s="43">
        <v>0</v>
      </c>
      <c r="L32" s="43">
        <v>0</v>
      </c>
      <c r="M32" s="43">
        <v>0</v>
      </c>
      <c r="N32" s="43">
        <v>0</v>
      </c>
    </row>
    <row r="33" spans="1:14" x14ac:dyDescent="0.15">
      <c r="A33" s="37" t="s">
        <v>72</v>
      </c>
      <c r="B33" s="38">
        <v>239</v>
      </c>
      <c r="C33" s="38" t="s">
        <v>73</v>
      </c>
      <c r="D33" s="38" t="s">
        <v>36</v>
      </c>
      <c r="E33" s="39">
        <v>590</v>
      </c>
      <c r="F33" s="38" t="s">
        <v>52</v>
      </c>
      <c r="G33" s="41">
        <v>6.8</v>
      </c>
      <c r="H33" s="38" t="s">
        <v>38</v>
      </c>
      <c r="I33" s="42">
        <v>14</v>
      </c>
      <c r="J33" s="43">
        <v>590000</v>
      </c>
      <c r="K33" s="43">
        <v>66175.83</v>
      </c>
      <c r="L33" s="43">
        <v>1418407</v>
      </c>
      <c r="M33" s="43">
        <v>1296.6199999999999</v>
      </c>
      <c r="N33" s="43">
        <v>1419703.37</v>
      </c>
    </row>
    <row r="34" spans="1:14" x14ac:dyDescent="0.15">
      <c r="A34" s="37" t="s">
        <v>74</v>
      </c>
      <c r="B34" s="38">
        <v>239</v>
      </c>
      <c r="C34" s="38" t="s">
        <v>73</v>
      </c>
      <c r="D34" s="38" t="s">
        <v>36</v>
      </c>
      <c r="E34" s="39">
        <v>48</v>
      </c>
      <c r="F34" s="38" t="s">
        <v>75</v>
      </c>
      <c r="G34" s="41">
        <v>6.8</v>
      </c>
      <c r="H34" s="38" t="s">
        <v>38</v>
      </c>
      <c r="I34" s="42">
        <v>14</v>
      </c>
      <c r="J34" s="43">
        <v>48000</v>
      </c>
      <c r="K34" s="43">
        <v>93182.57</v>
      </c>
      <c r="L34" s="43">
        <v>1997267</v>
      </c>
      <c r="M34" s="43">
        <v>0</v>
      </c>
      <c r="N34" s="43">
        <v>1997267</v>
      </c>
    </row>
    <row r="35" spans="1:14" x14ac:dyDescent="0.15">
      <c r="A35" s="37"/>
      <c r="B35" s="38"/>
      <c r="C35" s="38"/>
      <c r="D35" s="38"/>
      <c r="E35" s="39"/>
      <c r="F35" s="38"/>
      <c r="G35" s="41"/>
      <c r="H35" s="38"/>
      <c r="I35" s="42"/>
      <c r="J35" s="43"/>
      <c r="K35" s="43"/>
      <c r="L35" s="43"/>
      <c r="M35" s="43"/>
      <c r="N35" s="43"/>
    </row>
    <row r="36" spans="1:14" x14ac:dyDescent="0.15">
      <c r="A36" s="37" t="s">
        <v>47</v>
      </c>
      <c r="B36" s="38">
        <v>245</v>
      </c>
      <c r="C36" s="38" t="s">
        <v>76</v>
      </c>
      <c r="D36" s="38" t="s">
        <v>36</v>
      </c>
      <c r="E36" s="39">
        <v>800</v>
      </c>
      <c r="F36" s="38" t="s">
        <v>77</v>
      </c>
      <c r="G36" s="41">
        <v>7</v>
      </c>
      <c r="H36" s="38" t="s">
        <v>55</v>
      </c>
      <c r="I36" s="41">
        <v>19.75</v>
      </c>
      <c r="J36" s="43">
        <v>800000</v>
      </c>
      <c r="K36" s="43">
        <v>271396.8</v>
      </c>
      <c r="L36" s="43">
        <v>5817095</v>
      </c>
      <c r="M36" s="43">
        <v>792949</v>
      </c>
      <c r="N36" s="43">
        <v>6610044</v>
      </c>
    </row>
    <row r="37" spans="1:14" x14ac:dyDescent="0.15">
      <c r="A37" s="37" t="s">
        <v>47</v>
      </c>
      <c r="B37" s="38">
        <v>245</v>
      </c>
      <c r="C37" s="38" t="s">
        <v>76</v>
      </c>
      <c r="D37" s="38" t="s">
        <v>36</v>
      </c>
      <c r="E37" s="39">
        <v>95</v>
      </c>
      <c r="F37" s="38" t="s">
        <v>78</v>
      </c>
      <c r="G37" s="41">
        <v>7</v>
      </c>
      <c r="H37" s="38" t="s">
        <v>55</v>
      </c>
      <c r="I37" s="41">
        <v>19.75</v>
      </c>
      <c r="J37" s="43">
        <v>95000</v>
      </c>
      <c r="K37" s="43">
        <v>32804.800000000003</v>
      </c>
      <c r="L37" s="43">
        <v>703135</v>
      </c>
      <c r="M37" s="43">
        <v>95837</v>
      </c>
      <c r="N37" s="43">
        <v>798972</v>
      </c>
    </row>
    <row r="38" spans="1:14" x14ac:dyDescent="0.15">
      <c r="A38" s="37" t="s">
        <v>79</v>
      </c>
      <c r="B38" s="38">
        <v>245</v>
      </c>
      <c r="C38" s="38" t="s">
        <v>76</v>
      </c>
      <c r="D38" s="38" t="s">
        <v>36</v>
      </c>
      <c r="E38" s="39">
        <v>90</v>
      </c>
      <c r="F38" s="38" t="s">
        <v>80</v>
      </c>
      <c r="G38" s="41">
        <v>7</v>
      </c>
      <c r="H38" s="38" t="s">
        <v>55</v>
      </c>
      <c r="I38" s="41">
        <v>19.75</v>
      </c>
      <c r="J38" s="43">
        <v>90000</v>
      </c>
      <c r="K38" s="43">
        <v>144479.07999999999</v>
      </c>
      <c r="L38" s="43">
        <v>3096752</v>
      </c>
      <c r="M38" s="43">
        <v>422166</v>
      </c>
      <c r="N38" s="43">
        <v>3518918</v>
      </c>
    </row>
    <row r="39" spans="1:14" x14ac:dyDescent="0.15">
      <c r="A39" s="37" t="s">
        <v>47</v>
      </c>
      <c r="B39" s="38">
        <v>247</v>
      </c>
      <c r="C39" s="38" t="s">
        <v>81</v>
      </c>
      <c r="D39" s="38" t="s">
        <v>36</v>
      </c>
      <c r="E39" s="39">
        <v>470</v>
      </c>
      <c r="F39" s="38" t="s">
        <v>82</v>
      </c>
      <c r="G39" s="41">
        <v>6.3</v>
      </c>
      <c r="H39" s="38" t="s">
        <v>55</v>
      </c>
      <c r="I39" s="41">
        <v>25</v>
      </c>
      <c r="J39" s="43">
        <v>470000</v>
      </c>
      <c r="K39" s="43">
        <v>179552.75</v>
      </c>
      <c r="L39" s="43">
        <v>3848517</v>
      </c>
      <c r="M39" s="43">
        <v>427712</v>
      </c>
      <c r="N39" s="43">
        <v>4276229</v>
      </c>
    </row>
    <row r="40" spans="1:14" x14ac:dyDescent="0.15">
      <c r="A40" s="37" t="s">
        <v>47</v>
      </c>
      <c r="B40" s="38">
        <v>247</v>
      </c>
      <c r="C40" s="38" t="s">
        <v>81</v>
      </c>
      <c r="D40" s="38" t="s">
        <v>36</v>
      </c>
      <c r="E40" s="39">
        <v>25</v>
      </c>
      <c r="F40" s="38" t="s">
        <v>83</v>
      </c>
      <c r="G40" s="41">
        <v>6.3</v>
      </c>
      <c r="H40" s="38" t="s">
        <v>55</v>
      </c>
      <c r="I40" s="41">
        <v>25</v>
      </c>
      <c r="J40" s="43">
        <v>25000</v>
      </c>
      <c r="K40" s="43">
        <v>9394.8799999999992</v>
      </c>
      <c r="L40" s="43">
        <v>201369</v>
      </c>
      <c r="M40" s="43">
        <v>22373</v>
      </c>
      <c r="N40" s="43">
        <v>223742</v>
      </c>
    </row>
    <row r="41" spans="1:14" x14ac:dyDescent="0.15">
      <c r="A41" s="37" t="s">
        <v>51</v>
      </c>
      <c r="B41" s="38">
        <v>247</v>
      </c>
      <c r="C41" s="38" t="s">
        <v>81</v>
      </c>
      <c r="D41" s="38" t="s">
        <v>36</v>
      </c>
      <c r="E41" s="39">
        <v>27</v>
      </c>
      <c r="F41" s="38" t="s">
        <v>84</v>
      </c>
      <c r="G41" s="41">
        <v>7.3</v>
      </c>
      <c r="H41" s="38" t="s">
        <v>55</v>
      </c>
      <c r="I41" s="41">
        <v>25</v>
      </c>
      <c r="J41" s="43">
        <v>27000</v>
      </c>
      <c r="K41" s="43">
        <v>53551.8</v>
      </c>
      <c r="L41" s="43">
        <v>1147824</v>
      </c>
      <c r="M41" s="43">
        <v>127876</v>
      </c>
      <c r="N41" s="43">
        <v>1275700</v>
      </c>
    </row>
    <row r="42" spans="1:14" x14ac:dyDescent="0.15">
      <c r="A42" s="37" t="s">
        <v>85</v>
      </c>
      <c r="B42" s="38">
        <v>262</v>
      </c>
      <c r="C42" s="38" t="s">
        <v>86</v>
      </c>
      <c r="D42" s="38" t="s">
        <v>36</v>
      </c>
      <c r="E42" s="39">
        <v>405</v>
      </c>
      <c r="F42" s="38" t="s">
        <v>87</v>
      </c>
      <c r="G42" s="41">
        <v>5.75</v>
      </c>
      <c r="H42" s="38" t="s">
        <v>38</v>
      </c>
      <c r="I42" s="41">
        <v>6</v>
      </c>
      <c r="J42" s="43">
        <v>405000</v>
      </c>
      <c r="K42" s="43">
        <v>0</v>
      </c>
      <c r="L42" s="43">
        <v>0</v>
      </c>
      <c r="M42" s="43">
        <v>0</v>
      </c>
      <c r="N42" s="43">
        <v>0</v>
      </c>
    </row>
    <row r="43" spans="1:14" x14ac:dyDescent="0.15">
      <c r="A43" s="37" t="s">
        <v>85</v>
      </c>
      <c r="B43" s="38">
        <v>262</v>
      </c>
      <c r="C43" s="38" t="s">
        <v>86</v>
      </c>
      <c r="D43" s="38" t="s">
        <v>36</v>
      </c>
      <c r="E43" s="39">
        <v>104</v>
      </c>
      <c r="F43" s="38" t="s">
        <v>88</v>
      </c>
      <c r="G43" s="41">
        <v>5.75</v>
      </c>
      <c r="H43" s="38" t="s">
        <v>38</v>
      </c>
      <c r="I43" s="41">
        <v>6</v>
      </c>
      <c r="J43" s="43">
        <v>104000</v>
      </c>
      <c r="K43" s="43">
        <v>0</v>
      </c>
      <c r="L43" s="43">
        <v>0</v>
      </c>
      <c r="M43" s="43">
        <v>0</v>
      </c>
      <c r="N43" s="43">
        <v>0</v>
      </c>
    </row>
    <row r="44" spans="1:14" x14ac:dyDescent="0.15">
      <c r="A44" s="37" t="s">
        <v>85</v>
      </c>
      <c r="B44" s="38">
        <v>262</v>
      </c>
      <c r="C44" s="38" t="s">
        <v>86</v>
      </c>
      <c r="D44" s="38" t="s">
        <v>36</v>
      </c>
      <c r="E44" s="39">
        <v>465</v>
      </c>
      <c r="F44" s="38" t="s">
        <v>89</v>
      </c>
      <c r="G44" s="41">
        <v>6.5</v>
      </c>
      <c r="H44" s="38" t="s">
        <v>38</v>
      </c>
      <c r="I44" s="41">
        <v>20</v>
      </c>
      <c r="J44" s="43">
        <v>465000</v>
      </c>
      <c r="K44" s="43">
        <v>37001.599999999999</v>
      </c>
      <c r="L44" s="43">
        <v>793089</v>
      </c>
      <c r="M44" s="43">
        <v>8208</v>
      </c>
      <c r="N44" s="43">
        <v>801297</v>
      </c>
    </row>
    <row r="45" spans="1:14" x14ac:dyDescent="0.15">
      <c r="A45" s="37" t="s">
        <v>85</v>
      </c>
      <c r="B45" s="38">
        <v>262</v>
      </c>
      <c r="C45" s="38" t="s">
        <v>86</v>
      </c>
      <c r="D45" s="38" t="s">
        <v>36</v>
      </c>
      <c r="E45" s="39">
        <v>121</v>
      </c>
      <c r="F45" s="38" t="s">
        <v>90</v>
      </c>
      <c r="G45" s="41">
        <v>6.5</v>
      </c>
      <c r="H45" s="38" t="s">
        <v>38</v>
      </c>
      <c r="I45" s="41">
        <v>20</v>
      </c>
      <c r="J45" s="43">
        <v>121000</v>
      </c>
      <c r="K45" s="43">
        <v>8880.4</v>
      </c>
      <c r="L45" s="43">
        <v>190342</v>
      </c>
      <c r="M45" s="43">
        <v>1969</v>
      </c>
      <c r="N45" s="43">
        <v>192311</v>
      </c>
    </row>
    <row r="46" spans="1:14" x14ac:dyDescent="0.15">
      <c r="A46" s="37" t="s">
        <v>91</v>
      </c>
      <c r="B46" s="38">
        <v>262</v>
      </c>
      <c r="C46" s="38" t="s">
        <v>86</v>
      </c>
      <c r="D46" s="38" t="s">
        <v>36</v>
      </c>
      <c r="E46" s="39">
        <v>35</v>
      </c>
      <c r="F46" s="38" t="s">
        <v>92</v>
      </c>
      <c r="G46" s="41">
        <v>6.5</v>
      </c>
      <c r="H46" s="38" t="s">
        <v>38</v>
      </c>
      <c r="I46" s="41">
        <v>20</v>
      </c>
      <c r="J46" s="43">
        <v>35000</v>
      </c>
      <c r="K46" s="43">
        <v>62668.9</v>
      </c>
      <c r="L46" s="43">
        <v>1343240</v>
      </c>
      <c r="M46" s="43">
        <v>13900</v>
      </c>
      <c r="N46" s="43">
        <v>1357140</v>
      </c>
    </row>
    <row r="47" spans="1:14" x14ac:dyDescent="0.15">
      <c r="A47" s="37"/>
      <c r="B47" s="38"/>
      <c r="C47" s="38"/>
      <c r="D47" s="38"/>
      <c r="E47" s="39"/>
      <c r="F47" s="38"/>
      <c r="G47" s="41"/>
      <c r="H47" s="38"/>
      <c r="I47" s="41"/>
      <c r="J47" s="43"/>
      <c r="K47" s="43"/>
      <c r="L47" s="43"/>
      <c r="M47" s="43"/>
      <c r="N47" s="43"/>
    </row>
    <row r="48" spans="1:14" x14ac:dyDescent="0.15">
      <c r="A48" s="37" t="s">
        <v>60</v>
      </c>
      <c r="B48" s="38">
        <v>270</v>
      </c>
      <c r="C48" s="38" t="s">
        <v>93</v>
      </c>
      <c r="D48" s="38" t="s">
        <v>36</v>
      </c>
      <c r="E48" s="39">
        <v>450</v>
      </c>
      <c r="F48" s="38" t="s">
        <v>44</v>
      </c>
      <c r="G48" s="41">
        <v>7</v>
      </c>
      <c r="H48" s="38" t="s">
        <v>63</v>
      </c>
      <c r="I48" s="41">
        <v>21</v>
      </c>
      <c r="J48" s="43">
        <v>450000</v>
      </c>
      <c r="K48" s="43">
        <v>242322</v>
      </c>
      <c r="L48" s="43">
        <v>5193908</v>
      </c>
      <c r="M48" s="43">
        <v>148926</v>
      </c>
      <c r="N48" s="43">
        <v>5342834</v>
      </c>
    </row>
    <row r="49" spans="1:14" x14ac:dyDescent="0.15">
      <c r="A49" s="37" t="s">
        <v>64</v>
      </c>
      <c r="B49" s="38">
        <v>270</v>
      </c>
      <c r="C49" s="38" t="s">
        <v>93</v>
      </c>
      <c r="D49" s="38" t="s">
        <v>36</v>
      </c>
      <c r="E49" s="39">
        <v>80</v>
      </c>
      <c r="F49" s="38" t="s">
        <v>46</v>
      </c>
      <c r="G49" s="41">
        <v>7</v>
      </c>
      <c r="H49" s="38" t="s">
        <v>63</v>
      </c>
      <c r="I49" s="41">
        <v>21</v>
      </c>
      <c r="J49" s="43">
        <v>80000</v>
      </c>
      <c r="K49" s="43">
        <v>147077</v>
      </c>
      <c r="L49" s="43">
        <v>3152435</v>
      </c>
      <c r="M49" s="43">
        <v>90391</v>
      </c>
      <c r="N49" s="43">
        <v>3242826</v>
      </c>
    </row>
    <row r="50" spans="1:14" x14ac:dyDescent="0.15">
      <c r="A50" s="37" t="s">
        <v>94</v>
      </c>
      <c r="B50" s="38">
        <v>271</v>
      </c>
      <c r="C50" s="38" t="s">
        <v>95</v>
      </c>
      <c r="D50" s="38" t="s">
        <v>36</v>
      </c>
      <c r="E50" s="39">
        <v>185</v>
      </c>
      <c r="F50" s="38" t="s">
        <v>96</v>
      </c>
      <c r="G50" s="41">
        <v>5.5</v>
      </c>
      <c r="H50" s="38" t="s">
        <v>55</v>
      </c>
      <c r="I50" s="41">
        <v>5</v>
      </c>
      <c r="J50" s="43">
        <v>185000</v>
      </c>
      <c r="K50" s="43">
        <v>0</v>
      </c>
      <c r="L50" s="43">
        <v>0</v>
      </c>
      <c r="M50" s="43">
        <v>0</v>
      </c>
      <c r="N50" s="43">
        <v>0</v>
      </c>
    </row>
    <row r="51" spans="1:14" x14ac:dyDescent="0.15">
      <c r="A51" s="37" t="s">
        <v>94</v>
      </c>
      <c r="B51" s="38">
        <v>271</v>
      </c>
      <c r="C51" s="38" t="s">
        <v>95</v>
      </c>
      <c r="D51" s="38" t="s">
        <v>36</v>
      </c>
      <c r="E51" s="39">
        <v>47</v>
      </c>
      <c r="F51" s="38" t="s">
        <v>54</v>
      </c>
      <c r="G51" s="41">
        <v>5.5</v>
      </c>
      <c r="H51" s="38" t="s">
        <v>55</v>
      </c>
      <c r="I51" s="41">
        <v>5</v>
      </c>
      <c r="J51" s="43">
        <v>47000</v>
      </c>
      <c r="K51" s="43">
        <v>0</v>
      </c>
      <c r="L51" s="43">
        <v>0</v>
      </c>
      <c r="M51" s="43">
        <v>0</v>
      </c>
      <c r="N51" s="43">
        <v>0</v>
      </c>
    </row>
    <row r="52" spans="1:14" x14ac:dyDescent="0.15">
      <c r="A52" s="37" t="s">
        <v>94</v>
      </c>
      <c r="B52" s="38">
        <v>271</v>
      </c>
      <c r="C52" s="38" t="s">
        <v>95</v>
      </c>
      <c r="D52" s="38" t="s">
        <v>36</v>
      </c>
      <c r="E52" s="39">
        <v>795</v>
      </c>
      <c r="F52" s="38" t="s">
        <v>97</v>
      </c>
      <c r="G52" s="41">
        <v>6.5</v>
      </c>
      <c r="H52" s="38" t="s">
        <v>55</v>
      </c>
      <c r="I52" s="41">
        <v>22.25</v>
      </c>
      <c r="J52" s="43">
        <v>795000</v>
      </c>
      <c r="K52" s="43">
        <v>335916.03</v>
      </c>
      <c r="L52" s="43">
        <v>7199994</v>
      </c>
      <c r="M52" s="43">
        <v>11345</v>
      </c>
      <c r="N52" s="43">
        <v>7211339</v>
      </c>
    </row>
    <row r="53" spans="1:14" x14ac:dyDescent="0.15">
      <c r="A53" s="37" t="s">
        <v>94</v>
      </c>
      <c r="B53" s="38">
        <v>271</v>
      </c>
      <c r="C53" s="38" t="s">
        <v>95</v>
      </c>
      <c r="D53" s="38" t="s">
        <v>36</v>
      </c>
      <c r="E53" s="39">
        <v>203</v>
      </c>
      <c r="F53" s="38" t="s">
        <v>98</v>
      </c>
      <c r="G53" s="41">
        <v>6.5</v>
      </c>
      <c r="H53" s="38" t="s">
        <v>55</v>
      </c>
      <c r="I53" s="41">
        <v>22.25</v>
      </c>
      <c r="J53" s="43">
        <v>203000</v>
      </c>
      <c r="K53" s="43">
        <v>85439.5</v>
      </c>
      <c r="L53" s="43">
        <v>1831303</v>
      </c>
      <c r="M53" s="43">
        <v>2884</v>
      </c>
      <c r="N53" s="43">
        <v>1834187</v>
      </c>
    </row>
    <row r="54" spans="1:14" x14ac:dyDescent="0.15">
      <c r="A54" s="37" t="s">
        <v>99</v>
      </c>
      <c r="B54" s="38">
        <v>271</v>
      </c>
      <c r="C54" s="38" t="s">
        <v>95</v>
      </c>
      <c r="D54" s="38" t="s">
        <v>36</v>
      </c>
      <c r="E54" s="39">
        <v>90</v>
      </c>
      <c r="F54" s="38" t="s">
        <v>77</v>
      </c>
      <c r="G54" s="41">
        <v>6.5</v>
      </c>
      <c r="H54" s="38" t="s">
        <v>55</v>
      </c>
      <c r="I54" s="41">
        <v>22.25</v>
      </c>
      <c r="J54" s="43">
        <v>90000</v>
      </c>
      <c r="K54" s="43">
        <v>161148.54</v>
      </c>
      <c r="L54" s="43">
        <v>3454043</v>
      </c>
      <c r="M54" s="43">
        <v>5443</v>
      </c>
      <c r="N54" s="43">
        <v>3459486</v>
      </c>
    </row>
    <row r="55" spans="1:14" x14ac:dyDescent="0.15">
      <c r="A55" s="37"/>
      <c r="B55" s="38"/>
      <c r="C55" s="38"/>
      <c r="D55" s="38"/>
      <c r="E55" s="39"/>
      <c r="F55" s="38"/>
      <c r="G55" s="41"/>
      <c r="H55" s="38"/>
      <c r="I55" s="41"/>
      <c r="J55" s="43"/>
      <c r="K55" s="43"/>
      <c r="L55" s="43"/>
      <c r="M55" s="43"/>
      <c r="N55" s="43"/>
    </row>
    <row r="56" spans="1:14" x14ac:dyDescent="0.15">
      <c r="A56" s="37" t="s">
        <v>94</v>
      </c>
      <c r="B56" s="38">
        <v>282</v>
      </c>
      <c r="C56" s="38" t="s">
        <v>104</v>
      </c>
      <c r="D56" s="38" t="s">
        <v>36</v>
      </c>
      <c r="E56" s="39">
        <v>280</v>
      </c>
      <c r="F56" s="38" t="s">
        <v>105</v>
      </c>
      <c r="G56" s="41">
        <v>5</v>
      </c>
      <c r="H56" s="38" t="s">
        <v>55</v>
      </c>
      <c r="I56" s="41">
        <v>5</v>
      </c>
      <c r="J56" s="43">
        <v>280000</v>
      </c>
      <c r="K56" s="43">
        <v>0</v>
      </c>
      <c r="L56" s="43">
        <v>0</v>
      </c>
      <c r="M56" s="43">
        <v>0</v>
      </c>
      <c r="N56" s="43">
        <v>0</v>
      </c>
    </row>
    <row r="57" spans="1:14" x14ac:dyDescent="0.15">
      <c r="A57" s="37" t="s">
        <v>94</v>
      </c>
      <c r="B57" s="38">
        <v>282</v>
      </c>
      <c r="C57" s="38" t="s">
        <v>104</v>
      </c>
      <c r="D57" s="38" t="s">
        <v>36</v>
      </c>
      <c r="E57" s="39">
        <v>73</v>
      </c>
      <c r="F57" s="38" t="s">
        <v>56</v>
      </c>
      <c r="G57" s="41">
        <v>5</v>
      </c>
      <c r="H57" s="38" t="s">
        <v>55</v>
      </c>
      <c r="I57" s="41">
        <v>5</v>
      </c>
      <c r="J57" s="43">
        <v>73000</v>
      </c>
      <c r="K57" s="43">
        <v>0</v>
      </c>
      <c r="L57" s="43">
        <v>0</v>
      </c>
      <c r="M57" s="43">
        <v>0</v>
      </c>
      <c r="N57" s="43">
        <v>0</v>
      </c>
    </row>
    <row r="58" spans="1:14" x14ac:dyDescent="0.15">
      <c r="A58" s="37" t="s">
        <v>94</v>
      </c>
      <c r="B58" s="38">
        <v>282</v>
      </c>
      <c r="C58" s="38" t="s">
        <v>104</v>
      </c>
      <c r="D58" s="38" t="s">
        <v>36</v>
      </c>
      <c r="E58" s="39">
        <v>1090</v>
      </c>
      <c r="F58" s="38" t="s">
        <v>106</v>
      </c>
      <c r="G58" s="41">
        <v>6</v>
      </c>
      <c r="H58" s="38" t="s">
        <v>55</v>
      </c>
      <c r="I58" s="41">
        <v>25</v>
      </c>
      <c r="J58" s="43">
        <v>1090000</v>
      </c>
      <c r="K58" s="43">
        <v>495543.55</v>
      </c>
      <c r="L58" s="43">
        <v>10621436</v>
      </c>
      <c r="M58" s="43">
        <v>119287</v>
      </c>
      <c r="N58" s="43">
        <v>10740723</v>
      </c>
    </row>
    <row r="59" spans="1:14" x14ac:dyDescent="0.15">
      <c r="A59" s="37" t="s">
        <v>94</v>
      </c>
      <c r="B59" s="38">
        <v>282</v>
      </c>
      <c r="C59" s="38" t="s">
        <v>104</v>
      </c>
      <c r="D59" s="38" t="s">
        <v>36</v>
      </c>
      <c r="E59" s="39">
        <v>274</v>
      </c>
      <c r="F59" s="38" t="s">
        <v>107</v>
      </c>
      <c r="G59" s="41">
        <v>6</v>
      </c>
      <c r="H59" s="38" t="s">
        <v>55</v>
      </c>
      <c r="I59" s="41">
        <v>25</v>
      </c>
      <c r="J59" s="43">
        <v>274000</v>
      </c>
      <c r="K59" s="43">
        <v>123516.07</v>
      </c>
      <c r="L59" s="43">
        <v>2647432</v>
      </c>
      <c r="M59" s="43">
        <v>29734</v>
      </c>
      <c r="N59" s="43">
        <v>2677166</v>
      </c>
    </row>
    <row r="60" spans="1:14" x14ac:dyDescent="0.15">
      <c r="A60" s="37" t="s">
        <v>108</v>
      </c>
      <c r="B60" s="38">
        <v>282</v>
      </c>
      <c r="C60" s="38" t="s">
        <v>104</v>
      </c>
      <c r="D60" s="38" t="s">
        <v>36</v>
      </c>
      <c r="E60" s="39">
        <v>197</v>
      </c>
      <c r="F60" s="38" t="s">
        <v>78</v>
      </c>
      <c r="G60" s="41">
        <v>6</v>
      </c>
      <c r="H60" s="38" t="s">
        <v>55</v>
      </c>
      <c r="I60" s="41">
        <v>25</v>
      </c>
      <c r="J60" s="43">
        <v>197000</v>
      </c>
      <c r="K60" s="43">
        <v>328014.13</v>
      </c>
      <c r="L60" s="43">
        <v>7030625</v>
      </c>
      <c r="M60" s="43">
        <v>78960</v>
      </c>
      <c r="N60" s="43">
        <v>7109585</v>
      </c>
    </row>
    <row r="61" spans="1:14" x14ac:dyDescent="0.15">
      <c r="A61" s="37" t="s">
        <v>109</v>
      </c>
      <c r="B61" s="38">
        <v>283</v>
      </c>
      <c r="C61" s="38" t="s">
        <v>110</v>
      </c>
      <c r="D61" s="38" t="s">
        <v>36</v>
      </c>
      <c r="E61" s="39">
        <v>438</v>
      </c>
      <c r="F61" s="40" t="s">
        <v>111</v>
      </c>
      <c r="G61" s="41">
        <v>6</v>
      </c>
      <c r="H61" s="38" t="s">
        <v>63</v>
      </c>
      <c r="I61" s="41">
        <v>22</v>
      </c>
      <c r="J61" s="43">
        <v>438000</v>
      </c>
      <c r="K61" s="43">
        <v>324117.99</v>
      </c>
      <c r="L61" s="43">
        <v>6947116</v>
      </c>
      <c r="M61" s="43">
        <v>204254</v>
      </c>
      <c r="N61" s="43">
        <v>7151370</v>
      </c>
    </row>
    <row r="62" spans="1:14" x14ac:dyDescent="0.15">
      <c r="A62" s="37" t="s">
        <v>112</v>
      </c>
      <c r="B62" s="38">
        <v>283</v>
      </c>
      <c r="C62" s="38" t="s">
        <v>110</v>
      </c>
      <c r="D62" s="38" t="s">
        <v>36</v>
      </c>
      <c r="E62" s="39">
        <v>122.8</v>
      </c>
      <c r="F62" s="38" t="s">
        <v>113</v>
      </c>
      <c r="G62" s="41">
        <v>6</v>
      </c>
      <c r="H62" s="38" t="s">
        <v>63</v>
      </c>
      <c r="I62" s="41">
        <v>22.5</v>
      </c>
      <c r="J62" s="43">
        <v>122800</v>
      </c>
      <c r="K62" s="43">
        <v>207435.34</v>
      </c>
      <c r="L62" s="43">
        <v>4446150</v>
      </c>
      <c r="M62" s="43">
        <v>0</v>
      </c>
      <c r="N62" s="43">
        <v>4446150</v>
      </c>
    </row>
    <row r="63" spans="1:14" x14ac:dyDescent="0.15">
      <c r="A63" s="37"/>
      <c r="B63" s="38"/>
      <c r="C63" s="38"/>
      <c r="D63" s="38"/>
      <c r="E63" s="39"/>
      <c r="F63" s="38"/>
      <c r="G63" s="41"/>
      <c r="H63" s="38"/>
      <c r="I63" s="41"/>
      <c r="J63" s="43"/>
      <c r="K63" s="43"/>
      <c r="L63" s="43"/>
      <c r="M63" s="43"/>
      <c r="N63" s="43"/>
    </row>
    <row r="64" spans="1:14" x14ac:dyDescent="0.15">
      <c r="A64" s="37" t="s">
        <v>47</v>
      </c>
      <c r="B64" s="38">
        <v>294</v>
      </c>
      <c r="C64" s="45" t="s">
        <v>118</v>
      </c>
      <c r="D64" s="38" t="s">
        <v>36</v>
      </c>
      <c r="E64" s="39">
        <v>400</v>
      </c>
      <c r="F64" s="38" t="s">
        <v>119</v>
      </c>
      <c r="G64" s="41">
        <v>6.25</v>
      </c>
      <c r="H64" s="38" t="s">
        <v>55</v>
      </c>
      <c r="I64" s="41">
        <v>20.83</v>
      </c>
      <c r="J64" s="43">
        <v>400000</v>
      </c>
      <c r="K64" s="43">
        <v>167823.39</v>
      </c>
      <c r="L64" s="43">
        <v>3597111</v>
      </c>
      <c r="M64" s="43">
        <v>389831</v>
      </c>
      <c r="N64" s="43">
        <v>3986942</v>
      </c>
    </row>
    <row r="65" spans="1:14" x14ac:dyDescent="0.15">
      <c r="A65" s="37" t="s">
        <v>47</v>
      </c>
      <c r="B65" s="38">
        <v>294</v>
      </c>
      <c r="C65" s="45" t="s">
        <v>118</v>
      </c>
      <c r="D65" s="38" t="s">
        <v>36</v>
      </c>
      <c r="E65" s="39">
        <v>69</v>
      </c>
      <c r="F65" s="38" t="s">
        <v>120</v>
      </c>
      <c r="G65" s="41">
        <v>6.25</v>
      </c>
      <c r="H65" s="38" t="s">
        <v>55</v>
      </c>
      <c r="I65" s="41">
        <v>20.83</v>
      </c>
      <c r="J65" s="43">
        <v>69000</v>
      </c>
      <c r="K65" s="43">
        <v>29835.27</v>
      </c>
      <c r="L65" s="43">
        <v>639486</v>
      </c>
      <c r="M65" s="43">
        <v>69303</v>
      </c>
      <c r="N65" s="43">
        <v>708789</v>
      </c>
    </row>
    <row r="66" spans="1:14" x14ac:dyDescent="0.15">
      <c r="A66" s="37" t="s">
        <v>51</v>
      </c>
      <c r="B66" s="38">
        <v>294</v>
      </c>
      <c r="C66" s="45" t="s">
        <v>118</v>
      </c>
      <c r="D66" s="38" t="s">
        <v>36</v>
      </c>
      <c r="E66" s="39">
        <v>31.8</v>
      </c>
      <c r="F66" s="38" t="s">
        <v>121</v>
      </c>
      <c r="G66" s="41">
        <v>6.75</v>
      </c>
      <c r="H66" s="38" t="s">
        <v>55</v>
      </c>
      <c r="I66" s="41">
        <v>20.83</v>
      </c>
      <c r="J66" s="43">
        <v>31800</v>
      </c>
      <c r="K66" s="43">
        <v>56062.95</v>
      </c>
      <c r="L66" s="43">
        <v>1201648</v>
      </c>
      <c r="M66" s="43">
        <v>143320</v>
      </c>
      <c r="N66" s="43">
        <v>1344968</v>
      </c>
    </row>
    <row r="67" spans="1:14" x14ac:dyDescent="0.15">
      <c r="A67" s="37" t="s">
        <v>124</v>
      </c>
      <c r="B67" s="38">
        <v>300</v>
      </c>
      <c r="C67" s="38" t="s">
        <v>125</v>
      </c>
      <c r="D67" s="38" t="s">
        <v>36</v>
      </c>
      <c r="E67" s="39">
        <v>275</v>
      </c>
      <c r="F67" s="38" t="s">
        <v>126</v>
      </c>
      <c r="G67" s="41">
        <v>6.2</v>
      </c>
      <c r="H67" s="38" t="s">
        <v>63</v>
      </c>
      <c r="I67" s="41">
        <v>22.75</v>
      </c>
      <c r="J67" s="43">
        <v>275000</v>
      </c>
      <c r="K67" s="43">
        <v>176532</v>
      </c>
      <c r="L67" s="43">
        <v>3783771</v>
      </c>
      <c r="M67" s="43">
        <v>43873</v>
      </c>
      <c r="N67" s="43">
        <v>3827644</v>
      </c>
    </row>
    <row r="68" spans="1:14" x14ac:dyDescent="0.15">
      <c r="A68" s="37" t="s">
        <v>124</v>
      </c>
      <c r="B68" s="38">
        <v>300</v>
      </c>
      <c r="C68" s="45" t="s">
        <v>125</v>
      </c>
      <c r="D68" s="38" t="s">
        <v>36</v>
      </c>
      <c r="E68" s="39">
        <v>74</v>
      </c>
      <c r="F68" s="38" t="s">
        <v>127</v>
      </c>
      <c r="G68" s="41">
        <v>6.2</v>
      </c>
      <c r="H68" s="38" t="s">
        <v>63</v>
      </c>
      <c r="I68" s="41">
        <v>22.75</v>
      </c>
      <c r="J68" s="43">
        <v>74000</v>
      </c>
      <c r="K68" s="43">
        <v>41643</v>
      </c>
      <c r="L68" s="43">
        <v>892572</v>
      </c>
      <c r="M68" s="43">
        <v>10360</v>
      </c>
      <c r="N68" s="43">
        <v>902932</v>
      </c>
    </row>
    <row r="69" spans="1:14" x14ac:dyDescent="0.15">
      <c r="A69" s="37" t="s">
        <v>128</v>
      </c>
      <c r="B69" s="38">
        <v>300</v>
      </c>
      <c r="C69" s="45" t="s">
        <v>125</v>
      </c>
      <c r="D69" s="38" t="s">
        <v>36</v>
      </c>
      <c r="E69" s="39">
        <v>70</v>
      </c>
      <c r="F69" s="38" t="s">
        <v>129</v>
      </c>
      <c r="G69" s="41">
        <v>6.2</v>
      </c>
      <c r="H69" s="38" t="s">
        <v>63</v>
      </c>
      <c r="I69" s="41">
        <v>22.75</v>
      </c>
      <c r="J69" s="43">
        <v>70000</v>
      </c>
      <c r="K69" s="43">
        <v>70000</v>
      </c>
      <c r="L69" s="43">
        <v>1500374</v>
      </c>
      <c r="M69" s="43">
        <v>992693</v>
      </c>
      <c r="N69" s="47">
        <v>2493067</v>
      </c>
    </row>
    <row r="70" spans="1:14" x14ac:dyDescent="0.15">
      <c r="A70" s="37"/>
      <c r="B70" s="48"/>
      <c r="C70" s="48"/>
      <c r="D70" s="38"/>
      <c r="E70" s="39"/>
      <c r="F70" s="38"/>
      <c r="G70" s="41"/>
      <c r="H70" s="38"/>
      <c r="I70" s="41"/>
      <c r="J70" s="43"/>
      <c r="K70" s="43"/>
      <c r="L70" s="43"/>
      <c r="M70" s="43"/>
      <c r="N70" s="43"/>
    </row>
    <row r="71" spans="1:14" x14ac:dyDescent="0.15">
      <c r="A71" s="37" t="s">
        <v>60</v>
      </c>
      <c r="B71" s="48">
        <v>319</v>
      </c>
      <c r="C71" s="48" t="s">
        <v>134</v>
      </c>
      <c r="D71" s="38" t="s">
        <v>36</v>
      </c>
      <c r="E71" s="39">
        <v>950</v>
      </c>
      <c r="F71" s="38" t="s">
        <v>69</v>
      </c>
      <c r="G71" s="41">
        <v>6</v>
      </c>
      <c r="H71" s="38" t="s">
        <v>63</v>
      </c>
      <c r="I71" s="41">
        <v>22</v>
      </c>
      <c r="J71" s="43">
        <v>950000</v>
      </c>
      <c r="K71" s="43">
        <v>581959</v>
      </c>
      <c r="L71" s="43">
        <v>12473657</v>
      </c>
      <c r="M71" s="43">
        <v>122025</v>
      </c>
      <c r="N71" s="43">
        <v>12595682</v>
      </c>
    </row>
    <row r="72" spans="1:14" x14ac:dyDescent="0.15">
      <c r="A72" s="37" t="s">
        <v>64</v>
      </c>
      <c r="B72" s="48">
        <v>319</v>
      </c>
      <c r="C72" s="48" t="s">
        <v>134</v>
      </c>
      <c r="D72" s="38" t="s">
        <v>36</v>
      </c>
      <c r="E72" s="39">
        <v>58</v>
      </c>
      <c r="F72" s="38" t="s">
        <v>71</v>
      </c>
      <c r="G72" s="41">
        <v>6</v>
      </c>
      <c r="H72" s="38" t="s">
        <v>63</v>
      </c>
      <c r="I72" s="41">
        <v>22</v>
      </c>
      <c r="J72" s="43">
        <v>58000</v>
      </c>
      <c r="K72" s="43">
        <v>91106</v>
      </c>
      <c r="L72" s="43">
        <v>1952758</v>
      </c>
      <c r="M72" s="43">
        <v>19103</v>
      </c>
      <c r="N72" s="43">
        <v>1971861</v>
      </c>
    </row>
    <row r="73" spans="1:14" x14ac:dyDescent="0.15">
      <c r="A73" s="37" t="s">
        <v>64</v>
      </c>
      <c r="B73" s="48">
        <v>319</v>
      </c>
      <c r="C73" s="48" t="s">
        <v>134</v>
      </c>
      <c r="D73" s="38" t="s">
        <v>36</v>
      </c>
      <c r="E73" s="39">
        <v>100</v>
      </c>
      <c r="F73" s="38" t="s">
        <v>135</v>
      </c>
      <c r="G73" s="41">
        <v>6</v>
      </c>
      <c r="H73" s="38" t="s">
        <v>63</v>
      </c>
      <c r="I73" s="41">
        <v>22</v>
      </c>
      <c r="J73" s="43">
        <v>100000</v>
      </c>
      <c r="K73" s="43">
        <v>157080</v>
      </c>
      <c r="L73" s="43">
        <v>3366839</v>
      </c>
      <c r="M73" s="43">
        <v>32936</v>
      </c>
      <c r="N73" s="43">
        <v>3399775</v>
      </c>
    </row>
    <row r="74" spans="1:14" x14ac:dyDescent="0.15">
      <c r="A74" s="37" t="s">
        <v>94</v>
      </c>
      <c r="B74" s="48">
        <v>322</v>
      </c>
      <c r="C74" s="48" t="s">
        <v>136</v>
      </c>
      <c r="D74" s="38" t="s">
        <v>36</v>
      </c>
      <c r="E74" s="39">
        <v>440</v>
      </c>
      <c r="F74" s="38" t="s">
        <v>137</v>
      </c>
      <c r="G74" s="41">
        <v>4</v>
      </c>
      <c r="H74" s="38" t="s">
        <v>55</v>
      </c>
      <c r="I74" s="41">
        <v>5</v>
      </c>
      <c r="J74" s="43">
        <v>440000</v>
      </c>
      <c r="K74" s="43">
        <v>0</v>
      </c>
      <c r="L74" s="43">
        <v>0</v>
      </c>
      <c r="M74" s="43">
        <v>0</v>
      </c>
      <c r="N74" s="43">
        <v>0</v>
      </c>
    </row>
    <row r="75" spans="1:14" x14ac:dyDescent="0.15">
      <c r="A75" s="37" t="s">
        <v>94</v>
      </c>
      <c r="B75" s="48">
        <v>322</v>
      </c>
      <c r="C75" s="48" t="s">
        <v>136</v>
      </c>
      <c r="D75" s="38" t="s">
        <v>36</v>
      </c>
      <c r="E75" s="39">
        <v>114</v>
      </c>
      <c r="F75" s="38" t="s">
        <v>138</v>
      </c>
      <c r="G75" s="41">
        <v>4</v>
      </c>
      <c r="H75" s="38" t="s">
        <v>55</v>
      </c>
      <c r="I75" s="41">
        <v>5</v>
      </c>
      <c r="J75" s="43">
        <v>114000</v>
      </c>
      <c r="K75" s="43">
        <v>0</v>
      </c>
      <c r="L75" s="43">
        <v>0</v>
      </c>
      <c r="M75" s="43">
        <v>0</v>
      </c>
      <c r="N75" s="43">
        <v>0</v>
      </c>
    </row>
    <row r="76" spans="1:14" x14ac:dyDescent="0.15">
      <c r="A76" s="37" t="s">
        <v>94</v>
      </c>
      <c r="B76" s="48">
        <v>322</v>
      </c>
      <c r="C76" s="48" t="s">
        <v>136</v>
      </c>
      <c r="D76" s="38" t="s">
        <v>36</v>
      </c>
      <c r="E76" s="39">
        <v>1500</v>
      </c>
      <c r="F76" s="38" t="s">
        <v>139</v>
      </c>
      <c r="G76" s="41">
        <v>5.8</v>
      </c>
      <c r="H76" s="38" t="s">
        <v>55</v>
      </c>
      <c r="I76" s="41">
        <v>19.25</v>
      </c>
      <c r="J76" s="43">
        <v>1500000</v>
      </c>
      <c r="K76" s="43">
        <v>775764.7</v>
      </c>
      <c r="L76" s="43">
        <v>16627671</v>
      </c>
      <c r="M76" s="43">
        <v>101870</v>
      </c>
      <c r="N76" s="43">
        <v>16729541</v>
      </c>
    </row>
    <row r="77" spans="1:14" x14ac:dyDescent="0.15">
      <c r="A77" s="37" t="s">
        <v>94</v>
      </c>
      <c r="B77" s="48">
        <v>322</v>
      </c>
      <c r="C77" s="48" t="s">
        <v>136</v>
      </c>
      <c r="D77" s="38" t="s">
        <v>36</v>
      </c>
      <c r="E77" s="39">
        <v>374</v>
      </c>
      <c r="F77" s="38" t="s">
        <v>140</v>
      </c>
      <c r="G77" s="41">
        <v>5.8</v>
      </c>
      <c r="H77" s="38" t="s">
        <v>55</v>
      </c>
      <c r="I77" s="41">
        <v>19.25</v>
      </c>
      <c r="J77" s="43">
        <v>374000</v>
      </c>
      <c r="K77" s="43">
        <v>193331.92</v>
      </c>
      <c r="L77" s="43">
        <v>4143859</v>
      </c>
      <c r="M77" s="43">
        <v>25388</v>
      </c>
      <c r="N77" s="43">
        <v>4169247</v>
      </c>
    </row>
    <row r="78" spans="1:14" x14ac:dyDescent="0.15">
      <c r="A78" s="37" t="s">
        <v>141</v>
      </c>
      <c r="B78" s="48">
        <v>322</v>
      </c>
      <c r="C78" s="48" t="s">
        <v>136</v>
      </c>
      <c r="D78" s="38" t="s">
        <v>36</v>
      </c>
      <c r="E78" s="39">
        <v>314</v>
      </c>
      <c r="F78" s="38" t="s">
        <v>142</v>
      </c>
      <c r="G78" s="41">
        <v>5.8</v>
      </c>
      <c r="H78" s="38" t="s">
        <v>55</v>
      </c>
      <c r="I78" s="41">
        <v>19</v>
      </c>
      <c r="J78" s="43">
        <v>314000</v>
      </c>
      <c r="K78" s="43">
        <v>399020.23</v>
      </c>
      <c r="L78" s="43">
        <v>8552564</v>
      </c>
      <c r="M78" s="43">
        <v>52396</v>
      </c>
      <c r="N78" s="43">
        <v>8604960</v>
      </c>
    </row>
    <row r="79" spans="1:14" x14ac:dyDescent="0.15">
      <c r="A79" s="37" t="s">
        <v>143</v>
      </c>
      <c r="B79" s="48">
        <v>322</v>
      </c>
      <c r="C79" s="48" t="s">
        <v>136</v>
      </c>
      <c r="D79" s="38" t="s">
        <v>36</v>
      </c>
      <c r="E79" s="39">
        <v>28</v>
      </c>
      <c r="F79" s="38" t="s">
        <v>144</v>
      </c>
      <c r="G79" s="41">
        <v>5.8</v>
      </c>
      <c r="H79" s="38" t="s">
        <v>55</v>
      </c>
      <c r="I79" s="41">
        <v>19</v>
      </c>
      <c r="J79" s="43">
        <v>28000</v>
      </c>
      <c r="K79" s="43">
        <v>43343.29</v>
      </c>
      <c r="L79" s="43">
        <v>929016</v>
      </c>
      <c r="M79" s="43">
        <v>5692</v>
      </c>
      <c r="N79" s="43">
        <v>934708</v>
      </c>
    </row>
    <row r="80" spans="1:14" x14ac:dyDescent="0.15">
      <c r="A80" s="37"/>
      <c r="B80" s="48"/>
      <c r="C80" s="48"/>
      <c r="D80" s="38"/>
      <c r="E80" s="39"/>
      <c r="F80" s="38"/>
      <c r="G80" s="41"/>
      <c r="H80" s="38"/>
      <c r="I80" s="41"/>
      <c r="J80" s="43"/>
      <c r="K80" s="43"/>
      <c r="L80" s="43"/>
      <c r="M80" s="43"/>
      <c r="N80" s="43"/>
    </row>
    <row r="81" spans="1:217" x14ac:dyDescent="0.15">
      <c r="A81" s="37" t="s">
        <v>124</v>
      </c>
      <c r="B81" s="48">
        <v>330</v>
      </c>
      <c r="C81" s="48" t="s">
        <v>145</v>
      </c>
      <c r="D81" s="38" t="s">
        <v>36</v>
      </c>
      <c r="E81" s="39">
        <v>1000</v>
      </c>
      <c r="F81" s="38" t="s">
        <v>146</v>
      </c>
      <c r="G81" s="41">
        <v>5</v>
      </c>
      <c r="H81" s="38" t="s">
        <v>147</v>
      </c>
      <c r="I81" s="41">
        <v>11</v>
      </c>
      <c r="J81" s="43">
        <v>1000000</v>
      </c>
      <c r="K81" s="43">
        <v>200000</v>
      </c>
      <c r="L81" s="43">
        <v>4286782</v>
      </c>
      <c r="M81" s="43">
        <v>52020</v>
      </c>
      <c r="N81" s="43">
        <v>4338802</v>
      </c>
    </row>
    <row r="82" spans="1:217" x14ac:dyDescent="0.15">
      <c r="A82" s="37" t="s">
        <v>148</v>
      </c>
      <c r="B82" s="48">
        <v>337</v>
      </c>
      <c r="C82" s="48" t="s">
        <v>149</v>
      </c>
      <c r="D82" s="38" t="s">
        <v>36</v>
      </c>
      <c r="E82" s="39">
        <v>400</v>
      </c>
      <c r="F82" s="38" t="s">
        <v>37</v>
      </c>
      <c r="G82" s="41">
        <v>6.3</v>
      </c>
      <c r="H82" s="38" t="s">
        <v>63</v>
      </c>
      <c r="I82" s="41">
        <v>19.5</v>
      </c>
      <c r="J82" s="43">
        <v>400000</v>
      </c>
      <c r="K82" s="43">
        <v>231507</v>
      </c>
      <c r="L82" s="43">
        <v>4962100</v>
      </c>
      <c r="M82" s="43">
        <v>4218</v>
      </c>
      <c r="N82" s="43">
        <v>4966318</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row>
    <row r="83" spans="1:217" x14ac:dyDescent="0.15">
      <c r="A83" s="37" t="s">
        <v>148</v>
      </c>
      <c r="B83" s="48">
        <v>337</v>
      </c>
      <c r="C83" s="48" t="s">
        <v>149</v>
      </c>
      <c r="D83" s="38" t="s">
        <v>36</v>
      </c>
      <c r="E83" s="39">
        <v>74</v>
      </c>
      <c r="F83" s="38" t="s">
        <v>39</v>
      </c>
      <c r="G83" s="41">
        <v>6.3</v>
      </c>
      <c r="H83" s="38" t="s">
        <v>63</v>
      </c>
      <c r="I83" s="41">
        <v>19.5</v>
      </c>
      <c r="J83" s="43">
        <v>74000</v>
      </c>
      <c r="K83" s="43">
        <v>42892</v>
      </c>
      <c r="L83" s="43">
        <v>919343</v>
      </c>
      <c r="M83" s="43">
        <v>774</v>
      </c>
      <c r="N83" s="43">
        <v>920117</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row>
    <row r="84" spans="1:217" x14ac:dyDescent="0.15">
      <c r="A84" s="37" t="s">
        <v>150</v>
      </c>
      <c r="B84" s="48">
        <v>337</v>
      </c>
      <c r="C84" s="48" t="s">
        <v>149</v>
      </c>
      <c r="D84" s="38" t="s">
        <v>36</v>
      </c>
      <c r="E84" s="39">
        <v>38</v>
      </c>
      <c r="F84" s="38" t="s">
        <v>151</v>
      </c>
      <c r="G84" s="41">
        <v>7</v>
      </c>
      <c r="H84" s="38" t="s">
        <v>63</v>
      </c>
      <c r="I84" s="41">
        <v>19.75</v>
      </c>
      <c r="J84" s="43">
        <v>38000</v>
      </c>
      <c r="K84" s="43">
        <v>38000</v>
      </c>
      <c r="L84" s="43">
        <v>814489</v>
      </c>
      <c r="M84" s="43">
        <v>539676</v>
      </c>
      <c r="N84" s="43">
        <v>1354165</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row>
    <row r="85" spans="1:217" s="50" customFormat="1" x14ac:dyDescent="0.15">
      <c r="A85" s="37" t="s">
        <v>152</v>
      </c>
      <c r="B85" s="48">
        <v>337</v>
      </c>
      <c r="C85" s="48" t="s">
        <v>153</v>
      </c>
      <c r="D85" s="38" t="s">
        <v>36</v>
      </c>
      <c r="E85" s="39">
        <v>539</v>
      </c>
      <c r="F85" s="38" t="s">
        <v>154</v>
      </c>
      <c r="G85" s="41">
        <v>5</v>
      </c>
      <c r="H85" s="48" t="s">
        <v>55</v>
      </c>
      <c r="I85" s="41">
        <v>19.5</v>
      </c>
      <c r="J85" s="43">
        <v>539000</v>
      </c>
      <c r="K85" s="43">
        <v>356018</v>
      </c>
      <c r="L85" s="43">
        <v>7630858</v>
      </c>
      <c r="M85" s="43">
        <v>36277</v>
      </c>
      <c r="N85" s="43">
        <v>7667135</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row>
    <row r="86" spans="1:217" s="50" customFormat="1" x14ac:dyDescent="0.15">
      <c r="A86" s="37" t="s">
        <v>152</v>
      </c>
      <c r="B86" s="48">
        <v>337</v>
      </c>
      <c r="C86" s="48" t="s">
        <v>153</v>
      </c>
      <c r="D86" s="38" t="s">
        <v>36</v>
      </c>
      <c r="E86" s="39">
        <v>40</v>
      </c>
      <c r="F86" s="38" t="s">
        <v>155</v>
      </c>
      <c r="G86" s="41">
        <v>7.5</v>
      </c>
      <c r="H86" s="48" t="s">
        <v>55</v>
      </c>
      <c r="I86" s="41">
        <v>19.75</v>
      </c>
      <c r="J86" s="43">
        <v>40000</v>
      </c>
      <c r="K86" s="43">
        <v>40000</v>
      </c>
      <c r="L86" s="43">
        <v>857356</v>
      </c>
      <c r="M86" s="43">
        <v>499450</v>
      </c>
      <c r="N86" s="43">
        <v>1356806</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row>
    <row r="87" spans="1:217" x14ac:dyDescent="0.15">
      <c r="A87" s="37" t="s">
        <v>156</v>
      </c>
      <c r="B87" s="48">
        <v>337</v>
      </c>
      <c r="C87" s="48" t="s">
        <v>157</v>
      </c>
      <c r="D87" s="38" t="s">
        <v>36</v>
      </c>
      <c r="E87" s="39">
        <v>512</v>
      </c>
      <c r="F87" s="38" t="s">
        <v>158</v>
      </c>
      <c r="G87" s="41">
        <v>4.5</v>
      </c>
      <c r="H87" s="38" t="s">
        <v>63</v>
      </c>
      <c r="I87" s="41">
        <v>19.5</v>
      </c>
      <c r="J87" s="43">
        <v>512000</v>
      </c>
      <c r="K87" s="43">
        <v>350460</v>
      </c>
      <c r="L87" s="43">
        <v>7511728</v>
      </c>
      <c r="M87" s="43">
        <v>4598</v>
      </c>
      <c r="N87" s="43">
        <v>7516326</v>
      </c>
    </row>
    <row r="88" spans="1:217" x14ac:dyDescent="0.15">
      <c r="A88" s="37" t="s">
        <v>156</v>
      </c>
      <c r="B88" s="48">
        <v>337</v>
      </c>
      <c r="C88" s="48" t="s">
        <v>157</v>
      </c>
      <c r="D88" s="38" t="s">
        <v>36</v>
      </c>
      <c r="E88" s="39">
        <v>45</v>
      </c>
      <c r="F88" s="38" t="s">
        <v>159</v>
      </c>
      <c r="G88" s="41">
        <v>8</v>
      </c>
      <c r="H88" s="38" t="s">
        <v>63</v>
      </c>
      <c r="I88" s="41">
        <v>19.75</v>
      </c>
      <c r="J88" s="43">
        <v>45000</v>
      </c>
      <c r="K88" s="43">
        <v>45000</v>
      </c>
      <c r="L88" s="43">
        <v>964526</v>
      </c>
      <c r="M88" s="43">
        <v>509852</v>
      </c>
      <c r="N88" s="43">
        <v>1474378</v>
      </c>
    </row>
    <row r="89" spans="1:217" x14ac:dyDescent="0.15">
      <c r="A89" s="37"/>
      <c r="B89" s="48"/>
      <c r="C89" s="48"/>
      <c r="D89" s="38"/>
      <c r="E89" s="39"/>
      <c r="F89" s="38"/>
      <c r="G89" s="41"/>
      <c r="H89" s="38"/>
      <c r="I89" s="41"/>
      <c r="J89" s="43"/>
      <c r="K89" s="43"/>
      <c r="L89" s="43"/>
      <c r="M89" s="43"/>
      <c r="N89" s="43"/>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row>
    <row r="90" spans="1:217" x14ac:dyDescent="0.15">
      <c r="A90" s="37" t="s">
        <v>60</v>
      </c>
      <c r="B90" s="48">
        <v>341</v>
      </c>
      <c r="C90" s="48" t="s">
        <v>160</v>
      </c>
      <c r="D90" s="38" t="s">
        <v>36</v>
      </c>
      <c r="E90" s="39">
        <v>320</v>
      </c>
      <c r="F90" s="38" t="s">
        <v>161</v>
      </c>
      <c r="G90" s="41">
        <v>5.8</v>
      </c>
      <c r="H90" s="38" t="s">
        <v>38</v>
      </c>
      <c r="I90" s="41">
        <v>23.75</v>
      </c>
      <c r="J90" s="43">
        <v>320000</v>
      </c>
      <c r="K90" s="43">
        <v>149418</v>
      </c>
      <c r="L90" s="43">
        <v>3202612</v>
      </c>
      <c r="M90" s="43">
        <v>30307</v>
      </c>
      <c r="N90" s="43">
        <v>3232919</v>
      </c>
    </row>
    <row r="91" spans="1:217" x14ac:dyDescent="0.15">
      <c r="A91" s="37" t="s">
        <v>64</v>
      </c>
      <c r="B91" s="48">
        <v>341</v>
      </c>
      <c r="C91" s="48" t="s">
        <v>160</v>
      </c>
      <c r="D91" s="38" t="s">
        <v>36</v>
      </c>
      <c r="E91" s="39">
        <v>6</v>
      </c>
      <c r="F91" s="38" t="s">
        <v>162</v>
      </c>
      <c r="G91" s="41">
        <v>7.5</v>
      </c>
      <c r="H91" s="38" t="s">
        <v>38</v>
      </c>
      <c r="I91" s="41">
        <v>23.75</v>
      </c>
      <c r="J91" s="43">
        <v>6000</v>
      </c>
      <c r="K91" s="43">
        <v>9954</v>
      </c>
      <c r="L91" s="43">
        <v>213353</v>
      </c>
      <c r="M91" s="43">
        <v>2595</v>
      </c>
      <c r="N91" s="43">
        <v>215948</v>
      </c>
    </row>
    <row r="92" spans="1:217" x14ac:dyDescent="0.15">
      <c r="A92" s="37" t="s">
        <v>64</v>
      </c>
      <c r="B92" s="48">
        <v>341</v>
      </c>
      <c r="C92" s="48" t="s">
        <v>160</v>
      </c>
      <c r="D92" s="38" t="s">
        <v>36</v>
      </c>
      <c r="E92" s="39">
        <v>15.2</v>
      </c>
      <c r="F92" s="38" t="s">
        <v>163</v>
      </c>
      <c r="G92" s="41">
        <v>7.5</v>
      </c>
      <c r="H92" s="38" t="s">
        <v>38</v>
      </c>
      <c r="I92" s="41">
        <v>23.75</v>
      </c>
      <c r="J92" s="43">
        <v>15200</v>
      </c>
      <c r="K92" s="43">
        <v>25218</v>
      </c>
      <c r="L92" s="43">
        <v>540520</v>
      </c>
      <c r="M92" s="43">
        <v>6575</v>
      </c>
      <c r="N92" s="43">
        <v>547095</v>
      </c>
    </row>
    <row r="93" spans="1:217" x14ac:dyDescent="0.15">
      <c r="A93" s="37"/>
      <c r="B93" s="48"/>
      <c r="C93" s="48"/>
      <c r="D93" s="38"/>
      <c r="E93" s="39"/>
      <c r="F93" s="38"/>
      <c r="G93" s="41"/>
      <c r="H93" s="38"/>
      <c r="I93" s="41"/>
      <c r="J93" s="43"/>
      <c r="K93" s="43"/>
      <c r="L93" s="43"/>
      <c r="M93" s="43"/>
      <c r="N93" s="43"/>
    </row>
    <row r="94" spans="1:217" x14ac:dyDescent="0.15">
      <c r="A94" s="37" t="s">
        <v>94</v>
      </c>
      <c r="B94" s="48">
        <v>351</v>
      </c>
      <c r="C94" s="48" t="s">
        <v>179</v>
      </c>
      <c r="D94" s="38" t="s">
        <v>36</v>
      </c>
      <c r="E94" s="39">
        <v>400</v>
      </c>
      <c r="F94" s="38" t="s">
        <v>180</v>
      </c>
      <c r="G94" s="41">
        <v>6.5</v>
      </c>
      <c r="H94" s="38" t="s">
        <v>55</v>
      </c>
      <c r="I94" s="41">
        <v>20</v>
      </c>
      <c r="J94" s="43">
        <v>400000</v>
      </c>
      <c r="K94" s="43">
        <v>250056.47</v>
      </c>
      <c r="L94" s="43">
        <v>5359688</v>
      </c>
      <c r="M94" s="43">
        <v>36690</v>
      </c>
      <c r="N94" s="43">
        <v>5396378</v>
      </c>
    </row>
    <row r="95" spans="1:217" x14ac:dyDescent="0.15">
      <c r="A95" s="37" t="s">
        <v>94</v>
      </c>
      <c r="B95" s="48">
        <v>351</v>
      </c>
      <c r="C95" s="48" t="s">
        <v>179</v>
      </c>
      <c r="D95" s="38" t="s">
        <v>36</v>
      </c>
      <c r="E95" s="39">
        <v>155</v>
      </c>
      <c r="F95" s="38" t="s">
        <v>181</v>
      </c>
      <c r="G95" s="41">
        <v>6.5</v>
      </c>
      <c r="H95" s="38" t="s">
        <v>55</v>
      </c>
      <c r="I95" s="41">
        <v>20</v>
      </c>
      <c r="J95" s="43">
        <v>155000</v>
      </c>
      <c r="K95" s="43">
        <v>96897.09</v>
      </c>
      <c r="L95" s="43">
        <v>2076884</v>
      </c>
      <c r="M95" s="43">
        <v>14216</v>
      </c>
      <c r="N95" s="43">
        <v>2091100</v>
      </c>
    </row>
    <row r="96" spans="1:217" x14ac:dyDescent="0.15">
      <c r="A96" s="37" t="s">
        <v>182</v>
      </c>
      <c r="B96" s="48">
        <v>351</v>
      </c>
      <c r="C96" s="48" t="s">
        <v>179</v>
      </c>
      <c r="D96" s="38" t="s">
        <v>36</v>
      </c>
      <c r="E96" s="39">
        <v>21</v>
      </c>
      <c r="F96" s="38" t="s">
        <v>183</v>
      </c>
      <c r="G96" s="41">
        <v>5</v>
      </c>
      <c r="H96" s="38" t="s">
        <v>55</v>
      </c>
      <c r="I96" s="41">
        <v>5.5</v>
      </c>
      <c r="J96" s="43">
        <v>21000</v>
      </c>
      <c r="K96" s="43">
        <v>0</v>
      </c>
      <c r="L96" s="43">
        <v>0</v>
      </c>
      <c r="M96" s="43">
        <v>0</v>
      </c>
      <c r="N96" s="43">
        <v>0</v>
      </c>
    </row>
    <row r="97" spans="1:14" x14ac:dyDescent="0.15">
      <c r="A97" s="37" t="s">
        <v>108</v>
      </c>
      <c r="B97" s="48">
        <v>351</v>
      </c>
      <c r="C97" s="48" t="s">
        <v>179</v>
      </c>
      <c r="D97" s="38" t="s">
        <v>36</v>
      </c>
      <c r="E97" s="39">
        <v>60</v>
      </c>
      <c r="F97" s="38" t="s">
        <v>184</v>
      </c>
      <c r="G97" s="41">
        <v>6.5</v>
      </c>
      <c r="H97" s="38" t="s">
        <v>55</v>
      </c>
      <c r="I97" s="41">
        <v>20</v>
      </c>
      <c r="J97" s="43">
        <v>60000</v>
      </c>
      <c r="K97" s="43">
        <v>93239.19</v>
      </c>
      <c r="L97" s="43">
        <v>1998480</v>
      </c>
      <c r="M97" s="43">
        <v>13681</v>
      </c>
      <c r="N97" s="43">
        <v>2012161</v>
      </c>
    </row>
    <row r="98" spans="1:14" x14ac:dyDescent="0.15">
      <c r="A98" s="37" t="s">
        <v>108</v>
      </c>
      <c r="B98" s="48">
        <v>351</v>
      </c>
      <c r="C98" s="48" t="s">
        <v>179</v>
      </c>
      <c r="D98" s="38" t="s">
        <v>36</v>
      </c>
      <c r="E98" s="39">
        <v>2</v>
      </c>
      <c r="F98" s="38" t="s">
        <v>185</v>
      </c>
      <c r="G98" s="41">
        <v>6.5</v>
      </c>
      <c r="H98" s="38" t="s">
        <v>55</v>
      </c>
      <c r="I98" s="41">
        <v>21</v>
      </c>
      <c r="J98" s="43">
        <v>2000</v>
      </c>
      <c r="K98" s="43">
        <v>3107.97</v>
      </c>
      <c r="L98" s="43">
        <v>66616</v>
      </c>
      <c r="M98" s="43">
        <v>456</v>
      </c>
      <c r="N98" s="43">
        <v>67072</v>
      </c>
    </row>
    <row r="99" spans="1:14" x14ac:dyDescent="0.15">
      <c r="A99" s="37" t="s">
        <v>186</v>
      </c>
      <c r="B99" s="48">
        <v>351</v>
      </c>
      <c r="C99" s="48" t="s">
        <v>187</v>
      </c>
      <c r="D99" s="38" t="s">
        <v>36</v>
      </c>
      <c r="E99" s="39">
        <v>160</v>
      </c>
      <c r="F99" s="38" t="s">
        <v>188</v>
      </c>
      <c r="G99" s="41">
        <v>5.3</v>
      </c>
      <c r="H99" s="38" t="s">
        <v>55</v>
      </c>
      <c r="I99" s="41">
        <v>6</v>
      </c>
      <c r="J99" s="43">
        <v>160000</v>
      </c>
      <c r="K99" s="43">
        <v>0</v>
      </c>
      <c r="L99" s="43">
        <v>0</v>
      </c>
      <c r="M99" s="43">
        <v>0</v>
      </c>
      <c r="N99" s="43">
        <v>0</v>
      </c>
    </row>
    <row r="100" spans="1:14" x14ac:dyDescent="0.15">
      <c r="A100" s="37" t="s">
        <v>186</v>
      </c>
      <c r="B100" s="48">
        <v>351</v>
      </c>
      <c r="C100" s="48" t="s">
        <v>187</v>
      </c>
      <c r="D100" s="38" t="s">
        <v>36</v>
      </c>
      <c r="E100" s="39">
        <v>60</v>
      </c>
      <c r="F100" s="38" t="s">
        <v>189</v>
      </c>
      <c r="G100" s="41">
        <v>5.3</v>
      </c>
      <c r="H100" s="38" t="s">
        <v>55</v>
      </c>
      <c r="I100" s="41">
        <v>6</v>
      </c>
      <c r="J100" s="43">
        <v>60000</v>
      </c>
      <c r="K100" s="43">
        <v>0</v>
      </c>
      <c r="L100" s="43">
        <v>0</v>
      </c>
      <c r="M100" s="43">
        <v>0</v>
      </c>
      <c r="N100" s="43">
        <v>0</v>
      </c>
    </row>
    <row r="101" spans="1:14" x14ac:dyDescent="0.15">
      <c r="A101" s="37" t="s">
        <v>186</v>
      </c>
      <c r="B101" s="48">
        <v>351</v>
      </c>
      <c r="C101" s="48" t="s">
        <v>187</v>
      </c>
      <c r="D101" s="38" t="s">
        <v>36</v>
      </c>
      <c r="E101" s="39">
        <v>600</v>
      </c>
      <c r="F101" s="38" t="s">
        <v>190</v>
      </c>
      <c r="G101" s="41">
        <v>6.5</v>
      </c>
      <c r="H101" s="38" t="s">
        <v>55</v>
      </c>
      <c r="I101" s="41">
        <v>22.5</v>
      </c>
      <c r="J101" s="43">
        <v>600000</v>
      </c>
      <c r="K101" s="43">
        <v>463250.11</v>
      </c>
      <c r="L101" s="43">
        <v>9929261</v>
      </c>
      <c r="M101" s="43">
        <v>67972</v>
      </c>
      <c r="N101" s="43">
        <v>9997233</v>
      </c>
    </row>
    <row r="102" spans="1:14" x14ac:dyDescent="0.15">
      <c r="A102" s="37" t="s">
        <v>186</v>
      </c>
      <c r="B102" s="48">
        <v>351</v>
      </c>
      <c r="C102" s="48" t="s">
        <v>187</v>
      </c>
      <c r="D102" s="38" t="s">
        <v>36</v>
      </c>
      <c r="E102" s="39">
        <v>129</v>
      </c>
      <c r="F102" s="38" t="s">
        <v>191</v>
      </c>
      <c r="G102" s="41">
        <v>6.5</v>
      </c>
      <c r="H102" s="38" t="s">
        <v>55</v>
      </c>
      <c r="I102" s="41">
        <v>22.5</v>
      </c>
      <c r="J102" s="43">
        <v>129000</v>
      </c>
      <c r="K102" s="43">
        <v>99599.22</v>
      </c>
      <c r="L102" s="43">
        <v>2134801</v>
      </c>
      <c r="M102" s="43">
        <v>14613</v>
      </c>
      <c r="N102" s="43">
        <v>2149414</v>
      </c>
    </row>
    <row r="103" spans="1:14" x14ac:dyDescent="0.15">
      <c r="A103" s="37" t="s">
        <v>192</v>
      </c>
      <c r="B103" s="48">
        <v>351</v>
      </c>
      <c r="C103" s="48" t="s">
        <v>187</v>
      </c>
      <c r="D103" s="38" t="s">
        <v>36</v>
      </c>
      <c r="E103" s="39">
        <v>82</v>
      </c>
      <c r="F103" s="38" t="s">
        <v>193</v>
      </c>
      <c r="G103" s="41">
        <v>6.5</v>
      </c>
      <c r="H103" s="38" t="s">
        <v>55</v>
      </c>
      <c r="I103" s="41">
        <v>22.5</v>
      </c>
      <c r="J103" s="43">
        <v>82000</v>
      </c>
      <c r="K103" s="43">
        <v>125436.44</v>
      </c>
      <c r="L103" s="43">
        <v>2688593</v>
      </c>
      <c r="M103" s="43">
        <v>18405</v>
      </c>
      <c r="N103" s="43">
        <v>2706998</v>
      </c>
    </row>
    <row r="104" spans="1:14" x14ac:dyDescent="0.15">
      <c r="A104" s="37" t="s">
        <v>192</v>
      </c>
      <c r="B104" s="48">
        <v>351</v>
      </c>
      <c r="C104" s="48" t="s">
        <v>187</v>
      </c>
      <c r="D104" s="38" t="s">
        <v>36</v>
      </c>
      <c r="E104" s="39">
        <v>7</v>
      </c>
      <c r="F104" s="38" t="s">
        <v>194</v>
      </c>
      <c r="G104" s="41">
        <v>6.5</v>
      </c>
      <c r="H104" s="38" t="s">
        <v>55</v>
      </c>
      <c r="I104" s="41">
        <v>22.5</v>
      </c>
      <c r="J104" s="43">
        <v>7000</v>
      </c>
      <c r="K104" s="43">
        <v>10707.99</v>
      </c>
      <c r="L104" s="43">
        <v>229514</v>
      </c>
      <c r="M104" s="43">
        <v>1571</v>
      </c>
      <c r="N104" s="43">
        <v>231085</v>
      </c>
    </row>
    <row r="105" spans="1:14" x14ac:dyDescent="0.15">
      <c r="A105" s="37" t="s">
        <v>195</v>
      </c>
      <c r="B105" s="48">
        <v>351</v>
      </c>
      <c r="C105" s="48" t="s">
        <v>196</v>
      </c>
      <c r="D105" s="38" t="s">
        <v>36</v>
      </c>
      <c r="E105" s="39">
        <v>255</v>
      </c>
      <c r="F105" s="38" t="s">
        <v>197</v>
      </c>
      <c r="G105" s="41">
        <v>4</v>
      </c>
      <c r="H105" s="48" t="s">
        <v>63</v>
      </c>
      <c r="I105" s="41">
        <v>5.75</v>
      </c>
      <c r="J105" s="43">
        <v>255000</v>
      </c>
      <c r="K105" s="43">
        <v>0</v>
      </c>
      <c r="L105" s="43">
        <v>0</v>
      </c>
      <c r="M105" s="43">
        <v>0</v>
      </c>
      <c r="N105" s="43">
        <v>0</v>
      </c>
    </row>
    <row r="106" spans="1:14" x14ac:dyDescent="0.15">
      <c r="A106" s="37" t="s">
        <v>195</v>
      </c>
      <c r="B106" s="48">
        <v>351</v>
      </c>
      <c r="C106" s="48" t="s">
        <v>196</v>
      </c>
      <c r="D106" s="38" t="s">
        <v>36</v>
      </c>
      <c r="E106" s="39">
        <v>69</v>
      </c>
      <c r="F106" s="38" t="s">
        <v>198</v>
      </c>
      <c r="G106" s="41">
        <v>4</v>
      </c>
      <c r="H106" s="48" t="s">
        <v>63</v>
      </c>
      <c r="I106" s="41">
        <v>5.75</v>
      </c>
      <c r="J106" s="43">
        <v>69000</v>
      </c>
      <c r="K106" s="43">
        <v>0</v>
      </c>
      <c r="L106" s="43">
        <v>0</v>
      </c>
      <c r="M106" s="43">
        <v>0</v>
      </c>
      <c r="N106" s="43">
        <v>0</v>
      </c>
    </row>
    <row r="107" spans="1:14" x14ac:dyDescent="0.15">
      <c r="A107" s="37" t="s">
        <v>199</v>
      </c>
      <c r="B107" s="48">
        <v>351</v>
      </c>
      <c r="C107" s="48" t="s">
        <v>196</v>
      </c>
      <c r="D107" s="38" t="s">
        <v>36</v>
      </c>
      <c r="E107" s="39">
        <v>305</v>
      </c>
      <c r="F107" s="38" t="s">
        <v>200</v>
      </c>
      <c r="G107" s="41">
        <v>6</v>
      </c>
      <c r="H107" s="48" t="s">
        <v>63</v>
      </c>
      <c r="I107" s="41">
        <v>22.5</v>
      </c>
      <c r="J107" s="43">
        <v>305000</v>
      </c>
      <c r="K107" s="43">
        <v>317920.40000000002</v>
      </c>
      <c r="L107" s="43">
        <v>6814277</v>
      </c>
      <c r="M107" s="43">
        <v>43151</v>
      </c>
      <c r="N107" s="43">
        <v>6857428</v>
      </c>
    </row>
    <row r="108" spans="1:14" x14ac:dyDescent="0.15">
      <c r="A108" s="37" t="s">
        <v>199</v>
      </c>
      <c r="B108" s="48">
        <v>351</v>
      </c>
      <c r="C108" s="48" t="s">
        <v>196</v>
      </c>
      <c r="D108" s="38" t="s">
        <v>36</v>
      </c>
      <c r="E108" s="39">
        <v>77</v>
      </c>
      <c r="F108" s="38" t="s">
        <v>201</v>
      </c>
      <c r="G108" s="41">
        <v>6</v>
      </c>
      <c r="H108" s="48" t="s">
        <v>63</v>
      </c>
      <c r="I108" s="41">
        <v>22.5</v>
      </c>
      <c r="J108" s="43">
        <v>77000</v>
      </c>
      <c r="K108" s="43">
        <v>80262.3</v>
      </c>
      <c r="L108" s="43">
        <v>1720335</v>
      </c>
      <c r="M108" s="43">
        <v>10894</v>
      </c>
      <c r="N108" s="43">
        <v>1731229</v>
      </c>
    </row>
    <row r="109" spans="1:14" x14ac:dyDescent="0.15">
      <c r="A109" s="37" t="s">
        <v>199</v>
      </c>
      <c r="B109" s="48">
        <v>351</v>
      </c>
      <c r="C109" s="48" t="s">
        <v>196</v>
      </c>
      <c r="D109" s="38" t="s">
        <v>36</v>
      </c>
      <c r="E109" s="39">
        <v>29</v>
      </c>
      <c r="F109" s="38" t="s">
        <v>202</v>
      </c>
      <c r="G109" s="41">
        <v>6</v>
      </c>
      <c r="H109" s="48" t="s">
        <v>63</v>
      </c>
      <c r="I109" s="41">
        <v>25.5</v>
      </c>
      <c r="J109" s="43">
        <v>29000</v>
      </c>
      <c r="K109" s="43">
        <v>41538.5</v>
      </c>
      <c r="L109" s="43">
        <v>890332</v>
      </c>
      <c r="M109" s="43">
        <v>5638</v>
      </c>
      <c r="N109" s="43">
        <v>895970</v>
      </c>
    </row>
    <row r="110" spans="1:14" x14ac:dyDescent="0.15">
      <c r="A110" s="37" t="s">
        <v>203</v>
      </c>
      <c r="B110" s="48">
        <v>351</v>
      </c>
      <c r="C110" s="48" t="s">
        <v>196</v>
      </c>
      <c r="D110" s="38" t="s">
        <v>36</v>
      </c>
      <c r="E110" s="39">
        <v>29</v>
      </c>
      <c r="F110" s="38" t="s">
        <v>204</v>
      </c>
      <c r="G110" s="41">
        <v>4.5</v>
      </c>
      <c r="H110" s="48" t="s">
        <v>63</v>
      </c>
      <c r="I110" s="41">
        <v>26</v>
      </c>
      <c r="J110" s="43">
        <v>29000</v>
      </c>
      <c r="K110" s="43">
        <v>38043.620000000003</v>
      </c>
      <c r="L110" s="43">
        <v>815424</v>
      </c>
      <c r="M110" s="43">
        <v>3897</v>
      </c>
      <c r="N110" s="43">
        <v>819321</v>
      </c>
    </row>
    <row r="111" spans="1:14" x14ac:dyDescent="0.15">
      <c r="A111" s="37" t="s">
        <v>205</v>
      </c>
      <c r="B111" s="48">
        <v>351</v>
      </c>
      <c r="C111" s="48" t="s">
        <v>206</v>
      </c>
      <c r="D111" s="38" t="s">
        <v>36</v>
      </c>
      <c r="E111" s="39">
        <v>205</v>
      </c>
      <c r="F111" s="38" t="s">
        <v>207</v>
      </c>
      <c r="G111" s="41">
        <v>4</v>
      </c>
      <c r="H111" s="48" t="s">
        <v>63</v>
      </c>
      <c r="I111" s="41">
        <v>5.75</v>
      </c>
      <c r="J111" s="43">
        <v>205000</v>
      </c>
      <c r="K111" s="43">
        <v>0</v>
      </c>
      <c r="L111" s="43">
        <v>0</v>
      </c>
      <c r="M111" s="43">
        <v>0</v>
      </c>
      <c r="N111" s="43">
        <v>0</v>
      </c>
    </row>
    <row r="112" spans="1:14" x14ac:dyDescent="0.15">
      <c r="A112" s="37" t="s">
        <v>205</v>
      </c>
      <c r="B112" s="48">
        <v>351</v>
      </c>
      <c r="C112" s="48" t="s">
        <v>206</v>
      </c>
      <c r="D112" s="38" t="s">
        <v>36</v>
      </c>
      <c r="E112" s="39">
        <v>57</v>
      </c>
      <c r="F112" s="38" t="s">
        <v>208</v>
      </c>
      <c r="G112" s="41">
        <v>4</v>
      </c>
      <c r="H112" s="48" t="s">
        <v>63</v>
      </c>
      <c r="I112" s="41">
        <v>5.75</v>
      </c>
      <c r="J112" s="43">
        <v>57000</v>
      </c>
      <c r="K112" s="43">
        <v>0</v>
      </c>
      <c r="L112" s="43">
        <v>0</v>
      </c>
      <c r="M112" s="43">
        <v>0</v>
      </c>
      <c r="N112" s="43">
        <v>0</v>
      </c>
    </row>
    <row r="113" spans="1:14" x14ac:dyDescent="0.15">
      <c r="A113" s="37" t="s">
        <v>209</v>
      </c>
      <c r="B113" s="48">
        <v>351</v>
      </c>
      <c r="C113" s="48" t="s">
        <v>206</v>
      </c>
      <c r="D113" s="38" t="s">
        <v>36</v>
      </c>
      <c r="E113" s="39">
        <v>270</v>
      </c>
      <c r="F113" s="38" t="s">
        <v>210</v>
      </c>
      <c r="G113" s="41">
        <v>5.6</v>
      </c>
      <c r="H113" s="48" t="s">
        <v>63</v>
      </c>
      <c r="I113" s="41">
        <v>19.75</v>
      </c>
      <c r="J113" s="43">
        <v>270000</v>
      </c>
      <c r="K113" s="43">
        <v>285418.33</v>
      </c>
      <c r="L113" s="43">
        <v>6117631</v>
      </c>
      <c r="M113" s="43">
        <v>36218</v>
      </c>
      <c r="N113" s="43">
        <v>6153849</v>
      </c>
    </row>
    <row r="114" spans="1:14" x14ac:dyDescent="0.15">
      <c r="A114" s="37" t="s">
        <v>211</v>
      </c>
      <c r="B114" s="48">
        <v>351</v>
      </c>
      <c r="C114" s="48" t="s">
        <v>206</v>
      </c>
      <c r="D114" s="38" t="s">
        <v>36</v>
      </c>
      <c r="E114" s="39">
        <v>69</v>
      </c>
      <c r="F114" s="38" t="s">
        <v>212</v>
      </c>
      <c r="G114" s="41">
        <v>5.6</v>
      </c>
      <c r="H114" s="48" t="s">
        <v>63</v>
      </c>
      <c r="I114" s="41">
        <v>19.75</v>
      </c>
      <c r="J114" s="43">
        <v>69000</v>
      </c>
      <c r="K114" s="43">
        <v>72940.479999999996</v>
      </c>
      <c r="L114" s="43">
        <v>1563400</v>
      </c>
      <c r="M114" s="43">
        <v>9256</v>
      </c>
      <c r="N114" s="43">
        <v>1572656</v>
      </c>
    </row>
    <row r="115" spans="1:14" x14ac:dyDescent="0.15">
      <c r="A115" s="37" t="s">
        <v>213</v>
      </c>
      <c r="B115" s="48">
        <v>351</v>
      </c>
      <c r="C115" s="48" t="s">
        <v>206</v>
      </c>
      <c r="D115" s="38" t="s">
        <v>36</v>
      </c>
      <c r="E115" s="39">
        <v>20</v>
      </c>
      <c r="F115" s="38" t="s">
        <v>214</v>
      </c>
      <c r="G115" s="41">
        <v>6</v>
      </c>
      <c r="H115" s="48" t="s">
        <v>63</v>
      </c>
      <c r="I115" s="41">
        <v>25.25</v>
      </c>
      <c r="J115" s="43">
        <v>20000</v>
      </c>
      <c r="K115" s="43">
        <v>28096.2</v>
      </c>
      <c r="L115" s="43">
        <v>602211</v>
      </c>
      <c r="M115" s="43">
        <v>3814</v>
      </c>
      <c r="N115" s="43">
        <v>606025</v>
      </c>
    </row>
    <row r="116" spans="1:14" s="59" customFormat="1" x14ac:dyDescent="0.15">
      <c r="A116" s="52" t="s">
        <v>209</v>
      </c>
      <c r="B116" s="53">
        <v>351</v>
      </c>
      <c r="C116" s="53" t="s">
        <v>206</v>
      </c>
      <c r="D116" s="54" t="s">
        <v>36</v>
      </c>
      <c r="E116" s="55">
        <v>46</v>
      </c>
      <c r="F116" s="54" t="s">
        <v>215</v>
      </c>
      <c r="G116" s="56">
        <v>4.5</v>
      </c>
      <c r="H116" s="53" t="s">
        <v>63</v>
      </c>
      <c r="I116" s="56">
        <v>25.75</v>
      </c>
      <c r="J116" s="57">
        <v>46000</v>
      </c>
      <c r="K116" s="57">
        <v>59466.11</v>
      </c>
      <c r="L116" s="43">
        <v>1274591</v>
      </c>
      <c r="M116" s="57">
        <v>6093</v>
      </c>
      <c r="N116" s="57">
        <v>1280684</v>
      </c>
    </row>
    <row r="117" spans="1:14" s="59" customFormat="1" x14ac:dyDescent="0.15">
      <c r="A117" s="52"/>
      <c r="B117" s="53"/>
      <c r="C117" s="53"/>
      <c r="D117" s="54"/>
      <c r="E117" s="55"/>
      <c r="F117" s="54"/>
      <c r="G117" s="56"/>
      <c r="H117" s="53"/>
      <c r="I117" s="56"/>
      <c r="J117" s="57"/>
      <c r="K117" s="57"/>
      <c r="L117" s="57"/>
      <c r="M117" s="57"/>
      <c r="N117" s="57"/>
    </row>
    <row r="118" spans="1:14" x14ac:dyDescent="0.15">
      <c r="A118" s="37" t="s">
        <v>94</v>
      </c>
      <c r="B118" s="48">
        <v>363</v>
      </c>
      <c r="C118" s="48" t="s">
        <v>216</v>
      </c>
      <c r="D118" s="38" t="s">
        <v>36</v>
      </c>
      <c r="E118" s="39">
        <v>400</v>
      </c>
      <c r="F118" s="38" t="s">
        <v>217</v>
      </c>
      <c r="G118" s="41">
        <v>5</v>
      </c>
      <c r="H118" s="48" t="s">
        <v>147</v>
      </c>
      <c r="I118" s="41">
        <v>17.5</v>
      </c>
      <c r="J118" s="43">
        <v>400000</v>
      </c>
      <c r="K118" s="43">
        <v>280830.25</v>
      </c>
      <c r="L118" s="43">
        <v>6019290</v>
      </c>
      <c r="M118" s="43">
        <v>4087</v>
      </c>
      <c r="N118" s="43">
        <v>6023377</v>
      </c>
    </row>
    <row r="119" spans="1:14" x14ac:dyDescent="0.15">
      <c r="A119" s="37" t="s">
        <v>94</v>
      </c>
      <c r="B119" s="48">
        <v>363</v>
      </c>
      <c r="C119" s="48" t="s">
        <v>216</v>
      </c>
      <c r="D119" s="38" t="s">
        <v>36</v>
      </c>
      <c r="E119" s="39">
        <v>96</v>
      </c>
      <c r="F119" s="38" t="s">
        <v>218</v>
      </c>
      <c r="G119" s="41">
        <v>5</v>
      </c>
      <c r="H119" s="48" t="s">
        <v>147</v>
      </c>
      <c r="I119" s="41">
        <v>17.5</v>
      </c>
      <c r="J119" s="43">
        <v>96000</v>
      </c>
      <c r="K119" s="43">
        <v>67399.27</v>
      </c>
      <c r="L119" s="43">
        <v>1444630</v>
      </c>
      <c r="M119" s="43">
        <v>981</v>
      </c>
      <c r="N119" s="43">
        <v>1445611</v>
      </c>
    </row>
    <row r="120" spans="1:14" x14ac:dyDescent="0.15">
      <c r="A120" s="37" t="s">
        <v>182</v>
      </c>
      <c r="B120" s="48">
        <v>363</v>
      </c>
      <c r="C120" s="48" t="s">
        <v>216</v>
      </c>
      <c r="D120" s="38" t="s">
        <v>36</v>
      </c>
      <c r="E120" s="60">
        <v>1E-3</v>
      </c>
      <c r="F120" s="38" t="s">
        <v>219</v>
      </c>
      <c r="G120" s="41">
        <v>0</v>
      </c>
      <c r="H120" s="48" t="s">
        <v>147</v>
      </c>
      <c r="I120" s="41">
        <v>17.5</v>
      </c>
      <c r="J120" s="43">
        <v>1</v>
      </c>
      <c r="K120" s="43">
        <v>1</v>
      </c>
      <c r="L120" s="43">
        <v>21</v>
      </c>
      <c r="M120" s="43">
        <v>0</v>
      </c>
      <c r="N120" s="43">
        <v>21</v>
      </c>
    </row>
    <row r="121" spans="1:14" x14ac:dyDescent="0.15">
      <c r="A121" s="37" t="s">
        <v>60</v>
      </c>
      <c r="B121" s="48">
        <v>367</v>
      </c>
      <c r="C121" s="48" t="s">
        <v>225</v>
      </c>
      <c r="D121" s="38" t="s">
        <v>36</v>
      </c>
      <c r="E121" s="39">
        <v>321.5</v>
      </c>
      <c r="F121" s="38" t="s">
        <v>226</v>
      </c>
      <c r="G121" s="41">
        <v>5.5</v>
      </c>
      <c r="H121" s="48" t="s">
        <v>63</v>
      </c>
      <c r="I121" s="41">
        <v>19</v>
      </c>
      <c r="J121" s="43">
        <v>321500</v>
      </c>
      <c r="K121" s="43">
        <v>198105</v>
      </c>
      <c r="L121" s="43">
        <v>4246165</v>
      </c>
      <c r="M121" s="43">
        <v>38145</v>
      </c>
      <c r="N121" s="43">
        <v>4284310</v>
      </c>
    </row>
    <row r="122" spans="1:14" x14ac:dyDescent="0.15">
      <c r="A122" s="37" t="s">
        <v>60</v>
      </c>
      <c r="B122" s="48">
        <v>367</v>
      </c>
      <c r="C122" s="48" t="s">
        <v>225</v>
      </c>
      <c r="D122" s="38" t="s">
        <v>36</v>
      </c>
      <c r="E122" s="39">
        <v>452.5</v>
      </c>
      <c r="F122" s="38" t="s">
        <v>227</v>
      </c>
      <c r="G122" s="41">
        <v>5.9</v>
      </c>
      <c r="H122" s="48" t="s">
        <v>63</v>
      </c>
      <c r="I122" s="41">
        <v>21.5</v>
      </c>
      <c r="J122" s="43">
        <v>452500</v>
      </c>
      <c r="K122" s="43">
        <v>359670</v>
      </c>
      <c r="L122" s="43">
        <v>7709134</v>
      </c>
      <c r="M122" s="43">
        <v>74185</v>
      </c>
      <c r="N122" s="43">
        <v>7783319</v>
      </c>
    </row>
    <row r="123" spans="1:14" x14ac:dyDescent="0.15">
      <c r="A123" s="37" t="s">
        <v>64</v>
      </c>
      <c r="B123" s="48">
        <v>367</v>
      </c>
      <c r="C123" s="48" t="s">
        <v>225</v>
      </c>
      <c r="D123" s="38" t="s">
        <v>36</v>
      </c>
      <c r="E123" s="39">
        <v>31</v>
      </c>
      <c r="F123" s="38" t="s">
        <v>228</v>
      </c>
      <c r="G123" s="41">
        <v>6.3</v>
      </c>
      <c r="H123" s="48" t="s">
        <v>63</v>
      </c>
      <c r="I123" s="41">
        <v>21.5</v>
      </c>
      <c r="J123" s="43">
        <v>31000</v>
      </c>
      <c r="K123" s="43">
        <v>46113</v>
      </c>
      <c r="L123" s="43">
        <v>988382</v>
      </c>
      <c r="M123" s="43">
        <v>10142</v>
      </c>
      <c r="N123" s="43">
        <v>998524</v>
      </c>
    </row>
    <row r="124" spans="1:14" x14ac:dyDescent="0.15">
      <c r="A124" s="37" t="s">
        <v>64</v>
      </c>
      <c r="B124" s="48">
        <v>367</v>
      </c>
      <c r="C124" s="48" t="s">
        <v>225</v>
      </c>
      <c r="D124" s="38" t="s">
        <v>36</v>
      </c>
      <c r="E124" s="39">
        <v>51.8</v>
      </c>
      <c r="F124" s="38" t="s">
        <v>229</v>
      </c>
      <c r="G124" s="41">
        <v>6.3</v>
      </c>
      <c r="H124" s="48" t="s">
        <v>63</v>
      </c>
      <c r="I124" s="41">
        <v>21.5</v>
      </c>
      <c r="J124" s="43">
        <v>51800</v>
      </c>
      <c r="K124" s="43">
        <v>77054</v>
      </c>
      <c r="L124" s="43">
        <v>1651569</v>
      </c>
      <c r="M124" s="43">
        <v>16946</v>
      </c>
      <c r="N124" s="43">
        <v>1668515</v>
      </c>
    </row>
    <row r="125" spans="1:14" x14ac:dyDescent="0.15">
      <c r="A125" s="37"/>
      <c r="B125" s="48"/>
      <c r="C125" s="48"/>
      <c r="D125" s="38"/>
      <c r="E125" s="39"/>
      <c r="F125" s="38"/>
      <c r="G125" s="41"/>
      <c r="H125" s="48"/>
      <c r="I125" s="41"/>
      <c r="J125" s="43"/>
      <c r="K125" s="43"/>
      <c r="L125" s="43"/>
      <c r="M125" s="43"/>
      <c r="N125" s="43"/>
    </row>
    <row r="126" spans="1:14" x14ac:dyDescent="0.15">
      <c r="A126" s="37" t="s">
        <v>233</v>
      </c>
      <c r="B126" s="48">
        <v>383</v>
      </c>
      <c r="C126" s="48" t="s">
        <v>196</v>
      </c>
      <c r="D126" s="38" t="s">
        <v>36</v>
      </c>
      <c r="E126" s="39">
        <v>1250</v>
      </c>
      <c r="F126" s="38" t="s">
        <v>105</v>
      </c>
      <c r="G126" s="41">
        <v>4.5</v>
      </c>
      <c r="H126" s="48" t="s">
        <v>55</v>
      </c>
      <c r="I126" s="41">
        <v>22</v>
      </c>
      <c r="J126" s="43">
        <v>1250000</v>
      </c>
      <c r="K126" s="43">
        <v>480289</v>
      </c>
      <c r="L126" s="43">
        <v>10294471</v>
      </c>
      <c r="M126" s="43">
        <v>6301</v>
      </c>
      <c r="N126" s="43">
        <v>10300772</v>
      </c>
    </row>
    <row r="127" spans="1:14" x14ac:dyDescent="0.15">
      <c r="A127" s="37" t="s">
        <v>234</v>
      </c>
      <c r="B127" s="48">
        <v>383</v>
      </c>
      <c r="C127" s="48" t="s">
        <v>196</v>
      </c>
      <c r="D127" s="38" t="s">
        <v>36</v>
      </c>
      <c r="E127" s="60">
        <v>161</v>
      </c>
      <c r="F127" s="38" t="s">
        <v>56</v>
      </c>
      <c r="G127" s="41">
        <v>6</v>
      </c>
      <c r="H127" s="48" t="s">
        <v>55</v>
      </c>
      <c r="I127" s="41">
        <v>22</v>
      </c>
      <c r="J127" s="43">
        <v>161000</v>
      </c>
      <c r="K127" s="43">
        <v>227276</v>
      </c>
      <c r="L127" s="43">
        <v>4871413</v>
      </c>
      <c r="M127" s="43">
        <v>15795</v>
      </c>
      <c r="N127" s="43">
        <v>4887208</v>
      </c>
    </row>
    <row r="128" spans="1:14" x14ac:dyDescent="0.15">
      <c r="A128" s="37" t="s">
        <v>67</v>
      </c>
      <c r="B128" s="48">
        <v>392</v>
      </c>
      <c r="C128" s="48" t="s">
        <v>235</v>
      </c>
      <c r="D128" s="38" t="s">
        <v>36</v>
      </c>
      <c r="E128" s="39">
        <v>240</v>
      </c>
      <c r="F128" s="38" t="s">
        <v>236</v>
      </c>
      <c r="G128" s="41">
        <v>3.5</v>
      </c>
      <c r="H128" s="48" t="s">
        <v>55</v>
      </c>
      <c r="I128" s="41">
        <v>7</v>
      </c>
      <c r="J128" s="43">
        <v>240000</v>
      </c>
      <c r="K128" s="43">
        <v>27210.58</v>
      </c>
      <c r="L128" s="43">
        <v>583229</v>
      </c>
      <c r="M128" s="43">
        <v>4982</v>
      </c>
      <c r="N128" s="43">
        <v>588211</v>
      </c>
    </row>
    <row r="129" spans="1:14" x14ac:dyDescent="0.15">
      <c r="A129" s="37" t="s">
        <v>237</v>
      </c>
      <c r="B129" s="48">
        <v>392</v>
      </c>
      <c r="C129" s="48" t="s">
        <v>235</v>
      </c>
      <c r="D129" s="38" t="s">
        <v>36</v>
      </c>
      <c r="E129" s="39">
        <v>245</v>
      </c>
      <c r="F129" s="38" t="s">
        <v>228</v>
      </c>
      <c r="G129" s="41">
        <v>4.5</v>
      </c>
      <c r="H129" s="48" t="s">
        <v>55</v>
      </c>
      <c r="I129" s="41">
        <v>11</v>
      </c>
      <c r="J129" s="43">
        <v>119805</v>
      </c>
      <c r="K129" s="43">
        <v>146031.32</v>
      </c>
      <c r="L129" s="43">
        <v>3130022</v>
      </c>
      <c r="M129" s="43">
        <v>0</v>
      </c>
      <c r="N129" s="43">
        <v>3130022</v>
      </c>
    </row>
    <row r="130" spans="1:14" x14ac:dyDescent="0.15">
      <c r="A130" s="37" t="s">
        <v>237</v>
      </c>
      <c r="B130" s="48">
        <v>392</v>
      </c>
      <c r="C130" s="48" t="s">
        <v>235</v>
      </c>
      <c r="D130" s="38" t="s">
        <v>36</v>
      </c>
      <c r="E130" s="62" t="s">
        <v>238</v>
      </c>
      <c r="F130" s="38" t="s">
        <v>239</v>
      </c>
      <c r="G130" s="41">
        <v>4.5</v>
      </c>
      <c r="H130" s="48" t="s">
        <v>55</v>
      </c>
      <c r="I130" s="41">
        <v>11</v>
      </c>
      <c r="J130" s="43">
        <v>195</v>
      </c>
      <c r="K130" s="43">
        <v>237.65</v>
      </c>
      <c r="L130" s="43">
        <v>5094</v>
      </c>
      <c r="M130" s="43">
        <v>0</v>
      </c>
      <c r="N130" s="43">
        <v>5094</v>
      </c>
    </row>
    <row r="131" spans="1:14" x14ac:dyDescent="0.15">
      <c r="A131" s="37" t="s">
        <v>237</v>
      </c>
      <c r="B131" s="48">
        <v>392</v>
      </c>
      <c r="C131" s="48" t="s">
        <v>235</v>
      </c>
      <c r="D131" s="38" t="s">
        <v>36</v>
      </c>
      <c r="E131" s="62" t="s">
        <v>238</v>
      </c>
      <c r="F131" s="38" t="s">
        <v>240</v>
      </c>
      <c r="G131" s="41">
        <v>5</v>
      </c>
      <c r="H131" s="48" t="s">
        <v>55</v>
      </c>
      <c r="I131" s="41">
        <v>11.5</v>
      </c>
      <c r="J131" s="43">
        <v>146837.81</v>
      </c>
      <c r="K131" s="43">
        <v>182865.54</v>
      </c>
      <c r="L131" s="43">
        <v>3919524</v>
      </c>
      <c r="M131" s="43">
        <v>0</v>
      </c>
      <c r="N131" s="43">
        <v>3919524</v>
      </c>
    </row>
    <row r="133" spans="1:14" x14ac:dyDescent="0.15">
      <c r="A133" s="37" t="s">
        <v>60</v>
      </c>
      <c r="B133" s="48">
        <v>420</v>
      </c>
      <c r="C133" s="48" t="s">
        <v>246</v>
      </c>
      <c r="D133" s="38" t="s">
        <v>36</v>
      </c>
      <c r="E133" s="39">
        <v>507</v>
      </c>
      <c r="F133" s="38" t="s">
        <v>247</v>
      </c>
      <c r="G133" s="41">
        <v>4.5</v>
      </c>
      <c r="H133" s="48" t="s">
        <v>38</v>
      </c>
      <c r="I133" s="41">
        <v>19.5</v>
      </c>
      <c r="J133" s="43">
        <v>507000</v>
      </c>
      <c r="K133" s="43">
        <v>281063</v>
      </c>
      <c r="L133" s="43">
        <v>6024279</v>
      </c>
      <c r="M133" s="43">
        <v>44440</v>
      </c>
      <c r="N133" s="43">
        <v>6068719</v>
      </c>
    </row>
    <row r="134" spans="1:14" x14ac:dyDescent="0.15">
      <c r="A134" s="37" t="s">
        <v>60</v>
      </c>
      <c r="B134" s="48">
        <v>420</v>
      </c>
      <c r="C134" s="48" t="s">
        <v>246</v>
      </c>
      <c r="D134" s="38" t="s">
        <v>36</v>
      </c>
      <c r="E134" s="39">
        <v>91</v>
      </c>
      <c r="F134" s="38" t="s">
        <v>248</v>
      </c>
      <c r="G134" s="41">
        <v>4.5</v>
      </c>
      <c r="H134" s="48" t="s">
        <v>38</v>
      </c>
      <c r="I134" s="41">
        <v>19.5</v>
      </c>
      <c r="J134" s="43">
        <v>91000</v>
      </c>
      <c r="K134" s="43">
        <v>72661</v>
      </c>
      <c r="L134" s="43">
        <v>1557409</v>
      </c>
      <c r="M134" s="43">
        <v>11489</v>
      </c>
      <c r="N134" s="43">
        <v>1568898</v>
      </c>
    </row>
    <row r="135" spans="1:14" x14ac:dyDescent="0.15">
      <c r="A135" s="37" t="s">
        <v>64</v>
      </c>
      <c r="B135" s="48">
        <v>420</v>
      </c>
      <c r="C135" s="48" t="s">
        <v>246</v>
      </c>
      <c r="D135" s="38" t="s">
        <v>36</v>
      </c>
      <c r="E135" s="39">
        <v>32</v>
      </c>
      <c r="F135" s="38" t="s">
        <v>249</v>
      </c>
      <c r="G135" s="41">
        <v>4.5</v>
      </c>
      <c r="H135" s="48" t="s">
        <v>38</v>
      </c>
      <c r="I135" s="41">
        <v>19.5</v>
      </c>
      <c r="J135" s="43">
        <v>32000</v>
      </c>
      <c r="K135" s="43">
        <v>40765</v>
      </c>
      <c r="L135" s="43">
        <v>873753</v>
      </c>
      <c r="M135" s="43">
        <v>6445</v>
      </c>
      <c r="N135" s="43">
        <v>880198</v>
      </c>
    </row>
    <row r="136" spans="1:14" x14ac:dyDescent="0.15">
      <c r="A136" s="37" t="s">
        <v>64</v>
      </c>
      <c r="B136" s="48">
        <v>420</v>
      </c>
      <c r="C136" s="48" t="s">
        <v>246</v>
      </c>
      <c r="D136" s="38" t="s">
        <v>36</v>
      </c>
      <c r="E136" s="39">
        <v>28</v>
      </c>
      <c r="F136" s="38" t="s">
        <v>250</v>
      </c>
      <c r="G136" s="41">
        <v>4.5</v>
      </c>
      <c r="H136" s="48" t="s">
        <v>38</v>
      </c>
      <c r="I136" s="41">
        <v>19.5</v>
      </c>
      <c r="J136" s="43">
        <v>28000</v>
      </c>
      <c r="K136" s="43">
        <v>35670</v>
      </c>
      <c r="L136" s="43">
        <v>764548</v>
      </c>
      <c r="M136" s="43">
        <v>5640</v>
      </c>
      <c r="N136" s="43">
        <v>770188</v>
      </c>
    </row>
    <row r="137" spans="1:14" x14ac:dyDescent="0.15">
      <c r="A137" s="37" t="s">
        <v>64</v>
      </c>
      <c r="B137" s="48">
        <v>420</v>
      </c>
      <c r="C137" s="48" t="s">
        <v>246</v>
      </c>
      <c r="D137" s="38" t="s">
        <v>36</v>
      </c>
      <c r="E137" s="39">
        <v>25</v>
      </c>
      <c r="F137" s="38" t="s">
        <v>251</v>
      </c>
      <c r="G137" s="41">
        <v>4.5</v>
      </c>
      <c r="H137" s="48" t="s">
        <v>38</v>
      </c>
      <c r="I137" s="41">
        <v>19.5</v>
      </c>
      <c r="J137" s="43">
        <v>25000</v>
      </c>
      <c r="K137" s="43">
        <v>31848</v>
      </c>
      <c r="L137" s="43">
        <v>682627</v>
      </c>
      <c r="M137" s="43">
        <v>5036</v>
      </c>
      <c r="N137" s="43">
        <v>687663</v>
      </c>
    </row>
    <row r="138" spans="1:14" x14ac:dyDescent="0.15">
      <c r="A138" s="37"/>
      <c r="B138" s="48"/>
      <c r="C138" s="48"/>
      <c r="D138" s="38"/>
      <c r="E138" s="39"/>
      <c r="F138" s="38"/>
      <c r="G138" s="41"/>
      <c r="H138" s="48"/>
      <c r="I138" s="41"/>
      <c r="J138" s="43"/>
      <c r="K138" s="43"/>
      <c r="L138" s="43"/>
      <c r="M138" s="43"/>
      <c r="N138" s="43"/>
    </row>
    <row r="139" spans="1:14" x14ac:dyDescent="0.15">
      <c r="A139" s="37" t="s">
        <v>252</v>
      </c>
      <c r="B139" s="48">
        <v>424</v>
      </c>
      <c r="C139" s="48" t="s">
        <v>253</v>
      </c>
      <c r="D139" s="38" t="s">
        <v>36</v>
      </c>
      <c r="E139" s="39">
        <v>893.5</v>
      </c>
      <c r="F139" s="38" t="s">
        <v>254</v>
      </c>
      <c r="G139" s="41">
        <v>1.51</v>
      </c>
      <c r="H139" s="38" t="s">
        <v>102</v>
      </c>
      <c r="I139" s="41">
        <v>1.04</v>
      </c>
      <c r="J139" s="43">
        <v>893500</v>
      </c>
      <c r="K139" s="43">
        <v>0</v>
      </c>
      <c r="L139" s="43">
        <v>0</v>
      </c>
      <c r="M139" s="43">
        <v>0</v>
      </c>
      <c r="N139" s="43">
        <v>0</v>
      </c>
    </row>
    <row r="140" spans="1:14" x14ac:dyDescent="0.15">
      <c r="A140" s="37" t="s">
        <v>252</v>
      </c>
      <c r="B140" s="48">
        <v>424</v>
      </c>
      <c r="C140" s="48" t="s">
        <v>253</v>
      </c>
      <c r="D140" s="38" t="s">
        <v>36</v>
      </c>
      <c r="E140" s="39">
        <v>638.5</v>
      </c>
      <c r="F140" s="38" t="s">
        <v>255</v>
      </c>
      <c r="G140" s="41">
        <v>1.61</v>
      </c>
      <c r="H140" s="38" t="s">
        <v>102</v>
      </c>
      <c r="I140" s="41">
        <v>1.1399999999999999</v>
      </c>
      <c r="J140" s="43">
        <v>638500</v>
      </c>
      <c r="K140" s="43">
        <v>0</v>
      </c>
      <c r="L140" s="43">
        <v>0</v>
      </c>
      <c r="M140" s="43">
        <v>0</v>
      </c>
      <c r="N140" s="43">
        <v>0</v>
      </c>
    </row>
    <row r="141" spans="1:14" x14ac:dyDescent="0.15">
      <c r="A141" s="37" t="s">
        <v>252</v>
      </c>
      <c r="B141" s="48">
        <v>424</v>
      </c>
      <c r="C141" s="48" t="s">
        <v>253</v>
      </c>
      <c r="D141" s="38" t="s">
        <v>36</v>
      </c>
      <c r="E141" s="39">
        <v>618</v>
      </c>
      <c r="F141" s="38" t="s">
        <v>256</v>
      </c>
      <c r="G141" s="41">
        <v>2.41</v>
      </c>
      <c r="H141" s="38" t="s">
        <v>102</v>
      </c>
      <c r="I141" s="41">
        <v>2.15</v>
      </c>
      <c r="J141" s="43">
        <v>618000</v>
      </c>
      <c r="K141" s="43">
        <v>0</v>
      </c>
      <c r="L141" s="43">
        <v>0</v>
      </c>
      <c r="M141" s="43">
        <v>0</v>
      </c>
      <c r="N141" s="43">
        <v>0</v>
      </c>
    </row>
    <row r="142" spans="1:14" x14ac:dyDescent="0.15">
      <c r="A142" s="37" t="s">
        <v>252</v>
      </c>
      <c r="B142" s="48">
        <v>424</v>
      </c>
      <c r="C142" s="48" t="s">
        <v>253</v>
      </c>
      <c r="D142" s="38" t="s">
        <v>36</v>
      </c>
      <c r="E142" s="39">
        <v>821</v>
      </c>
      <c r="F142" s="38" t="s">
        <v>257</v>
      </c>
      <c r="G142" s="41">
        <v>2.72</v>
      </c>
      <c r="H142" s="38" t="s">
        <v>102</v>
      </c>
      <c r="I142" s="41">
        <v>3.07</v>
      </c>
      <c r="J142" s="43">
        <v>821000</v>
      </c>
      <c r="K142" s="43">
        <v>0</v>
      </c>
      <c r="L142" s="43">
        <v>0</v>
      </c>
      <c r="M142" s="43">
        <v>0</v>
      </c>
      <c r="N142" s="43">
        <v>0</v>
      </c>
    </row>
    <row r="143" spans="1:14" x14ac:dyDescent="0.15">
      <c r="A143" s="37" t="s">
        <v>252</v>
      </c>
      <c r="B143" s="48">
        <v>424</v>
      </c>
      <c r="C143" s="48" t="s">
        <v>253</v>
      </c>
      <c r="D143" s="38" t="s">
        <v>36</v>
      </c>
      <c r="E143" s="39">
        <v>789.5</v>
      </c>
      <c r="F143" s="38" t="s">
        <v>258</v>
      </c>
      <c r="G143" s="41">
        <v>3.02</v>
      </c>
      <c r="H143" s="38" t="s">
        <v>102</v>
      </c>
      <c r="I143" s="41">
        <v>4.08</v>
      </c>
      <c r="J143" s="43">
        <v>789500</v>
      </c>
      <c r="K143" s="43">
        <v>0</v>
      </c>
      <c r="L143" s="43">
        <v>0</v>
      </c>
      <c r="M143" s="43">
        <v>0</v>
      </c>
      <c r="N143" s="43">
        <v>0</v>
      </c>
    </row>
    <row r="144" spans="1:14" x14ac:dyDescent="0.15">
      <c r="A144" s="37" t="s">
        <v>252</v>
      </c>
      <c r="B144" s="48">
        <v>424</v>
      </c>
      <c r="C144" s="48" t="s">
        <v>253</v>
      </c>
      <c r="D144" s="38" t="s">
        <v>36</v>
      </c>
      <c r="E144" s="39">
        <v>764</v>
      </c>
      <c r="F144" s="38" t="s">
        <v>259</v>
      </c>
      <c r="G144" s="41">
        <v>3.07</v>
      </c>
      <c r="H144" s="38" t="s">
        <v>102</v>
      </c>
      <c r="I144" s="41">
        <v>5.09</v>
      </c>
      <c r="J144" s="43">
        <v>764000</v>
      </c>
      <c r="K144" s="43">
        <v>0</v>
      </c>
      <c r="L144" s="43">
        <v>0</v>
      </c>
      <c r="M144" s="43">
        <v>0</v>
      </c>
      <c r="N144" s="43">
        <v>0</v>
      </c>
    </row>
    <row r="145" spans="1:14" x14ac:dyDescent="0.15">
      <c r="A145" s="37" t="s">
        <v>252</v>
      </c>
      <c r="B145" s="48">
        <v>424</v>
      </c>
      <c r="C145" s="48" t="s">
        <v>253</v>
      </c>
      <c r="D145" s="38" t="s">
        <v>36</v>
      </c>
      <c r="E145" s="39">
        <v>738.5</v>
      </c>
      <c r="F145" s="38" t="s">
        <v>260</v>
      </c>
      <c r="G145" s="41">
        <v>3.12</v>
      </c>
      <c r="H145" s="38" t="s">
        <v>102</v>
      </c>
      <c r="I145" s="41">
        <v>6.11</v>
      </c>
      <c r="J145" s="43">
        <v>738500</v>
      </c>
      <c r="K145" s="43">
        <v>738500</v>
      </c>
      <c r="L145" s="43">
        <v>15828943</v>
      </c>
      <c r="M145" s="43">
        <v>2882819</v>
      </c>
      <c r="N145" s="43">
        <v>18711762</v>
      </c>
    </row>
    <row r="146" spans="1:14" x14ac:dyDescent="0.15">
      <c r="A146" s="37" t="s">
        <v>252</v>
      </c>
      <c r="B146" s="48">
        <v>424</v>
      </c>
      <c r="C146" s="48" t="s">
        <v>253</v>
      </c>
      <c r="D146" s="38" t="s">
        <v>36</v>
      </c>
      <c r="E146" s="39">
        <v>708</v>
      </c>
      <c r="F146" s="38" t="s">
        <v>261</v>
      </c>
      <c r="G146" s="41">
        <v>3.17</v>
      </c>
      <c r="H146" s="38" t="s">
        <v>102</v>
      </c>
      <c r="I146" s="41">
        <v>7.13</v>
      </c>
      <c r="J146" s="43">
        <v>708000</v>
      </c>
      <c r="K146" s="43">
        <v>708000</v>
      </c>
      <c r="L146" s="43">
        <v>15175208</v>
      </c>
      <c r="M146" s="43">
        <v>2811856</v>
      </c>
      <c r="N146" s="43">
        <v>17987064</v>
      </c>
    </row>
    <row r="147" spans="1:14" x14ac:dyDescent="0.15">
      <c r="A147" s="37" t="s">
        <v>252</v>
      </c>
      <c r="B147" s="48">
        <v>424</v>
      </c>
      <c r="C147" s="48" t="s">
        <v>253</v>
      </c>
      <c r="D147" s="38" t="s">
        <v>36</v>
      </c>
      <c r="E147" s="60">
        <v>1E-3</v>
      </c>
      <c r="F147" s="38" t="s">
        <v>262</v>
      </c>
      <c r="G147" s="41">
        <v>0</v>
      </c>
      <c r="H147" s="38" t="s">
        <v>102</v>
      </c>
      <c r="I147" s="41">
        <v>7.13</v>
      </c>
      <c r="J147" s="43">
        <v>1</v>
      </c>
      <c r="K147" s="43">
        <v>1</v>
      </c>
      <c r="L147" s="43">
        <v>21</v>
      </c>
      <c r="M147" s="43">
        <v>0</v>
      </c>
      <c r="N147" s="43">
        <v>21</v>
      </c>
    </row>
    <row r="148" spans="1:14" x14ac:dyDescent="0.15">
      <c r="A148" s="37"/>
      <c r="B148" s="48"/>
      <c r="C148" s="48"/>
      <c r="D148" s="38"/>
      <c r="E148" s="39"/>
      <c r="F148" s="38"/>
      <c r="G148" s="41"/>
      <c r="H148" s="48"/>
      <c r="I148" s="41"/>
      <c r="J148" s="43"/>
      <c r="K148" s="43"/>
      <c r="L148" s="43"/>
      <c r="M148" s="43"/>
      <c r="N148" s="43"/>
    </row>
    <row r="149" spans="1:14" x14ac:dyDescent="0.15">
      <c r="A149" s="37" t="s">
        <v>263</v>
      </c>
      <c r="B149" s="48">
        <v>430</v>
      </c>
      <c r="C149" s="48" t="s">
        <v>264</v>
      </c>
      <c r="D149" s="38" t="s">
        <v>36</v>
      </c>
      <c r="E149" s="51">
        <v>3660</v>
      </c>
      <c r="F149" s="38" t="s">
        <v>265</v>
      </c>
      <c r="G149" s="41">
        <v>3</v>
      </c>
      <c r="H149" s="48" t="s">
        <v>147</v>
      </c>
      <c r="I149" s="41">
        <v>11.42</v>
      </c>
      <c r="J149" s="43">
        <v>3660000</v>
      </c>
      <c r="K149" s="43">
        <v>2079862.34</v>
      </c>
      <c r="L149" s="43">
        <v>44579582</v>
      </c>
      <c r="M149" s="43">
        <v>3164810</v>
      </c>
      <c r="N149" s="43">
        <v>47744392</v>
      </c>
    </row>
    <row r="150" spans="1:14" x14ac:dyDescent="0.15">
      <c r="A150" s="37" t="s">
        <v>263</v>
      </c>
      <c r="B150" s="48">
        <v>430</v>
      </c>
      <c r="C150" s="48" t="s">
        <v>264</v>
      </c>
      <c r="D150" s="38" t="s">
        <v>36</v>
      </c>
      <c r="E150" s="51">
        <v>479</v>
      </c>
      <c r="F150" s="38" t="s">
        <v>266</v>
      </c>
      <c r="G150" s="41">
        <v>4</v>
      </c>
      <c r="H150" s="48" t="s">
        <v>147</v>
      </c>
      <c r="I150" s="41">
        <v>11.42</v>
      </c>
      <c r="J150" s="43">
        <v>479000</v>
      </c>
      <c r="K150" s="43">
        <v>430713.73</v>
      </c>
      <c r="L150" s="43">
        <v>9231879</v>
      </c>
      <c r="M150" s="43">
        <v>861364</v>
      </c>
      <c r="N150" s="43">
        <v>10093243</v>
      </c>
    </row>
    <row r="151" spans="1:14" x14ac:dyDescent="0.15">
      <c r="A151" s="37" t="s">
        <v>267</v>
      </c>
      <c r="B151" s="48">
        <v>430</v>
      </c>
      <c r="C151" s="48" t="s">
        <v>264</v>
      </c>
      <c r="D151" s="38" t="s">
        <v>36</v>
      </c>
      <c r="E151" s="60">
        <v>1.5349999999999999</v>
      </c>
      <c r="F151" s="38" t="s">
        <v>268</v>
      </c>
      <c r="G151" s="41">
        <v>10</v>
      </c>
      <c r="H151" s="48" t="s">
        <v>147</v>
      </c>
      <c r="I151" s="41">
        <v>11.42</v>
      </c>
      <c r="J151" s="43">
        <v>1535</v>
      </c>
      <c r="K151" s="43">
        <v>2473.42</v>
      </c>
      <c r="L151" s="43">
        <v>53015</v>
      </c>
      <c r="M151" s="43">
        <v>12794</v>
      </c>
      <c r="N151" s="43">
        <v>65809</v>
      </c>
    </row>
    <row r="152" spans="1:14" x14ac:dyDescent="0.15">
      <c r="A152" s="37" t="s">
        <v>269</v>
      </c>
      <c r="B152" s="48">
        <v>436</v>
      </c>
      <c r="C152" s="48" t="s">
        <v>270</v>
      </c>
      <c r="D152" s="38" t="s">
        <v>165</v>
      </c>
      <c r="E152" s="51">
        <v>22000000</v>
      </c>
      <c r="F152" s="48" t="s">
        <v>271</v>
      </c>
      <c r="G152" s="41">
        <v>5.5</v>
      </c>
      <c r="H152" s="48" t="s">
        <v>147</v>
      </c>
      <c r="I152" s="41">
        <v>6</v>
      </c>
      <c r="J152" s="43">
        <v>22000000000</v>
      </c>
      <c r="K152" s="43">
        <v>7333330400</v>
      </c>
      <c r="L152" s="43">
        <v>7333330</v>
      </c>
      <c r="M152" s="43">
        <v>75674</v>
      </c>
      <c r="N152" s="43">
        <v>7409004</v>
      </c>
    </row>
    <row r="153" spans="1:14" x14ac:dyDescent="0.15">
      <c r="A153" s="37" t="s">
        <v>223</v>
      </c>
      <c r="B153" s="48">
        <v>436</v>
      </c>
      <c r="C153" s="48" t="s">
        <v>270</v>
      </c>
      <c r="D153" s="38" t="s">
        <v>165</v>
      </c>
      <c r="E153" s="51">
        <v>14100000</v>
      </c>
      <c r="F153" s="48" t="s">
        <v>272</v>
      </c>
      <c r="G153" s="41">
        <v>10</v>
      </c>
      <c r="H153" s="48" t="s">
        <v>147</v>
      </c>
      <c r="I153" s="41">
        <v>6</v>
      </c>
      <c r="J153" s="43">
        <v>14100000000</v>
      </c>
      <c r="K153" s="43">
        <v>22708190999</v>
      </c>
      <c r="L153" s="43">
        <v>22708191</v>
      </c>
      <c r="M153" s="43">
        <v>418755</v>
      </c>
      <c r="N153" s="43">
        <v>23126946</v>
      </c>
    </row>
    <row r="154" spans="1:14" x14ac:dyDescent="0.15">
      <c r="A154" s="37"/>
      <c r="B154" s="48"/>
      <c r="C154" s="48"/>
      <c r="D154" s="38"/>
      <c r="E154" s="51"/>
      <c r="F154" s="48"/>
      <c r="G154" s="41"/>
      <c r="H154" s="48"/>
      <c r="I154" s="41"/>
      <c r="J154" s="43"/>
      <c r="K154" s="43"/>
      <c r="L154" s="43"/>
      <c r="M154" s="43"/>
      <c r="N154" s="43"/>
    </row>
    <row r="155" spans="1:14" x14ac:dyDescent="0.15">
      <c r="A155" s="37" t="s">
        <v>130</v>
      </c>
      <c r="B155" s="48">
        <v>437</v>
      </c>
      <c r="C155" s="48" t="s">
        <v>273</v>
      </c>
      <c r="D155" s="38" t="s">
        <v>36</v>
      </c>
      <c r="E155" s="51">
        <v>110</v>
      </c>
      <c r="F155" s="38" t="s">
        <v>274</v>
      </c>
      <c r="G155" s="41">
        <v>3</v>
      </c>
      <c r="H155" s="48" t="s">
        <v>63</v>
      </c>
      <c r="I155" s="41">
        <v>7</v>
      </c>
      <c r="J155" s="43">
        <v>110000</v>
      </c>
      <c r="K155" s="43">
        <v>25463.38</v>
      </c>
      <c r="L155" s="43">
        <v>545780</v>
      </c>
      <c r="M155" s="43">
        <v>3101</v>
      </c>
      <c r="N155" s="43">
        <v>548881</v>
      </c>
    </row>
    <row r="156" spans="1:14" x14ac:dyDescent="0.15">
      <c r="A156" s="37" t="s">
        <v>130</v>
      </c>
      <c r="B156" s="48">
        <v>437</v>
      </c>
      <c r="C156" s="48" t="s">
        <v>273</v>
      </c>
      <c r="D156" s="38" t="s">
        <v>36</v>
      </c>
      <c r="E156" s="51">
        <v>33</v>
      </c>
      <c r="F156" s="38" t="s">
        <v>275</v>
      </c>
      <c r="G156" s="41">
        <v>3</v>
      </c>
      <c r="H156" s="48" t="s">
        <v>63</v>
      </c>
      <c r="I156" s="41">
        <v>7</v>
      </c>
      <c r="J156" s="43">
        <v>33000</v>
      </c>
      <c r="K156" s="43">
        <v>7639.02</v>
      </c>
      <c r="L156" s="43">
        <v>163734</v>
      </c>
      <c r="M156" s="43">
        <v>930</v>
      </c>
      <c r="N156" s="43">
        <v>164664</v>
      </c>
    </row>
    <row r="157" spans="1:14" x14ac:dyDescent="0.15">
      <c r="A157" s="37" t="s">
        <v>130</v>
      </c>
      <c r="B157" s="48">
        <v>437</v>
      </c>
      <c r="C157" s="48" t="s">
        <v>273</v>
      </c>
      <c r="D157" s="38" t="s">
        <v>36</v>
      </c>
      <c r="E157" s="51">
        <v>260</v>
      </c>
      <c r="F157" s="38" t="s">
        <v>276</v>
      </c>
      <c r="G157" s="41">
        <v>4.2</v>
      </c>
      <c r="H157" s="48" t="s">
        <v>63</v>
      </c>
      <c r="I157" s="41">
        <v>20</v>
      </c>
      <c r="J157" s="43">
        <v>260000</v>
      </c>
      <c r="K157" s="43">
        <v>213523.37</v>
      </c>
      <c r="L157" s="43">
        <v>4576641</v>
      </c>
      <c r="M157" s="43">
        <v>36232</v>
      </c>
      <c r="N157" s="43">
        <v>4612873</v>
      </c>
    </row>
    <row r="158" spans="1:14" x14ac:dyDescent="0.15">
      <c r="A158" s="37" t="s">
        <v>130</v>
      </c>
      <c r="B158" s="48">
        <v>437</v>
      </c>
      <c r="C158" s="48" t="s">
        <v>273</v>
      </c>
      <c r="D158" s="38" t="s">
        <v>36</v>
      </c>
      <c r="E158" s="51">
        <v>68</v>
      </c>
      <c r="F158" s="38" t="s">
        <v>277</v>
      </c>
      <c r="G158" s="41">
        <v>4.2</v>
      </c>
      <c r="H158" s="48" t="s">
        <v>63</v>
      </c>
      <c r="I158" s="41">
        <v>20</v>
      </c>
      <c r="J158" s="43">
        <v>68000</v>
      </c>
      <c r="K158" s="43">
        <v>55844.57</v>
      </c>
      <c r="L158" s="43">
        <v>1196967</v>
      </c>
      <c r="M158" s="43">
        <v>9477</v>
      </c>
      <c r="N158" s="43">
        <v>1206444</v>
      </c>
    </row>
    <row r="159" spans="1:14" x14ac:dyDescent="0.15">
      <c r="A159" s="37" t="s">
        <v>278</v>
      </c>
      <c r="B159" s="48">
        <v>437</v>
      </c>
      <c r="C159" s="48" t="s">
        <v>273</v>
      </c>
      <c r="D159" s="38" t="s">
        <v>36</v>
      </c>
      <c r="E159" s="63">
        <v>132</v>
      </c>
      <c r="F159" s="38" t="s">
        <v>279</v>
      </c>
      <c r="G159" s="41">
        <v>4.2</v>
      </c>
      <c r="H159" s="48" t="s">
        <v>63</v>
      </c>
      <c r="I159" s="41">
        <v>20</v>
      </c>
      <c r="J159" s="43">
        <v>132000</v>
      </c>
      <c r="K159" s="43">
        <v>98407.7</v>
      </c>
      <c r="L159" s="43">
        <v>2109262</v>
      </c>
      <c r="M159" s="43">
        <v>16698</v>
      </c>
      <c r="N159" s="43">
        <v>2125960</v>
      </c>
    </row>
    <row r="160" spans="1:14" x14ac:dyDescent="0.15">
      <c r="A160" s="37" t="s">
        <v>280</v>
      </c>
      <c r="B160" s="48">
        <v>437</v>
      </c>
      <c r="C160" s="48" t="s">
        <v>273</v>
      </c>
      <c r="D160" s="38" t="s">
        <v>36</v>
      </c>
      <c r="E160" s="63">
        <v>55</v>
      </c>
      <c r="F160" s="38" t="s">
        <v>281</v>
      </c>
      <c r="G160" s="41">
        <v>4.2</v>
      </c>
      <c r="H160" s="48" t="s">
        <v>63</v>
      </c>
      <c r="I160" s="41">
        <v>20</v>
      </c>
      <c r="J160" s="43">
        <v>55000</v>
      </c>
      <c r="K160" s="43">
        <v>58963.03</v>
      </c>
      <c r="L160" s="43">
        <v>1263808</v>
      </c>
      <c r="M160" s="43">
        <v>10005</v>
      </c>
      <c r="N160" s="43">
        <v>1273813</v>
      </c>
    </row>
    <row r="161" spans="1:14" x14ac:dyDescent="0.15">
      <c r="A161" s="37" t="s">
        <v>280</v>
      </c>
      <c r="B161" s="48">
        <v>437</v>
      </c>
      <c r="C161" s="48" t="s">
        <v>273</v>
      </c>
      <c r="D161" s="38" t="s">
        <v>36</v>
      </c>
      <c r="E161" s="63">
        <v>1</v>
      </c>
      <c r="F161" s="38" t="s">
        <v>282</v>
      </c>
      <c r="G161" s="41">
        <v>4.2</v>
      </c>
      <c r="H161" s="48" t="s">
        <v>63</v>
      </c>
      <c r="I161" s="41">
        <v>20</v>
      </c>
      <c r="J161" s="43">
        <v>1000</v>
      </c>
      <c r="K161" s="43">
        <v>1228.4000000000001</v>
      </c>
      <c r="L161" s="43">
        <v>26329</v>
      </c>
      <c r="M161" s="43">
        <v>209</v>
      </c>
      <c r="N161" s="43">
        <v>26538</v>
      </c>
    </row>
    <row r="162" spans="1:14" x14ac:dyDescent="0.15">
      <c r="A162" s="37" t="s">
        <v>283</v>
      </c>
      <c r="B162" s="48">
        <v>437</v>
      </c>
      <c r="C162" s="48" t="s">
        <v>284</v>
      </c>
      <c r="D162" s="38" t="s">
        <v>36</v>
      </c>
      <c r="E162" s="39">
        <v>110</v>
      </c>
      <c r="F162" s="38" t="s">
        <v>285</v>
      </c>
      <c r="G162" s="41">
        <v>3</v>
      </c>
      <c r="H162" s="48" t="s">
        <v>63</v>
      </c>
      <c r="I162" s="41">
        <v>5.93</v>
      </c>
      <c r="J162" s="43">
        <v>110000</v>
      </c>
      <c r="K162" s="43">
        <v>38233</v>
      </c>
      <c r="L162" s="43">
        <v>819483</v>
      </c>
      <c r="M162" s="43">
        <v>4656</v>
      </c>
      <c r="N162" s="43">
        <v>824139</v>
      </c>
    </row>
    <row r="163" spans="1:14" x14ac:dyDescent="0.15">
      <c r="A163" s="37" t="s">
        <v>286</v>
      </c>
      <c r="B163" s="48">
        <v>437</v>
      </c>
      <c r="C163" s="48" t="s">
        <v>284</v>
      </c>
      <c r="D163" s="38" t="s">
        <v>36</v>
      </c>
      <c r="E163" s="39">
        <v>33</v>
      </c>
      <c r="F163" s="38" t="s">
        <v>287</v>
      </c>
      <c r="G163" s="41">
        <v>3</v>
      </c>
      <c r="H163" s="48" t="s">
        <v>63</v>
      </c>
      <c r="I163" s="41">
        <v>5.93</v>
      </c>
      <c r="J163" s="43">
        <v>33000</v>
      </c>
      <c r="K163" s="43">
        <v>11469.9</v>
      </c>
      <c r="L163" s="43">
        <v>245845</v>
      </c>
      <c r="M163" s="43">
        <v>1397</v>
      </c>
      <c r="N163" s="43">
        <v>247242</v>
      </c>
    </row>
    <row r="164" spans="1:14" x14ac:dyDescent="0.15">
      <c r="A164" s="37" t="s">
        <v>283</v>
      </c>
      <c r="B164" s="48">
        <v>437</v>
      </c>
      <c r="C164" s="48" t="s">
        <v>284</v>
      </c>
      <c r="D164" s="38" t="s">
        <v>36</v>
      </c>
      <c r="E164" s="39">
        <v>375</v>
      </c>
      <c r="F164" s="38" t="s">
        <v>288</v>
      </c>
      <c r="G164" s="41">
        <v>4.2</v>
      </c>
      <c r="H164" s="48" t="s">
        <v>63</v>
      </c>
      <c r="I164" s="41">
        <v>19.75</v>
      </c>
      <c r="J164" s="43">
        <v>375000</v>
      </c>
      <c r="K164" s="43">
        <v>326933.95</v>
      </c>
      <c r="L164" s="43">
        <v>7007473</v>
      </c>
      <c r="M164" s="43">
        <v>55476</v>
      </c>
      <c r="N164" s="43">
        <v>7062949</v>
      </c>
    </row>
    <row r="165" spans="1:14" x14ac:dyDescent="0.15">
      <c r="A165" s="37" t="s">
        <v>283</v>
      </c>
      <c r="B165" s="48">
        <v>437</v>
      </c>
      <c r="C165" s="48" t="s">
        <v>284</v>
      </c>
      <c r="D165" s="38" t="s">
        <v>36</v>
      </c>
      <c r="E165" s="39">
        <v>99</v>
      </c>
      <c r="F165" s="38" t="s">
        <v>289</v>
      </c>
      <c r="G165" s="41">
        <v>4.2</v>
      </c>
      <c r="H165" s="48" t="s">
        <v>63</v>
      </c>
      <c r="I165" s="41">
        <v>19.75</v>
      </c>
      <c r="J165" s="43">
        <v>99000</v>
      </c>
      <c r="K165" s="43">
        <v>86310.55</v>
      </c>
      <c r="L165" s="43">
        <v>1849973</v>
      </c>
      <c r="M165" s="43">
        <v>14645</v>
      </c>
      <c r="N165" s="43">
        <v>1864618</v>
      </c>
    </row>
    <row r="166" spans="1:14" x14ac:dyDescent="0.15">
      <c r="A166" s="37" t="s">
        <v>283</v>
      </c>
      <c r="B166" s="48">
        <v>437</v>
      </c>
      <c r="C166" s="48" t="s">
        <v>284</v>
      </c>
      <c r="D166" s="38" t="s">
        <v>36</v>
      </c>
      <c r="E166" s="39">
        <v>93</v>
      </c>
      <c r="F166" s="38" t="s">
        <v>290</v>
      </c>
      <c r="G166" s="41">
        <v>4.2</v>
      </c>
      <c r="H166" s="48" t="s">
        <v>63</v>
      </c>
      <c r="I166" s="41">
        <v>19.75</v>
      </c>
      <c r="J166" s="43">
        <v>93000</v>
      </c>
      <c r="K166" s="43">
        <v>77498.33</v>
      </c>
      <c r="L166" s="43">
        <v>1661092</v>
      </c>
      <c r="M166" s="43">
        <v>13151</v>
      </c>
      <c r="N166" s="43">
        <v>1674243</v>
      </c>
    </row>
    <row r="167" spans="1:14" x14ac:dyDescent="0.15">
      <c r="A167" s="37" t="s">
        <v>291</v>
      </c>
      <c r="B167" s="48">
        <v>437</v>
      </c>
      <c r="C167" s="48" t="s">
        <v>284</v>
      </c>
      <c r="D167" s="38" t="s">
        <v>36</v>
      </c>
      <c r="E167" s="39">
        <v>122</v>
      </c>
      <c r="F167" s="38" t="s">
        <v>292</v>
      </c>
      <c r="G167" s="41">
        <v>4.2</v>
      </c>
      <c r="H167" s="48" t="s">
        <v>63</v>
      </c>
      <c r="I167" s="41">
        <v>19.75</v>
      </c>
      <c r="J167" s="43">
        <v>122000</v>
      </c>
      <c r="K167" s="43">
        <v>125585.27</v>
      </c>
      <c r="L167" s="43">
        <v>2691783</v>
      </c>
      <c r="M167" s="43">
        <v>21311</v>
      </c>
      <c r="N167" s="43">
        <v>2713094</v>
      </c>
    </row>
    <row r="168" spans="1:14" x14ac:dyDescent="0.15">
      <c r="A168" s="37" t="s">
        <v>291</v>
      </c>
      <c r="B168" s="48">
        <v>437</v>
      </c>
      <c r="C168" s="48" t="s">
        <v>284</v>
      </c>
      <c r="D168" s="38" t="s">
        <v>36</v>
      </c>
      <c r="E168" s="39">
        <v>1</v>
      </c>
      <c r="F168" s="38" t="s">
        <v>293</v>
      </c>
      <c r="G168" s="41">
        <v>4.2</v>
      </c>
      <c r="H168" s="48" t="s">
        <v>63</v>
      </c>
      <c r="I168" s="41">
        <v>19.75</v>
      </c>
      <c r="J168" s="43">
        <v>1000</v>
      </c>
      <c r="K168" s="43">
        <v>1162.83</v>
      </c>
      <c r="L168" s="43">
        <v>24924</v>
      </c>
      <c r="M168" s="43">
        <v>197</v>
      </c>
      <c r="N168" s="43">
        <v>25121</v>
      </c>
    </row>
    <row r="169" spans="1:14" x14ac:dyDescent="0.15">
      <c r="A169" s="37"/>
      <c r="B169" s="48"/>
      <c r="C169" s="48"/>
      <c r="D169" s="38"/>
      <c r="E169" s="39"/>
      <c r="F169" s="38"/>
      <c r="G169" s="41"/>
      <c r="H169" s="48"/>
      <c r="I169" s="41"/>
      <c r="J169" s="43"/>
      <c r="K169" s="43"/>
      <c r="L169" s="43"/>
      <c r="M169" s="43"/>
      <c r="N169" s="43"/>
    </row>
    <row r="170" spans="1:14" x14ac:dyDescent="0.15">
      <c r="A170" s="37" t="s">
        <v>220</v>
      </c>
      <c r="B170" s="48">
        <v>441</v>
      </c>
      <c r="C170" s="48" t="s">
        <v>294</v>
      </c>
      <c r="D170" s="38" t="s">
        <v>165</v>
      </c>
      <c r="E170" s="39">
        <v>17200000</v>
      </c>
      <c r="F170" s="38" t="s">
        <v>295</v>
      </c>
      <c r="G170" s="41">
        <v>6</v>
      </c>
      <c r="H170" s="48" t="s">
        <v>167</v>
      </c>
      <c r="I170" s="41">
        <v>4</v>
      </c>
      <c r="J170" s="43">
        <v>17200000000</v>
      </c>
      <c r="K170" s="43">
        <v>0</v>
      </c>
      <c r="L170" s="43">
        <v>0</v>
      </c>
      <c r="M170" s="43">
        <v>0</v>
      </c>
      <c r="N170" s="43">
        <v>0</v>
      </c>
    </row>
    <row r="171" spans="1:14" x14ac:dyDescent="0.15">
      <c r="A171" s="37" t="s">
        <v>296</v>
      </c>
      <c r="B171" s="48">
        <v>441</v>
      </c>
      <c r="C171" s="48" t="s">
        <v>294</v>
      </c>
      <c r="D171" s="38" t="s">
        <v>165</v>
      </c>
      <c r="E171" s="39">
        <v>2500000</v>
      </c>
      <c r="F171" s="38" t="s">
        <v>297</v>
      </c>
      <c r="G171" s="41">
        <v>10</v>
      </c>
      <c r="H171" s="48" t="s">
        <v>167</v>
      </c>
      <c r="I171" s="41">
        <v>4</v>
      </c>
      <c r="J171" s="43">
        <v>2500000000</v>
      </c>
      <c r="K171" s="43">
        <v>0</v>
      </c>
      <c r="L171" s="43">
        <v>0</v>
      </c>
      <c r="M171" s="43">
        <v>0</v>
      </c>
      <c r="N171" s="43">
        <v>0</v>
      </c>
    </row>
    <row r="172" spans="1:14" x14ac:dyDescent="0.15">
      <c r="A172" s="37" t="s">
        <v>298</v>
      </c>
      <c r="B172" s="48">
        <v>442</v>
      </c>
      <c r="C172" s="48" t="s">
        <v>299</v>
      </c>
      <c r="D172" s="38" t="s">
        <v>165</v>
      </c>
      <c r="E172" s="39">
        <v>30700000</v>
      </c>
      <c r="F172" s="38" t="s">
        <v>244</v>
      </c>
      <c r="G172" s="41">
        <v>6</v>
      </c>
      <c r="H172" s="48" t="s">
        <v>147</v>
      </c>
      <c r="I172" s="41">
        <v>6.25</v>
      </c>
      <c r="J172" s="43">
        <v>30700000000</v>
      </c>
      <c r="K172" s="43">
        <v>0</v>
      </c>
      <c r="L172" s="43">
        <v>0</v>
      </c>
      <c r="M172" s="43">
        <v>0</v>
      </c>
      <c r="N172" s="43">
        <v>0</v>
      </c>
    </row>
    <row r="173" spans="1:14" x14ac:dyDescent="0.15">
      <c r="A173" s="37" t="s">
        <v>298</v>
      </c>
      <c r="B173" s="48">
        <v>442</v>
      </c>
      <c r="C173" s="48" t="s">
        <v>299</v>
      </c>
      <c r="D173" s="38" t="s">
        <v>165</v>
      </c>
      <c r="E173" s="39">
        <v>18000</v>
      </c>
      <c r="F173" s="38" t="s">
        <v>245</v>
      </c>
      <c r="G173" s="41">
        <v>0</v>
      </c>
      <c r="H173" s="48" t="s">
        <v>147</v>
      </c>
      <c r="I173" s="41">
        <v>6.5</v>
      </c>
      <c r="J173" s="43">
        <v>18000000</v>
      </c>
      <c r="K173" s="43">
        <v>0</v>
      </c>
      <c r="L173" s="43">
        <v>0</v>
      </c>
      <c r="M173" s="43"/>
      <c r="N173" s="43"/>
    </row>
    <row r="174" spans="1:14" x14ac:dyDescent="0.15">
      <c r="A174" s="37" t="s">
        <v>67</v>
      </c>
      <c r="B174" s="48">
        <v>449</v>
      </c>
      <c r="C174" s="48" t="s">
        <v>300</v>
      </c>
      <c r="D174" s="38" t="s">
        <v>36</v>
      </c>
      <c r="E174" s="39">
        <v>162</v>
      </c>
      <c r="F174" s="38" t="s">
        <v>247</v>
      </c>
      <c r="G174" s="41">
        <v>4.8</v>
      </c>
      <c r="H174" s="38" t="s">
        <v>55</v>
      </c>
      <c r="I174" s="41">
        <v>7.75</v>
      </c>
      <c r="J174" s="43">
        <v>162000</v>
      </c>
      <c r="K174" s="43">
        <v>66434.64</v>
      </c>
      <c r="L174" s="43">
        <v>1423954</v>
      </c>
      <c r="M174" s="43">
        <v>10950</v>
      </c>
      <c r="N174" s="43">
        <v>1434904</v>
      </c>
    </row>
    <row r="175" spans="1:14" x14ac:dyDescent="0.15">
      <c r="A175" s="37" t="s">
        <v>301</v>
      </c>
      <c r="B175" s="48">
        <v>449</v>
      </c>
      <c r="C175" s="48" t="s">
        <v>300</v>
      </c>
      <c r="D175" s="38" t="s">
        <v>36</v>
      </c>
      <c r="E175" s="39">
        <v>50</v>
      </c>
      <c r="F175" s="38" t="s">
        <v>248</v>
      </c>
      <c r="G175" s="41">
        <v>5.4</v>
      </c>
      <c r="H175" s="38" t="s">
        <v>55</v>
      </c>
      <c r="I175" s="41">
        <v>14.75</v>
      </c>
      <c r="J175" s="43">
        <v>50000</v>
      </c>
      <c r="K175" s="43">
        <v>64743.4</v>
      </c>
      <c r="L175" s="43">
        <v>1387704</v>
      </c>
      <c r="M175" s="43">
        <v>0</v>
      </c>
      <c r="N175" s="43">
        <v>1387704</v>
      </c>
    </row>
    <row r="176" spans="1:14" x14ac:dyDescent="0.15">
      <c r="A176" s="37" t="s">
        <v>301</v>
      </c>
      <c r="B176" s="48">
        <v>449</v>
      </c>
      <c r="C176" s="48" t="s">
        <v>300</v>
      </c>
      <c r="D176" s="38" t="s">
        <v>36</v>
      </c>
      <c r="E176" s="39">
        <v>59.52</v>
      </c>
      <c r="F176" s="38" t="s">
        <v>249</v>
      </c>
      <c r="G176" s="41">
        <v>4.5</v>
      </c>
      <c r="H176" s="38" t="s">
        <v>55</v>
      </c>
      <c r="I176" s="41">
        <v>15</v>
      </c>
      <c r="J176" s="43">
        <v>59520</v>
      </c>
      <c r="K176" s="43">
        <v>73890.399999999994</v>
      </c>
      <c r="L176" s="43">
        <v>1583760</v>
      </c>
      <c r="M176" s="43">
        <v>0</v>
      </c>
      <c r="N176" s="43">
        <v>1583760</v>
      </c>
    </row>
    <row r="177" spans="1:14" x14ac:dyDescent="0.15">
      <c r="A177" s="37" t="s">
        <v>311</v>
      </c>
      <c r="B177" s="48">
        <v>458</v>
      </c>
      <c r="C177" s="48" t="s">
        <v>312</v>
      </c>
      <c r="D177" s="38" t="s">
        <v>165</v>
      </c>
      <c r="E177" s="39">
        <v>16320000</v>
      </c>
      <c r="F177" s="38" t="s">
        <v>313</v>
      </c>
      <c r="G177" s="41">
        <v>6</v>
      </c>
      <c r="H177" s="48" t="s">
        <v>147</v>
      </c>
      <c r="I177" s="41">
        <v>4</v>
      </c>
      <c r="J177" s="43">
        <v>16320000000</v>
      </c>
      <c r="K177" s="43">
        <v>0</v>
      </c>
      <c r="L177" s="43">
        <v>0</v>
      </c>
      <c r="M177" s="43">
        <v>0</v>
      </c>
      <c r="N177" s="43">
        <v>0</v>
      </c>
    </row>
    <row r="178" spans="1:14" x14ac:dyDescent="0.15">
      <c r="A178" s="37" t="s">
        <v>141</v>
      </c>
      <c r="B178" s="48">
        <v>458</v>
      </c>
      <c r="C178" s="48" t="s">
        <v>312</v>
      </c>
      <c r="D178" s="38" t="s">
        <v>165</v>
      </c>
      <c r="E178" s="39">
        <v>3500000</v>
      </c>
      <c r="F178" s="38" t="s">
        <v>314</v>
      </c>
      <c r="G178" s="41">
        <v>10</v>
      </c>
      <c r="H178" s="48" t="s">
        <v>147</v>
      </c>
      <c r="I178" s="41">
        <v>6.1666600000000003</v>
      </c>
      <c r="J178" s="43">
        <v>3500000000</v>
      </c>
      <c r="K178" s="43">
        <v>0</v>
      </c>
      <c r="L178" s="43">
        <v>0</v>
      </c>
      <c r="M178" s="43">
        <v>0</v>
      </c>
      <c r="N178" s="43">
        <v>0</v>
      </c>
    </row>
    <row r="179" spans="1:14" x14ac:dyDescent="0.15">
      <c r="A179" s="37" t="s">
        <v>141</v>
      </c>
      <c r="B179" s="48">
        <v>458</v>
      </c>
      <c r="C179" s="48" t="s">
        <v>312</v>
      </c>
      <c r="D179" s="38" t="s">
        <v>165</v>
      </c>
      <c r="E179" s="39">
        <v>1000</v>
      </c>
      <c r="F179" s="38" t="s">
        <v>315</v>
      </c>
      <c r="G179" s="41">
        <v>10</v>
      </c>
      <c r="H179" s="48" t="s">
        <v>147</v>
      </c>
      <c r="I179" s="41">
        <v>6.1666600000000003</v>
      </c>
      <c r="J179" s="43">
        <v>1000000</v>
      </c>
      <c r="K179" s="43">
        <v>0</v>
      </c>
      <c r="L179" s="43">
        <v>0</v>
      </c>
      <c r="M179" s="43">
        <v>0</v>
      </c>
      <c r="N179" s="43">
        <v>0</v>
      </c>
    </row>
    <row r="180" spans="1:14" x14ac:dyDescent="0.15">
      <c r="A180" s="37"/>
      <c r="B180" s="48"/>
      <c r="C180" s="48"/>
      <c r="D180" s="38"/>
      <c r="E180" s="39"/>
      <c r="F180" s="38"/>
      <c r="G180" s="41"/>
      <c r="H180" s="48"/>
      <c r="I180" s="41"/>
      <c r="J180" s="43"/>
      <c r="K180" s="43"/>
      <c r="L180" s="43"/>
      <c r="M180" s="43"/>
      <c r="N180" s="43"/>
    </row>
    <row r="181" spans="1:14" x14ac:dyDescent="0.15">
      <c r="A181" s="37" t="s">
        <v>298</v>
      </c>
      <c r="B181" s="48">
        <v>471</v>
      </c>
      <c r="C181" s="48" t="s">
        <v>316</v>
      </c>
      <c r="D181" s="38" t="s">
        <v>165</v>
      </c>
      <c r="E181" s="39">
        <v>35250000</v>
      </c>
      <c r="F181" s="38" t="s">
        <v>317</v>
      </c>
      <c r="G181" s="41">
        <v>6.5</v>
      </c>
      <c r="H181" s="48" t="s">
        <v>147</v>
      </c>
      <c r="I181" s="41">
        <v>7</v>
      </c>
      <c r="J181" s="43">
        <v>35250000000</v>
      </c>
      <c r="K181" s="43">
        <v>32571000000</v>
      </c>
      <c r="L181" s="43">
        <v>32571000</v>
      </c>
      <c r="M181" s="43">
        <v>511163</v>
      </c>
      <c r="N181" s="43">
        <v>33082163</v>
      </c>
    </row>
    <row r="182" spans="1:14" x14ac:dyDescent="0.15">
      <c r="A182" s="37" t="s">
        <v>298</v>
      </c>
      <c r="B182" s="48">
        <v>471</v>
      </c>
      <c r="C182" s="48" t="s">
        <v>316</v>
      </c>
      <c r="D182" s="38" t="s">
        <v>165</v>
      </c>
      <c r="E182" s="39">
        <v>4750000</v>
      </c>
      <c r="F182" s="38" t="s">
        <v>318</v>
      </c>
      <c r="G182" s="41">
        <v>0</v>
      </c>
      <c r="H182" s="48" t="s">
        <v>147</v>
      </c>
      <c r="I182" s="41">
        <v>7.25</v>
      </c>
      <c r="J182" s="43">
        <v>4750000000</v>
      </c>
      <c r="K182" s="43">
        <v>4750000000</v>
      </c>
      <c r="L182" s="43">
        <v>4750000</v>
      </c>
      <c r="M182" s="43">
        <v>0</v>
      </c>
      <c r="N182" s="43">
        <v>4750000</v>
      </c>
    </row>
    <row r="183" spans="1:14" x14ac:dyDescent="0.15">
      <c r="A183" s="37" t="s">
        <v>148</v>
      </c>
      <c r="B183" s="48">
        <v>472</v>
      </c>
      <c r="C183" s="48" t="s">
        <v>319</v>
      </c>
      <c r="D183" s="38" t="s">
        <v>165</v>
      </c>
      <c r="E183" s="39">
        <v>15700000</v>
      </c>
      <c r="F183" s="38" t="s">
        <v>69</v>
      </c>
      <c r="G183" s="41">
        <v>6</v>
      </c>
      <c r="H183" s="48" t="s">
        <v>147</v>
      </c>
      <c r="I183" s="41">
        <v>4</v>
      </c>
      <c r="J183" s="43">
        <v>15700000000</v>
      </c>
      <c r="K183" s="43">
        <v>0</v>
      </c>
      <c r="L183" s="43">
        <v>0</v>
      </c>
      <c r="M183" s="43">
        <v>0</v>
      </c>
      <c r="N183" s="43">
        <v>0</v>
      </c>
    </row>
    <row r="184" spans="1:14" x14ac:dyDescent="0.15">
      <c r="A184" s="37" t="s">
        <v>148</v>
      </c>
      <c r="B184" s="48">
        <v>472</v>
      </c>
      <c r="C184" s="48" t="s">
        <v>319</v>
      </c>
      <c r="D184" s="38" t="s">
        <v>165</v>
      </c>
      <c r="E184" s="39">
        <v>500000</v>
      </c>
      <c r="F184" s="38" t="s">
        <v>71</v>
      </c>
      <c r="G184" s="41" t="s">
        <v>320</v>
      </c>
      <c r="H184" s="48" t="s">
        <v>147</v>
      </c>
      <c r="I184" s="41">
        <v>6</v>
      </c>
      <c r="J184" s="43">
        <v>500000000</v>
      </c>
      <c r="K184" s="43">
        <v>0</v>
      </c>
      <c r="L184" s="43">
        <v>0</v>
      </c>
      <c r="M184" s="43">
        <v>0</v>
      </c>
      <c r="N184" s="43">
        <v>0</v>
      </c>
    </row>
    <row r="185" spans="1:14" x14ac:dyDescent="0.15">
      <c r="A185" s="37" t="s">
        <v>148</v>
      </c>
      <c r="B185" s="48">
        <v>472</v>
      </c>
      <c r="C185" s="48" t="s">
        <v>319</v>
      </c>
      <c r="D185" s="38" t="s">
        <v>165</v>
      </c>
      <c r="E185" s="39">
        <v>1000</v>
      </c>
      <c r="F185" s="38" t="s">
        <v>135</v>
      </c>
      <c r="G185" s="41">
        <v>10</v>
      </c>
      <c r="H185" s="48" t="s">
        <v>147</v>
      </c>
      <c r="I185" s="41">
        <v>6</v>
      </c>
      <c r="J185" s="43">
        <v>1000000</v>
      </c>
      <c r="K185" s="43">
        <v>1000000</v>
      </c>
      <c r="L185" s="43">
        <v>1000</v>
      </c>
      <c r="M185" s="43">
        <v>523</v>
      </c>
      <c r="N185" s="43">
        <v>1523</v>
      </c>
    </row>
    <row r="186" spans="1:14" x14ac:dyDescent="0.15">
      <c r="A186" s="37" t="s">
        <v>298</v>
      </c>
      <c r="B186" s="48">
        <v>473</v>
      </c>
      <c r="C186" s="48" t="s">
        <v>321</v>
      </c>
      <c r="D186" s="38" t="s">
        <v>165</v>
      </c>
      <c r="E186" s="39">
        <v>13000000</v>
      </c>
      <c r="F186" s="38" t="s">
        <v>322</v>
      </c>
      <c r="G186" s="41">
        <v>6.5</v>
      </c>
      <c r="H186" s="48" t="s">
        <v>147</v>
      </c>
      <c r="I186" s="41">
        <v>5.25</v>
      </c>
      <c r="J186" s="43">
        <v>13000000000</v>
      </c>
      <c r="K186" s="43">
        <v>0</v>
      </c>
      <c r="L186" s="43">
        <v>0</v>
      </c>
      <c r="M186" s="43">
        <v>0</v>
      </c>
      <c r="N186" s="43">
        <v>0</v>
      </c>
    </row>
    <row r="187" spans="1:14" x14ac:dyDescent="0.15">
      <c r="A187" s="37" t="s">
        <v>298</v>
      </c>
      <c r="B187" s="48">
        <v>473</v>
      </c>
      <c r="C187" s="48" t="s">
        <v>321</v>
      </c>
      <c r="D187" s="38" t="s">
        <v>165</v>
      </c>
      <c r="E187" s="39">
        <v>10000</v>
      </c>
      <c r="F187" s="38" t="s">
        <v>323</v>
      </c>
      <c r="G187" s="41">
        <v>0</v>
      </c>
      <c r="H187" s="48" t="s">
        <v>147</v>
      </c>
      <c r="I187" s="41">
        <v>5.5</v>
      </c>
      <c r="J187" s="43">
        <v>10000000</v>
      </c>
      <c r="K187" s="43">
        <v>0</v>
      </c>
      <c r="L187" s="43">
        <v>0</v>
      </c>
      <c r="M187" s="43">
        <v>0</v>
      </c>
      <c r="N187" s="43">
        <v>0</v>
      </c>
    </row>
    <row r="188" spans="1:14" x14ac:dyDescent="0.15">
      <c r="A188" s="37" t="s">
        <v>148</v>
      </c>
      <c r="B188" s="48">
        <v>486</v>
      </c>
      <c r="C188" s="48" t="s">
        <v>324</v>
      </c>
      <c r="D188" s="38" t="s">
        <v>36</v>
      </c>
      <c r="E188" s="39">
        <v>450</v>
      </c>
      <c r="F188" s="38" t="s">
        <v>111</v>
      </c>
      <c r="G188" s="41">
        <v>4.25</v>
      </c>
      <c r="H188" s="48" t="s">
        <v>63</v>
      </c>
      <c r="I188" s="41">
        <v>19.5</v>
      </c>
      <c r="J188" s="43">
        <v>450000</v>
      </c>
      <c r="K188" s="43">
        <v>350597</v>
      </c>
      <c r="L188" s="43">
        <v>7514665</v>
      </c>
      <c r="M188" s="43">
        <v>30459</v>
      </c>
      <c r="N188" s="43">
        <v>7545124</v>
      </c>
    </row>
    <row r="189" spans="1:14" x14ac:dyDescent="0.15">
      <c r="A189" s="37" t="s">
        <v>325</v>
      </c>
      <c r="B189" s="48">
        <v>486</v>
      </c>
      <c r="C189" s="48" t="s">
        <v>324</v>
      </c>
      <c r="D189" s="38" t="s">
        <v>36</v>
      </c>
      <c r="E189" s="39">
        <v>50</v>
      </c>
      <c r="F189" s="38" t="s">
        <v>113</v>
      </c>
      <c r="G189" s="41">
        <v>8</v>
      </c>
      <c r="H189" s="48" t="s">
        <v>63</v>
      </c>
      <c r="I189" s="41">
        <v>23.25</v>
      </c>
      <c r="J189" s="43">
        <v>50000</v>
      </c>
      <c r="K189" s="43">
        <v>50000</v>
      </c>
      <c r="L189" s="43">
        <v>1071696</v>
      </c>
      <c r="M189" s="43">
        <v>425822</v>
      </c>
      <c r="N189" s="43">
        <v>1497518</v>
      </c>
    </row>
    <row r="190" spans="1:14" x14ac:dyDescent="0.15">
      <c r="A190" s="37" t="s">
        <v>326</v>
      </c>
      <c r="B190" s="48">
        <v>486</v>
      </c>
      <c r="C190" s="48" t="s">
        <v>327</v>
      </c>
      <c r="D190" s="38" t="s">
        <v>36</v>
      </c>
      <c r="E190" s="39">
        <v>427</v>
      </c>
      <c r="F190" s="38" t="s">
        <v>240</v>
      </c>
      <c r="G190" s="41">
        <v>4</v>
      </c>
      <c r="H190" s="48" t="s">
        <v>63</v>
      </c>
      <c r="I190" s="41">
        <v>20</v>
      </c>
      <c r="J190" s="43">
        <v>427000</v>
      </c>
      <c r="K190" s="43">
        <v>361247</v>
      </c>
      <c r="L190" s="43">
        <v>7742936</v>
      </c>
      <c r="M190" s="43">
        <v>29585</v>
      </c>
      <c r="N190" s="43">
        <v>7772521</v>
      </c>
    </row>
    <row r="191" spans="1:14" x14ac:dyDescent="0.15">
      <c r="A191" s="37" t="s">
        <v>326</v>
      </c>
      <c r="B191" s="48">
        <v>486</v>
      </c>
      <c r="C191" s="48" t="s">
        <v>327</v>
      </c>
      <c r="D191" s="38" t="s">
        <v>36</v>
      </c>
      <c r="E191" s="39">
        <v>37</v>
      </c>
      <c r="F191" s="38" t="s">
        <v>328</v>
      </c>
      <c r="G191" s="41">
        <v>4</v>
      </c>
      <c r="H191" s="48" t="s">
        <v>63</v>
      </c>
      <c r="I191" s="41">
        <v>20</v>
      </c>
      <c r="J191" s="43">
        <v>37000</v>
      </c>
      <c r="K191" s="43">
        <v>37000</v>
      </c>
      <c r="L191" s="43">
        <v>793055</v>
      </c>
      <c r="M191" s="43">
        <v>93694</v>
      </c>
      <c r="N191" s="43">
        <v>886749</v>
      </c>
    </row>
    <row r="192" spans="1:14" x14ac:dyDescent="0.15">
      <c r="A192" s="37" t="s">
        <v>326</v>
      </c>
      <c r="B192" s="48">
        <v>486</v>
      </c>
      <c r="C192" s="48" t="s">
        <v>327</v>
      </c>
      <c r="D192" s="38" t="s">
        <v>36</v>
      </c>
      <c r="E192" s="39">
        <v>59</v>
      </c>
      <c r="F192" s="38" t="s">
        <v>329</v>
      </c>
      <c r="G192" s="41">
        <v>7</v>
      </c>
      <c r="H192" s="48" t="s">
        <v>63</v>
      </c>
      <c r="I192" s="41">
        <v>21.75</v>
      </c>
      <c r="J192" s="43">
        <v>59000</v>
      </c>
      <c r="K192" s="43">
        <v>59000</v>
      </c>
      <c r="L192" s="43">
        <v>1264601</v>
      </c>
      <c r="M192" s="43">
        <v>268658</v>
      </c>
      <c r="N192" s="43">
        <v>1533259</v>
      </c>
    </row>
    <row r="193" spans="1:14" x14ac:dyDescent="0.15">
      <c r="A193" s="37"/>
      <c r="B193" s="48"/>
      <c r="C193" s="48"/>
      <c r="D193" s="38"/>
      <c r="E193" s="39"/>
      <c r="F193" s="38"/>
      <c r="G193" s="41"/>
      <c r="H193" s="48"/>
      <c r="I193" s="41"/>
      <c r="J193" s="43"/>
      <c r="K193" s="43"/>
      <c r="L193" s="43"/>
      <c r="M193" s="43"/>
      <c r="N193" s="43"/>
    </row>
    <row r="194" spans="1:14" x14ac:dyDescent="0.15">
      <c r="A194" s="37" t="s">
        <v>298</v>
      </c>
      <c r="B194" s="48">
        <v>490</v>
      </c>
      <c r="C194" s="48" t="s">
        <v>330</v>
      </c>
      <c r="D194" s="38" t="s">
        <v>165</v>
      </c>
      <c r="E194" s="39">
        <v>15000000</v>
      </c>
      <c r="F194" s="38" t="s">
        <v>331</v>
      </c>
      <c r="G194" s="41">
        <v>6.25</v>
      </c>
      <c r="H194" s="48" t="s">
        <v>147</v>
      </c>
      <c r="I194" s="41">
        <v>6.25</v>
      </c>
      <c r="J194" s="43">
        <v>15000000000</v>
      </c>
      <c r="K194" s="43">
        <v>0</v>
      </c>
      <c r="L194" s="43">
        <v>0</v>
      </c>
      <c r="M194" s="43">
        <v>0</v>
      </c>
      <c r="N194" s="43">
        <v>0</v>
      </c>
    </row>
    <row r="195" spans="1:14" x14ac:dyDescent="0.15">
      <c r="A195" s="37" t="s">
        <v>298</v>
      </c>
      <c r="B195" s="48">
        <v>490</v>
      </c>
      <c r="C195" s="48" t="s">
        <v>330</v>
      </c>
      <c r="D195" s="38" t="s">
        <v>165</v>
      </c>
      <c r="E195" s="39">
        <v>10000000</v>
      </c>
      <c r="F195" s="38" t="s">
        <v>332</v>
      </c>
      <c r="G195" s="41">
        <v>0</v>
      </c>
      <c r="H195" s="48" t="s">
        <v>147</v>
      </c>
      <c r="I195" s="41">
        <v>6.5</v>
      </c>
      <c r="J195" s="43">
        <v>10000000000</v>
      </c>
      <c r="K195" s="43">
        <v>0</v>
      </c>
      <c r="L195" s="43">
        <v>0</v>
      </c>
      <c r="M195" s="43">
        <v>0</v>
      </c>
      <c r="N195" s="43">
        <v>0</v>
      </c>
    </row>
    <row r="196" spans="1:14" x14ac:dyDescent="0.15">
      <c r="A196" s="37" t="s">
        <v>333</v>
      </c>
      <c r="B196" s="48">
        <v>490</v>
      </c>
      <c r="C196" s="48" t="s">
        <v>334</v>
      </c>
      <c r="D196" s="38" t="s">
        <v>165</v>
      </c>
      <c r="E196" s="39">
        <v>16800000</v>
      </c>
      <c r="F196" s="38" t="s">
        <v>335</v>
      </c>
      <c r="G196" s="41">
        <v>6.5</v>
      </c>
      <c r="H196" s="48" t="s">
        <v>147</v>
      </c>
      <c r="I196" s="41">
        <v>5.75</v>
      </c>
      <c r="J196" s="43">
        <v>16800000000</v>
      </c>
      <c r="K196" s="43">
        <v>0</v>
      </c>
      <c r="L196" s="43">
        <v>0</v>
      </c>
      <c r="M196" s="43">
        <v>0</v>
      </c>
      <c r="N196" s="43">
        <v>0</v>
      </c>
    </row>
    <row r="197" spans="1:14" x14ac:dyDescent="0.15">
      <c r="A197" s="37" t="s">
        <v>333</v>
      </c>
      <c r="B197" s="48">
        <v>490</v>
      </c>
      <c r="C197" s="48" t="s">
        <v>334</v>
      </c>
      <c r="D197" s="38" t="s">
        <v>165</v>
      </c>
      <c r="E197" s="39">
        <v>11200000</v>
      </c>
      <c r="F197" s="38" t="s">
        <v>336</v>
      </c>
      <c r="G197" s="41">
        <v>0</v>
      </c>
      <c r="H197" s="48" t="s">
        <v>147</v>
      </c>
      <c r="I197" s="41">
        <v>6</v>
      </c>
      <c r="J197" s="43">
        <v>11200000000</v>
      </c>
      <c r="K197" s="43">
        <v>0</v>
      </c>
      <c r="L197" s="43">
        <v>0</v>
      </c>
      <c r="M197" s="43">
        <v>0</v>
      </c>
      <c r="N197" s="43">
        <v>0</v>
      </c>
    </row>
    <row r="198" spans="1:14" x14ac:dyDescent="0.15">
      <c r="A198" s="37" t="s">
        <v>60</v>
      </c>
      <c r="B198" s="48">
        <v>495</v>
      </c>
      <c r="C198" s="48" t="s">
        <v>337</v>
      </c>
      <c r="D198" s="38" t="s">
        <v>36</v>
      </c>
      <c r="E198" s="39">
        <v>578.5</v>
      </c>
      <c r="F198" s="38" t="s">
        <v>338</v>
      </c>
      <c r="G198" s="41">
        <v>4</v>
      </c>
      <c r="H198" s="48" t="s">
        <v>63</v>
      </c>
      <c r="I198" s="41">
        <v>19.25</v>
      </c>
      <c r="J198" s="43">
        <v>578500</v>
      </c>
      <c r="K198" s="43">
        <v>440841</v>
      </c>
      <c r="L198" s="43">
        <v>9448946</v>
      </c>
      <c r="M198" s="43">
        <v>62067</v>
      </c>
      <c r="N198" s="43">
        <v>9511013</v>
      </c>
    </row>
    <row r="199" spans="1:14" x14ac:dyDescent="0.15">
      <c r="A199" s="37" t="s">
        <v>60</v>
      </c>
      <c r="B199" s="48">
        <v>495</v>
      </c>
      <c r="C199" s="48" t="s">
        <v>337</v>
      </c>
      <c r="D199" s="38" t="s">
        <v>36</v>
      </c>
      <c r="E199" s="39">
        <v>52.2</v>
      </c>
      <c r="F199" s="38" t="s">
        <v>339</v>
      </c>
      <c r="G199" s="41">
        <v>5</v>
      </c>
      <c r="H199" s="48" t="s">
        <v>63</v>
      </c>
      <c r="I199" s="41">
        <v>19.25</v>
      </c>
      <c r="J199" s="43">
        <v>52200</v>
      </c>
      <c r="K199" s="43">
        <v>52841</v>
      </c>
      <c r="L199" s="43">
        <v>1132589</v>
      </c>
      <c r="M199" s="43">
        <v>9266</v>
      </c>
      <c r="N199" s="43">
        <v>1141855</v>
      </c>
    </row>
    <row r="200" spans="1:14" x14ac:dyDescent="0.15">
      <c r="A200" s="37" t="s">
        <v>64</v>
      </c>
      <c r="B200" s="48">
        <v>495</v>
      </c>
      <c r="C200" s="48" t="s">
        <v>337</v>
      </c>
      <c r="D200" s="38" t="s">
        <v>36</v>
      </c>
      <c r="E200" s="39">
        <v>27.4</v>
      </c>
      <c r="F200" s="38" t="s">
        <v>340</v>
      </c>
      <c r="G200" s="41">
        <v>5.5</v>
      </c>
      <c r="H200" s="48" t="s">
        <v>63</v>
      </c>
      <c r="I200" s="41">
        <v>19.25</v>
      </c>
      <c r="J200" s="43">
        <v>27400</v>
      </c>
      <c r="K200" s="43">
        <v>30497</v>
      </c>
      <c r="L200" s="43">
        <v>653670</v>
      </c>
      <c r="M200" s="43">
        <v>5872</v>
      </c>
      <c r="N200" s="43">
        <v>659542</v>
      </c>
    </row>
    <row r="201" spans="1:14" x14ac:dyDescent="0.15">
      <c r="A201" s="37" t="s">
        <v>64</v>
      </c>
      <c r="B201" s="48">
        <v>495</v>
      </c>
      <c r="C201" s="48" t="s">
        <v>337</v>
      </c>
      <c r="D201" s="38" t="s">
        <v>36</v>
      </c>
      <c r="E201" s="39">
        <v>20.399999999999999</v>
      </c>
      <c r="F201" s="38" t="s">
        <v>341</v>
      </c>
      <c r="G201" s="41">
        <v>6</v>
      </c>
      <c r="H201" s="48" t="s">
        <v>63</v>
      </c>
      <c r="I201" s="41">
        <v>19.25</v>
      </c>
      <c r="J201" s="43">
        <v>20400</v>
      </c>
      <c r="K201" s="43">
        <v>24653</v>
      </c>
      <c r="L201" s="43">
        <v>528410</v>
      </c>
      <c r="M201" s="43">
        <v>5169</v>
      </c>
      <c r="N201" s="43">
        <v>533579</v>
      </c>
    </row>
    <row r="202" spans="1:14" x14ac:dyDescent="0.15">
      <c r="A202" s="37" t="s">
        <v>342</v>
      </c>
      <c r="B202" s="48">
        <v>495</v>
      </c>
      <c r="C202" s="48" t="s">
        <v>337</v>
      </c>
      <c r="D202" s="38" t="s">
        <v>36</v>
      </c>
      <c r="E202" s="39">
        <v>22</v>
      </c>
      <c r="F202" s="64" t="s">
        <v>343</v>
      </c>
      <c r="G202" s="41">
        <v>7</v>
      </c>
      <c r="H202" s="48" t="s">
        <v>63</v>
      </c>
      <c r="I202" s="41">
        <v>19.25</v>
      </c>
      <c r="J202" s="43">
        <v>22000</v>
      </c>
      <c r="K202" s="43">
        <v>27410</v>
      </c>
      <c r="L202" s="43">
        <v>587503</v>
      </c>
      <c r="M202" s="43">
        <v>6681</v>
      </c>
      <c r="N202" s="43">
        <v>594184</v>
      </c>
    </row>
    <row r="203" spans="1:14" x14ac:dyDescent="0.15">
      <c r="A203" s="37" t="s">
        <v>342</v>
      </c>
      <c r="B203" s="48">
        <v>495</v>
      </c>
      <c r="C203" s="48" t="s">
        <v>337</v>
      </c>
      <c r="D203" s="38" t="s">
        <v>36</v>
      </c>
      <c r="E203" s="39">
        <v>31</v>
      </c>
      <c r="F203" s="38" t="s">
        <v>344</v>
      </c>
      <c r="G203" s="41">
        <v>7.5</v>
      </c>
      <c r="H203" s="48" t="s">
        <v>63</v>
      </c>
      <c r="I203" s="41">
        <v>19.25</v>
      </c>
      <c r="J203" s="43">
        <v>31000</v>
      </c>
      <c r="K203" s="43">
        <v>40657</v>
      </c>
      <c r="L203" s="43">
        <v>871438</v>
      </c>
      <c r="M203" s="43">
        <v>10599</v>
      </c>
      <c r="N203" s="43">
        <v>882037</v>
      </c>
    </row>
    <row r="204" spans="1:14" x14ac:dyDescent="0.15">
      <c r="A204" s="37" t="s">
        <v>345</v>
      </c>
      <c r="B204" s="48">
        <v>495</v>
      </c>
      <c r="C204" s="48" t="s">
        <v>346</v>
      </c>
      <c r="D204" s="38" t="s">
        <v>36</v>
      </c>
      <c r="E204" s="39">
        <v>478</v>
      </c>
      <c r="F204" s="38" t="s">
        <v>347</v>
      </c>
      <c r="G204" s="41">
        <v>4</v>
      </c>
      <c r="H204" s="48" t="s">
        <v>63</v>
      </c>
      <c r="I204" s="41">
        <v>18.25</v>
      </c>
      <c r="J204" s="43">
        <v>478000</v>
      </c>
      <c r="K204" s="43">
        <v>390539</v>
      </c>
      <c r="L204" s="43">
        <v>8370778</v>
      </c>
      <c r="M204" s="43">
        <v>54986</v>
      </c>
      <c r="N204" s="43">
        <v>8425764</v>
      </c>
    </row>
    <row r="205" spans="1:14" x14ac:dyDescent="0.15">
      <c r="A205" s="37" t="s">
        <v>348</v>
      </c>
      <c r="B205" s="48">
        <v>495</v>
      </c>
      <c r="C205" s="48" t="s">
        <v>346</v>
      </c>
      <c r="D205" s="38" t="s">
        <v>36</v>
      </c>
      <c r="E205" s="39">
        <v>55</v>
      </c>
      <c r="F205" s="38" t="s">
        <v>349</v>
      </c>
      <c r="G205" s="41">
        <v>5</v>
      </c>
      <c r="H205" s="48" t="s">
        <v>63</v>
      </c>
      <c r="I205" s="41">
        <v>18.25</v>
      </c>
      <c r="J205" s="43">
        <v>55000</v>
      </c>
      <c r="K205" s="43">
        <v>55675</v>
      </c>
      <c r="L205" s="43">
        <v>1193333</v>
      </c>
      <c r="M205" s="43">
        <v>9763</v>
      </c>
      <c r="N205" s="43">
        <v>1203096</v>
      </c>
    </row>
    <row r="206" spans="1:14" x14ac:dyDescent="0.15">
      <c r="A206" s="37" t="s">
        <v>350</v>
      </c>
      <c r="B206" s="48">
        <v>495</v>
      </c>
      <c r="C206" s="48" t="s">
        <v>346</v>
      </c>
      <c r="D206" s="38" t="s">
        <v>36</v>
      </c>
      <c r="E206" s="39">
        <v>18</v>
      </c>
      <c r="F206" s="38" t="s">
        <v>351</v>
      </c>
      <c r="G206" s="41">
        <v>5.5</v>
      </c>
      <c r="H206" s="48" t="s">
        <v>63</v>
      </c>
      <c r="I206" s="41">
        <v>18.25</v>
      </c>
      <c r="J206" s="43">
        <v>18000</v>
      </c>
      <c r="K206" s="43">
        <v>18990</v>
      </c>
      <c r="L206" s="43">
        <v>407030</v>
      </c>
      <c r="M206" s="43">
        <v>3656</v>
      </c>
      <c r="N206" s="43">
        <v>410686</v>
      </c>
    </row>
    <row r="207" spans="1:14" x14ac:dyDescent="0.15">
      <c r="A207" s="37" t="s">
        <v>352</v>
      </c>
      <c r="B207" s="48">
        <v>495</v>
      </c>
      <c r="C207" s="48" t="s">
        <v>346</v>
      </c>
      <c r="D207" s="38" t="s">
        <v>36</v>
      </c>
      <c r="E207" s="39">
        <v>8</v>
      </c>
      <c r="F207" s="38" t="s">
        <v>353</v>
      </c>
      <c r="G207" s="41">
        <v>6</v>
      </c>
      <c r="H207" s="48" t="s">
        <v>63</v>
      </c>
      <c r="I207" s="41">
        <v>18.25</v>
      </c>
      <c r="J207" s="43">
        <v>8000</v>
      </c>
      <c r="K207" s="43">
        <v>9121</v>
      </c>
      <c r="L207" s="43">
        <v>195499</v>
      </c>
      <c r="M207" s="43">
        <v>1912</v>
      </c>
      <c r="N207" s="43">
        <v>197411</v>
      </c>
    </row>
    <row r="208" spans="1:14" x14ac:dyDescent="0.15">
      <c r="A208" s="37" t="s">
        <v>352</v>
      </c>
      <c r="B208" s="48">
        <v>495</v>
      </c>
      <c r="C208" s="48" t="s">
        <v>346</v>
      </c>
      <c r="D208" s="38" t="s">
        <v>36</v>
      </c>
      <c r="E208" s="39">
        <v>15</v>
      </c>
      <c r="F208" s="38" t="s">
        <v>354</v>
      </c>
      <c r="G208" s="41">
        <v>7</v>
      </c>
      <c r="H208" s="48" t="s">
        <v>63</v>
      </c>
      <c r="I208" s="41">
        <v>18.25</v>
      </c>
      <c r="J208" s="43">
        <v>15000</v>
      </c>
      <c r="K208" s="43">
        <v>17466</v>
      </c>
      <c r="L208" s="43">
        <v>374365</v>
      </c>
      <c r="M208" s="43">
        <v>4257</v>
      </c>
      <c r="N208" s="43">
        <v>378622</v>
      </c>
    </row>
    <row r="209" spans="1:14" x14ac:dyDescent="0.15">
      <c r="A209" s="37" t="s">
        <v>352</v>
      </c>
      <c r="B209" s="48">
        <v>495</v>
      </c>
      <c r="C209" s="48" t="s">
        <v>346</v>
      </c>
      <c r="D209" s="38" t="s">
        <v>36</v>
      </c>
      <c r="E209" s="39">
        <v>25</v>
      </c>
      <c r="F209" s="38" t="s">
        <v>355</v>
      </c>
      <c r="G209" s="41">
        <v>7.5</v>
      </c>
      <c r="H209" s="48" t="s">
        <v>63</v>
      </c>
      <c r="I209" s="41">
        <v>18.25</v>
      </c>
      <c r="J209" s="43">
        <v>25000</v>
      </c>
      <c r="K209" s="43">
        <v>30501</v>
      </c>
      <c r="L209" s="43">
        <v>653756</v>
      </c>
      <c r="M209" s="43">
        <v>7951</v>
      </c>
      <c r="N209" s="43">
        <v>661707</v>
      </c>
    </row>
    <row r="210" spans="1:14" x14ac:dyDescent="0.15">
      <c r="A210" s="37" t="s">
        <v>356</v>
      </c>
      <c r="B210" s="48">
        <v>495</v>
      </c>
      <c r="C210" s="48" t="s">
        <v>357</v>
      </c>
      <c r="D210" s="38" t="s">
        <v>36</v>
      </c>
      <c r="E210" s="39">
        <v>402</v>
      </c>
      <c r="F210" s="38" t="s">
        <v>358</v>
      </c>
      <c r="G210" s="41">
        <v>4.7</v>
      </c>
      <c r="H210" s="38" t="s">
        <v>63</v>
      </c>
      <c r="I210" s="41">
        <v>17</v>
      </c>
      <c r="J210" s="146">
        <v>402000</v>
      </c>
      <c r="K210" s="43">
        <v>361782</v>
      </c>
      <c r="L210" s="43">
        <v>7754403</v>
      </c>
      <c r="M210" s="43">
        <v>59700</v>
      </c>
      <c r="N210" s="43">
        <v>7814103</v>
      </c>
    </row>
    <row r="211" spans="1:14" x14ac:dyDescent="0.15">
      <c r="A211" s="37" t="s">
        <v>359</v>
      </c>
      <c r="B211" s="48">
        <v>495</v>
      </c>
      <c r="C211" s="48" t="s">
        <v>357</v>
      </c>
      <c r="D211" s="38" t="s">
        <v>36</v>
      </c>
      <c r="E211" s="39">
        <v>38.200000000000003</v>
      </c>
      <c r="F211" s="38" t="s">
        <v>360</v>
      </c>
      <c r="G211" s="41">
        <v>5.2</v>
      </c>
      <c r="H211" s="38" t="s">
        <v>63</v>
      </c>
      <c r="I211" s="41">
        <v>17</v>
      </c>
      <c r="J211" s="146">
        <v>38200</v>
      </c>
      <c r="K211" s="43">
        <v>38200</v>
      </c>
      <c r="L211" s="43">
        <v>818775</v>
      </c>
      <c r="M211" s="43">
        <v>6961</v>
      </c>
      <c r="N211" s="43">
        <v>825736</v>
      </c>
    </row>
    <row r="212" spans="1:14" x14ac:dyDescent="0.15">
      <c r="A212" s="37" t="s">
        <v>359</v>
      </c>
      <c r="B212" s="48">
        <v>495</v>
      </c>
      <c r="C212" s="48" t="s">
        <v>357</v>
      </c>
      <c r="D212" s="38" t="s">
        <v>36</v>
      </c>
      <c r="E212" s="39">
        <v>12</v>
      </c>
      <c r="F212" s="38" t="s">
        <v>361</v>
      </c>
      <c r="G212" s="41">
        <v>5.2</v>
      </c>
      <c r="H212" s="38" t="s">
        <v>63</v>
      </c>
      <c r="I212" s="41">
        <v>17</v>
      </c>
      <c r="J212" s="146">
        <v>12000</v>
      </c>
      <c r="K212" s="43">
        <v>12153</v>
      </c>
      <c r="L212" s="43">
        <v>260486</v>
      </c>
      <c r="M212" s="43">
        <v>2215</v>
      </c>
      <c r="N212" s="43">
        <v>262701</v>
      </c>
    </row>
    <row r="213" spans="1:14" x14ac:dyDescent="0.15">
      <c r="A213" s="37" t="s">
        <v>359</v>
      </c>
      <c r="B213" s="48">
        <v>495</v>
      </c>
      <c r="C213" s="48" t="s">
        <v>357</v>
      </c>
      <c r="D213" s="38" t="s">
        <v>36</v>
      </c>
      <c r="E213" s="39">
        <v>6</v>
      </c>
      <c r="F213" s="38" t="s">
        <v>362</v>
      </c>
      <c r="G213" s="41">
        <v>5.2</v>
      </c>
      <c r="H213" s="38" t="s">
        <v>63</v>
      </c>
      <c r="I213" s="41">
        <v>17</v>
      </c>
      <c r="J213" s="146">
        <v>6000</v>
      </c>
      <c r="K213" s="43">
        <v>6312</v>
      </c>
      <c r="L213" s="43">
        <v>135291</v>
      </c>
      <c r="M213" s="43">
        <v>1150</v>
      </c>
      <c r="N213" s="43">
        <v>136441</v>
      </c>
    </row>
    <row r="214" spans="1:14" x14ac:dyDescent="0.15">
      <c r="A214" s="37" t="s">
        <v>359</v>
      </c>
      <c r="B214" s="48">
        <v>495</v>
      </c>
      <c r="C214" s="48" t="s">
        <v>357</v>
      </c>
      <c r="D214" s="38" t="s">
        <v>36</v>
      </c>
      <c r="E214" s="39">
        <v>9</v>
      </c>
      <c r="F214" s="38" t="s">
        <v>363</v>
      </c>
      <c r="G214" s="41">
        <v>5.2</v>
      </c>
      <c r="H214" s="38" t="s">
        <v>63</v>
      </c>
      <c r="I214" s="41">
        <v>17</v>
      </c>
      <c r="J214" s="146">
        <v>9000</v>
      </c>
      <c r="K214" s="43">
        <v>9468</v>
      </c>
      <c r="L214" s="43">
        <v>202936</v>
      </c>
      <c r="M214" s="43">
        <v>1725</v>
      </c>
      <c r="N214" s="43">
        <v>204661</v>
      </c>
    </row>
    <row r="215" spans="1:14" x14ac:dyDescent="0.15">
      <c r="A215" s="37" t="s">
        <v>359</v>
      </c>
      <c r="B215" s="48">
        <v>495</v>
      </c>
      <c r="C215" s="48" t="s">
        <v>357</v>
      </c>
      <c r="D215" s="38" t="s">
        <v>36</v>
      </c>
      <c r="E215" s="39">
        <v>27.4</v>
      </c>
      <c r="F215" s="38" t="s">
        <v>364</v>
      </c>
      <c r="G215" s="41">
        <v>5.2</v>
      </c>
      <c r="H215" s="38" t="s">
        <v>63</v>
      </c>
      <c r="I215" s="41">
        <v>17</v>
      </c>
      <c r="J215" s="146">
        <v>27400</v>
      </c>
      <c r="K215" s="43">
        <v>29565</v>
      </c>
      <c r="L215" s="43">
        <v>633694</v>
      </c>
      <c r="M215" s="43">
        <v>5387</v>
      </c>
      <c r="N215" s="43">
        <v>639081</v>
      </c>
    </row>
    <row r="216" spans="1:14" x14ac:dyDescent="0.15">
      <c r="A216" s="37"/>
      <c r="B216" s="48"/>
      <c r="C216" s="48"/>
      <c r="D216" s="38"/>
      <c r="E216" s="39"/>
      <c r="F216" s="38"/>
      <c r="G216" s="41"/>
      <c r="H216" s="48"/>
      <c r="I216" s="41"/>
      <c r="J216" s="43"/>
      <c r="K216" s="43"/>
      <c r="L216" s="43"/>
      <c r="M216" s="43"/>
      <c r="N216" s="43"/>
    </row>
    <row r="217" spans="1:14" x14ac:dyDescent="0.15">
      <c r="A217" s="37" t="s">
        <v>365</v>
      </c>
      <c r="B217" s="48">
        <v>496</v>
      </c>
      <c r="C217" s="48" t="s">
        <v>366</v>
      </c>
      <c r="D217" s="38" t="s">
        <v>165</v>
      </c>
      <c r="E217" s="39">
        <v>55000000</v>
      </c>
      <c r="F217" s="38" t="s">
        <v>367</v>
      </c>
      <c r="G217" s="41">
        <v>8</v>
      </c>
      <c r="H217" s="48" t="s">
        <v>147</v>
      </c>
      <c r="I217" s="41">
        <v>6.5</v>
      </c>
      <c r="J217" s="43"/>
      <c r="K217" s="43"/>
      <c r="L217" s="43"/>
      <c r="M217" s="43"/>
      <c r="N217" s="43"/>
    </row>
    <row r="218" spans="1:14" x14ac:dyDescent="0.15">
      <c r="A218" s="37" t="s">
        <v>365</v>
      </c>
      <c r="B218" s="48">
        <v>496</v>
      </c>
      <c r="C218" s="48" t="s">
        <v>366</v>
      </c>
      <c r="D218" s="38" t="s">
        <v>165</v>
      </c>
      <c r="E218" s="39">
        <v>27200000</v>
      </c>
      <c r="F218" s="38" t="s">
        <v>368</v>
      </c>
      <c r="G218" s="41">
        <v>0</v>
      </c>
      <c r="H218" s="48" t="s">
        <v>147</v>
      </c>
      <c r="I218" s="41">
        <v>6.75</v>
      </c>
      <c r="J218" s="43"/>
      <c r="K218" s="43"/>
      <c r="L218" s="43"/>
      <c r="M218" s="43"/>
      <c r="N218" s="43"/>
    </row>
    <row r="219" spans="1:14" x14ac:dyDescent="0.15">
      <c r="A219" s="37" t="s">
        <v>365</v>
      </c>
      <c r="B219" s="48">
        <v>496</v>
      </c>
      <c r="C219" s="48" t="s">
        <v>366</v>
      </c>
      <c r="D219" s="38" t="s">
        <v>165</v>
      </c>
      <c r="E219" s="39">
        <v>2800000</v>
      </c>
      <c r="F219" s="38" t="s">
        <v>369</v>
      </c>
      <c r="G219" s="41">
        <v>0</v>
      </c>
      <c r="H219" s="48" t="s">
        <v>147</v>
      </c>
      <c r="I219" s="41">
        <v>6.75</v>
      </c>
      <c r="J219" s="43"/>
      <c r="K219" s="43"/>
      <c r="L219" s="43"/>
      <c r="M219" s="43"/>
      <c r="N219" s="43"/>
    </row>
    <row r="220" spans="1:14" x14ac:dyDescent="0.15">
      <c r="A220" s="37" t="s">
        <v>67</v>
      </c>
      <c r="B220" s="48">
        <v>501</v>
      </c>
      <c r="C220" s="48" t="s">
        <v>370</v>
      </c>
      <c r="D220" s="38" t="s">
        <v>36</v>
      </c>
      <c r="E220" s="39">
        <v>156.30000000000001</v>
      </c>
      <c r="F220" s="38" t="s">
        <v>244</v>
      </c>
      <c r="G220" s="41">
        <v>4.1500000000000004</v>
      </c>
      <c r="H220" s="38" t="s">
        <v>55</v>
      </c>
      <c r="I220" s="41">
        <v>7.75</v>
      </c>
      <c r="J220" s="43">
        <v>156300</v>
      </c>
      <c r="K220" s="43">
        <v>93414.49</v>
      </c>
      <c r="L220" s="43">
        <v>2002238</v>
      </c>
      <c r="M220" s="43">
        <v>20233</v>
      </c>
      <c r="N220" s="43">
        <v>2022471</v>
      </c>
    </row>
    <row r="221" spans="1:14" x14ac:dyDescent="0.15">
      <c r="A221" s="37" t="s">
        <v>301</v>
      </c>
      <c r="B221" s="48">
        <v>501</v>
      </c>
      <c r="C221" s="48" t="s">
        <v>370</v>
      </c>
      <c r="D221" s="38" t="s">
        <v>36</v>
      </c>
      <c r="E221" s="39">
        <v>47.1</v>
      </c>
      <c r="F221" s="38" t="s">
        <v>245</v>
      </c>
      <c r="G221" s="41">
        <v>4.5</v>
      </c>
      <c r="H221" s="38" t="s">
        <v>55</v>
      </c>
      <c r="I221" s="41">
        <v>14.75</v>
      </c>
      <c r="J221" s="43">
        <v>47100</v>
      </c>
      <c r="K221" s="43">
        <v>55546.21</v>
      </c>
      <c r="L221" s="43">
        <v>1190572</v>
      </c>
      <c r="M221" s="43">
        <v>0</v>
      </c>
      <c r="N221" s="43">
        <v>1190572</v>
      </c>
    </row>
    <row r="222" spans="1:14" x14ac:dyDescent="0.15">
      <c r="A222" s="37" t="s">
        <v>301</v>
      </c>
      <c r="B222" s="48">
        <v>501</v>
      </c>
      <c r="C222" s="48" t="s">
        <v>370</v>
      </c>
      <c r="D222" s="38" t="s">
        <v>36</v>
      </c>
      <c r="E222" s="39">
        <v>11.4</v>
      </c>
      <c r="F222" s="38" t="s">
        <v>371</v>
      </c>
      <c r="G222" s="41">
        <v>5.5</v>
      </c>
      <c r="H222" s="38" t="s">
        <v>55</v>
      </c>
      <c r="I222" s="41">
        <v>15</v>
      </c>
      <c r="J222" s="43">
        <v>11400</v>
      </c>
      <c r="K222" s="43">
        <v>13932.79</v>
      </c>
      <c r="L222" s="43">
        <v>298634</v>
      </c>
      <c r="M222" s="43">
        <v>0</v>
      </c>
      <c r="N222" s="43">
        <v>298634</v>
      </c>
    </row>
    <row r="223" spans="1:14" x14ac:dyDescent="0.15">
      <c r="A223" s="37" t="s">
        <v>301</v>
      </c>
      <c r="B223" s="48">
        <v>501</v>
      </c>
      <c r="C223" s="48" t="s">
        <v>370</v>
      </c>
      <c r="D223" s="38" t="s">
        <v>36</v>
      </c>
      <c r="E223" s="39">
        <v>58</v>
      </c>
      <c r="F223" s="38" t="s">
        <v>372</v>
      </c>
      <c r="G223" s="41">
        <v>5</v>
      </c>
      <c r="H223" s="38" t="s">
        <v>55</v>
      </c>
      <c r="I223" s="41">
        <v>15.25</v>
      </c>
      <c r="J223" s="43">
        <v>58000</v>
      </c>
      <c r="K223" s="43">
        <v>70489.960000000006</v>
      </c>
      <c r="L223" s="43">
        <v>1510875</v>
      </c>
      <c r="M223" s="43">
        <v>0</v>
      </c>
      <c r="N223" s="43">
        <v>1510875</v>
      </c>
    </row>
    <row r="224" spans="1:14" x14ac:dyDescent="0.15">
      <c r="A224" s="37"/>
      <c r="B224" s="48"/>
      <c r="C224" s="48"/>
      <c r="D224" s="38"/>
      <c r="E224" s="39"/>
      <c r="F224" s="38"/>
      <c r="G224" s="41"/>
      <c r="H224" s="48"/>
      <c r="I224" s="41"/>
      <c r="J224" s="43"/>
      <c r="K224" s="43"/>
      <c r="L224" s="43"/>
      <c r="M224" s="43"/>
      <c r="N224" s="43"/>
    </row>
    <row r="225" spans="1:14" x14ac:dyDescent="0.15">
      <c r="A225" s="37" t="s">
        <v>373</v>
      </c>
      <c r="B225" s="48">
        <v>510</v>
      </c>
      <c r="C225" s="38" t="s">
        <v>374</v>
      </c>
      <c r="D225" s="38" t="s">
        <v>36</v>
      </c>
      <c r="E225" s="39">
        <v>863</v>
      </c>
      <c r="F225" s="38" t="s">
        <v>295</v>
      </c>
      <c r="G225" s="41">
        <v>4</v>
      </c>
      <c r="H225" s="48" t="s">
        <v>63</v>
      </c>
      <c r="I225" s="41">
        <v>18.5</v>
      </c>
      <c r="J225" s="43">
        <v>863000</v>
      </c>
      <c r="K225" s="43">
        <v>693196</v>
      </c>
      <c r="L225" s="43">
        <v>14857901</v>
      </c>
      <c r="M225" s="43">
        <v>97593</v>
      </c>
      <c r="N225" s="43">
        <v>14955494</v>
      </c>
    </row>
    <row r="226" spans="1:14" x14ac:dyDescent="0.15">
      <c r="A226" s="37" t="s">
        <v>373</v>
      </c>
      <c r="B226" s="48">
        <v>510</v>
      </c>
      <c r="C226" s="38" t="s">
        <v>374</v>
      </c>
      <c r="D226" s="38" t="s">
        <v>36</v>
      </c>
      <c r="E226" s="39">
        <v>141</v>
      </c>
      <c r="F226" s="38" t="s">
        <v>297</v>
      </c>
      <c r="G226" s="41">
        <v>4</v>
      </c>
      <c r="H226" s="48" t="s">
        <v>63</v>
      </c>
      <c r="I226" s="41">
        <v>18.5</v>
      </c>
      <c r="J226" s="43">
        <v>141000</v>
      </c>
      <c r="K226" s="43">
        <v>113320</v>
      </c>
      <c r="L226" s="43">
        <v>2428891</v>
      </c>
      <c r="M226" s="43">
        <v>15954</v>
      </c>
      <c r="N226" s="43">
        <v>2444845</v>
      </c>
    </row>
    <row r="227" spans="1:14" x14ac:dyDescent="0.15">
      <c r="A227" s="37" t="s">
        <v>64</v>
      </c>
      <c r="B227" s="48">
        <v>510</v>
      </c>
      <c r="C227" s="38" t="s">
        <v>374</v>
      </c>
      <c r="D227" s="38" t="s">
        <v>36</v>
      </c>
      <c r="E227" s="39">
        <v>45</v>
      </c>
      <c r="F227" s="38" t="s">
        <v>375</v>
      </c>
      <c r="G227" s="41">
        <v>4</v>
      </c>
      <c r="H227" s="48" t="s">
        <v>63</v>
      </c>
      <c r="I227" s="41">
        <v>18.5</v>
      </c>
      <c r="J227" s="43">
        <v>45000</v>
      </c>
      <c r="K227" s="43">
        <v>51117</v>
      </c>
      <c r="L227" s="43">
        <v>1095637</v>
      </c>
      <c r="M227" s="43">
        <v>7197</v>
      </c>
      <c r="N227" s="43">
        <v>1102834</v>
      </c>
    </row>
    <row r="228" spans="1:14" x14ac:dyDescent="0.15">
      <c r="A228" s="37" t="s">
        <v>64</v>
      </c>
      <c r="B228" s="48">
        <v>510</v>
      </c>
      <c r="C228" s="38" t="s">
        <v>374</v>
      </c>
      <c r="D228" s="38" t="s">
        <v>36</v>
      </c>
      <c r="E228" s="39">
        <v>18</v>
      </c>
      <c r="F228" s="38" t="s">
        <v>376</v>
      </c>
      <c r="G228" s="41">
        <v>4</v>
      </c>
      <c r="H228" s="48" t="s">
        <v>63</v>
      </c>
      <c r="I228" s="41">
        <v>18.5</v>
      </c>
      <c r="J228" s="43">
        <v>18000</v>
      </c>
      <c r="K228" s="43">
        <v>20447</v>
      </c>
      <c r="L228" s="43">
        <v>438259</v>
      </c>
      <c r="M228" s="43">
        <v>2879</v>
      </c>
      <c r="N228" s="43">
        <v>441138</v>
      </c>
    </row>
    <row r="229" spans="1:14" x14ac:dyDescent="0.15">
      <c r="A229" s="37" t="s">
        <v>377</v>
      </c>
      <c r="B229" s="48">
        <v>510</v>
      </c>
      <c r="C229" s="38" t="s">
        <v>374</v>
      </c>
      <c r="D229" s="38" t="s">
        <v>36</v>
      </c>
      <c r="E229" s="39">
        <v>46</v>
      </c>
      <c r="F229" s="38" t="s">
        <v>378</v>
      </c>
      <c r="G229" s="41">
        <v>4</v>
      </c>
      <c r="H229" s="48" t="s">
        <v>63</v>
      </c>
      <c r="I229" s="41">
        <v>18.5</v>
      </c>
      <c r="J229" s="43">
        <v>46000</v>
      </c>
      <c r="K229" s="43">
        <v>52253</v>
      </c>
      <c r="L229" s="43">
        <v>1119986</v>
      </c>
      <c r="M229" s="43">
        <v>7357</v>
      </c>
      <c r="N229" s="43">
        <v>1127343</v>
      </c>
    </row>
    <row r="230" spans="1:14" x14ac:dyDescent="0.15">
      <c r="A230" s="37" t="s">
        <v>377</v>
      </c>
      <c r="B230" s="48">
        <v>510</v>
      </c>
      <c r="C230" s="38" t="s">
        <v>374</v>
      </c>
      <c r="D230" s="38" t="s">
        <v>36</v>
      </c>
      <c r="E230" s="39">
        <v>113</v>
      </c>
      <c r="F230" s="38" t="s">
        <v>379</v>
      </c>
      <c r="G230" s="41">
        <v>4</v>
      </c>
      <c r="H230" s="48" t="s">
        <v>63</v>
      </c>
      <c r="I230" s="41">
        <v>18.5</v>
      </c>
      <c r="J230" s="43">
        <v>113000</v>
      </c>
      <c r="K230" s="43">
        <v>128361</v>
      </c>
      <c r="L230" s="43">
        <v>2751278</v>
      </c>
      <c r="M230" s="43">
        <v>18072</v>
      </c>
      <c r="N230" s="43">
        <v>2769350</v>
      </c>
    </row>
    <row r="231" spans="1:14" x14ac:dyDescent="0.15">
      <c r="A231" s="37" t="s">
        <v>269</v>
      </c>
      <c r="B231" s="48">
        <v>511</v>
      </c>
      <c r="C231" s="48" t="s">
        <v>380</v>
      </c>
      <c r="D231" s="38" t="s">
        <v>165</v>
      </c>
      <c r="E231" s="39">
        <v>17160000</v>
      </c>
      <c r="F231" s="38" t="s">
        <v>317</v>
      </c>
      <c r="G231" s="41">
        <v>7</v>
      </c>
      <c r="H231" s="38" t="s">
        <v>147</v>
      </c>
      <c r="I231" s="41">
        <v>6</v>
      </c>
      <c r="J231" s="43">
        <v>17160000000</v>
      </c>
      <c r="K231" s="43">
        <v>11036317578</v>
      </c>
      <c r="L231" s="43">
        <v>11036318</v>
      </c>
      <c r="M231" s="43">
        <v>45032</v>
      </c>
      <c r="N231" s="43">
        <v>11081350</v>
      </c>
    </row>
    <row r="232" spans="1:14" x14ac:dyDescent="0.15">
      <c r="A232" s="37" t="s">
        <v>269</v>
      </c>
      <c r="B232" s="48">
        <v>511</v>
      </c>
      <c r="C232" s="48" t="s">
        <v>380</v>
      </c>
      <c r="D232" s="38" t="s">
        <v>165</v>
      </c>
      <c r="E232" s="39">
        <v>3450000</v>
      </c>
      <c r="F232" s="38" t="s">
        <v>318</v>
      </c>
      <c r="G232" s="41">
        <v>7.7</v>
      </c>
      <c r="H232" s="38" t="s">
        <v>147</v>
      </c>
      <c r="I232" s="41">
        <v>6</v>
      </c>
      <c r="J232" s="43">
        <v>3450000000</v>
      </c>
      <c r="K232" s="43">
        <v>3450000000</v>
      </c>
      <c r="L232" s="43">
        <v>3450000</v>
      </c>
      <c r="M232" s="43">
        <v>28130</v>
      </c>
      <c r="N232" s="43">
        <v>3478130</v>
      </c>
    </row>
    <row r="233" spans="1:14" x14ac:dyDescent="0.15">
      <c r="A233" s="37" t="s">
        <v>223</v>
      </c>
      <c r="B233" s="48">
        <v>511</v>
      </c>
      <c r="C233" s="48" t="s">
        <v>380</v>
      </c>
      <c r="D233" s="38" t="s">
        <v>165</v>
      </c>
      <c r="E233" s="39">
        <v>3596000</v>
      </c>
      <c r="F233" s="38" t="s">
        <v>381</v>
      </c>
      <c r="G233" s="41">
        <v>10</v>
      </c>
      <c r="H233" s="38" t="s">
        <v>147</v>
      </c>
      <c r="I233" s="41">
        <v>6.25</v>
      </c>
      <c r="J233" s="43">
        <v>3596000000</v>
      </c>
      <c r="K233" s="43">
        <v>4901690760</v>
      </c>
      <c r="L233" s="43">
        <v>4901691</v>
      </c>
      <c r="M233" s="43">
        <v>51404</v>
      </c>
      <c r="N233" s="43">
        <v>4953095</v>
      </c>
    </row>
    <row r="234" spans="1:14" x14ac:dyDescent="0.15">
      <c r="A234" s="37"/>
      <c r="B234" s="48"/>
      <c r="C234" s="48"/>
      <c r="D234" s="38"/>
      <c r="E234" s="39"/>
      <c r="F234" s="38"/>
      <c r="G234" s="41"/>
      <c r="H234" s="38"/>
      <c r="I234" s="41"/>
      <c r="J234" s="43"/>
      <c r="K234" s="43"/>
      <c r="L234" s="43"/>
      <c r="M234" s="43"/>
      <c r="N234" s="43"/>
    </row>
    <row r="235" spans="1:14" x14ac:dyDescent="0.15">
      <c r="A235" s="37" t="s">
        <v>220</v>
      </c>
      <c r="B235" s="48">
        <v>514</v>
      </c>
      <c r="C235" s="48" t="s">
        <v>382</v>
      </c>
      <c r="D235" s="38" t="s">
        <v>383</v>
      </c>
      <c r="E235" s="39">
        <v>65000</v>
      </c>
      <c r="F235" s="38" t="s">
        <v>322</v>
      </c>
      <c r="G235" s="41">
        <v>7.61</v>
      </c>
      <c r="H235" s="38" t="s">
        <v>116</v>
      </c>
      <c r="I235" s="41">
        <v>14.5</v>
      </c>
      <c r="J235" s="43">
        <v>65000000</v>
      </c>
      <c r="K235" s="43">
        <v>65000000</v>
      </c>
      <c r="L235" s="43">
        <v>31711550</v>
      </c>
      <c r="M235" s="43">
        <v>623423</v>
      </c>
      <c r="N235" s="43">
        <v>32334973</v>
      </c>
    </row>
    <row r="236" spans="1:14" x14ac:dyDescent="0.15">
      <c r="A236" s="37" t="s">
        <v>384</v>
      </c>
      <c r="B236" s="48">
        <v>514</v>
      </c>
      <c r="C236" s="48" t="s">
        <v>382</v>
      </c>
      <c r="D236" s="38" t="s">
        <v>383</v>
      </c>
      <c r="E236" s="39">
        <v>1</v>
      </c>
      <c r="F236" s="38" t="s">
        <v>385</v>
      </c>
      <c r="G236" s="41">
        <v>7.75</v>
      </c>
      <c r="H236" s="38" t="s">
        <v>116</v>
      </c>
      <c r="I236" s="41">
        <v>15</v>
      </c>
      <c r="J236" s="43">
        <v>1000</v>
      </c>
      <c r="K236" s="43">
        <v>1256.22</v>
      </c>
      <c r="L236" s="43">
        <v>613</v>
      </c>
      <c r="M236" s="43">
        <v>12</v>
      </c>
      <c r="N236" s="43">
        <v>625</v>
      </c>
    </row>
    <row r="237" spans="1:14" x14ac:dyDescent="0.15">
      <c r="A237" s="37" t="s">
        <v>298</v>
      </c>
      <c r="B237" s="48">
        <v>519</v>
      </c>
      <c r="C237" s="48" t="s">
        <v>386</v>
      </c>
      <c r="D237" s="38" t="s">
        <v>165</v>
      </c>
      <c r="E237" s="39">
        <v>34000000</v>
      </c>
      <c r="F237" s="38" t="s">
        <v>387</v>
      </c>
      <c r="G237" s="41">
        <v>6.5</v>
      </c>
      <c r="H237" s="38" t="s">
        <v>147</v>
      </c>
      <c r="I237" s="41">
        <v>7.25</v>
      </c>
      <c r="J237" s="43">
        <v>34000000000</v>
      </c>
      <c r="K237" s="43">
        <v>34000000000</v>
      </c>
      <c r="L237" s="43">
        <v>34000000</v>
      </c>
      <c r="M237" s="43">
        <v>533590</v>
      </c>
      <c r="N237" s="43">
        <v>34533590</v>
      </c>
    </row>
    <row r="238" spans="1:14" x14ac:dyDescent="0.15">
      <c r="A238" s="37" t="s">
        <v>298</v>
      </c>
      <c r="B238" s="48">
        <v>519</v>
      </c>
      <c r="C238" s="48" t="s">
        <v>386</v>
      </c>
      <c r="D238" s="38" t="s">
        <v>165</v>
      </c>
      <c r="E238" s="39">
        <v>6000000</v>
      </c>
      <c r="F238" s="38" t="s">
        <v>388</v>
      </c>
      <c r="G238" s="41">
        <v>0</v>
      </c>
      <c r="H238" s="38" t="s">
        <v>147</v>
      </c>
      <c r="I238" s="41">
        <v>7.5</v>
      </c>
      <c r="J238" s="43">
        <v>6000000000</v>
      </c>
      <c r="K238" s="43">
        <v>6000000000</v>
      </c>
      <c r="L238" s="43">
        <v>6000000</v>
      </c>
      <c r="M238" s="43">
        <v>0</v>
      </c>
      <c r="N238" s="43">
        <v>6000000</v>
      </c>
    </row>
    <row r="239" spans="1:14" x14ac:dyDescent="0.15">
      <c r="A239" s="37" t="s">
        <v>365</v>
      </c>
      <c r="B239" s="48">
        <v>524</v>
      </c>
      <c r="C239" s="48" t="s">
        <v>389</v>
      </c>
      <c r="D239" s="38" t="s">
        <v>165</v>
      </c>
      <c r="E239" s="39">
        <v>55000000</v>
      </c>
      <c r="F239" s="38" t="s">
        <v>390</v>
      </c>
      <c r="G239" s="41">
        <v>6.5</v>
      </c>
      <c r="H239" s="38" t="s">
        <v>147</v>
      </c>
      <c r="I239" s="41">
        <v>6.5</v>
      </c>
      <c r="J239" s="43"/>
      <c r="K239" s="43"/>
      <c r="L239" s="43"/>
      <c r="M239" s="43"/>
      <c r="N239" s="43"/>
    </row>
    <row r="240" spans="1:14" x14ac:dyDescent="0.15">
      <c r="A240" s="37" t="s">
        <v>365</v>
      </c>
      <c r="B240" s="48">
        <v>524</v>
      </c>
      <c r="C240" s="48" t="s">
        <v>389</v>
      </c>
      <c r="D240" s="38" t="s">
        <v>165</v>
      </c>
      <c r="E240" s="39">
        <v>30000000</v>
      </c>
      <c r="F240" s="38" t="s">
        <v>391</v>
      </c>
      <c r="G240" s="41">
        <v>0</v>
      </c>
      <c r="H240" s="38" t="s">
        <v>147</v>
      </c>
      <c r="I240" s="41">
        <v>6.75</v>
      </c>
      <c r="J240" s="43"/>
      <c r="K240" s="43"/>
      <c r="L240" s="43"/>
      <c r="M240" s="43"/>
      <c r="N240" s="43"/>
    </row>
    <row r="241" spans="1:14" x14ac:dyDescent="0.15">
      <c r="A241" s="37" t="s">
        <v>220</v>
      </c>
      <c r="B241" s="48">
        <v>536</v>
      </c>
      <c r="C241" s="48" t="s">
        <v>392</v>
      </c>
      <c r="D241" s="38" t="s">
        <v>36</v>
      </c>
      <c r="E241" s="39">
        <v>302</v>
      </c>
      <c r="F241" s="38" t="s">
        <v>393</v>
      </c>
      <c r="G241" s="41">
        <v>3.7</v>
      </c>
      <c r="H241" s="38" t="s">
        <v>63</v>
      </c>
      <c r="I241" s="41">
        <v>19.5</v>
      </c>
      <c r="J241" s="43">
        <v>302000</v>
      </c>
      <c r="K241" s="43">
        <v>243998.51</v>
      </c>
      <c r="L241" s="43">
        <v>5229842</v>
      </c>
      <c r="M241" s="43">
        <v>15104</v>
      </c>
      <c r="N241" s="43">
        <v>5244946</v>
      </c>
    </row>
    <row r="242" spans="1:14" x14ac:dyDescent="0.15">
      <c r="A242" s="37" t="s">
        <v>384</v>
      </c>
      <c r="B242" s="48">
        <v>536</v>
      </c>
      <c r="C242" s="48" t="s">
        <v>392</v>
      </c>
      <c r="D242" s="38" t="s">
        <v>36</v>
      </c>
      <c r="E242" s="39">
        <v>19</v>
      </c>
      <c r="F242" s="38" t="s">
        <v>394</v>
      </c>
      <c r="G242" s="41">
        <v>4</v>
      </c>
      <c r="H242" s="38" t="s">
        <v>63</v>
      </c>
      <c r="I242" s="41">
        <v>19.5</v>
      </c>
      <c r="J242" s="43">
        <v>19000</v>
      </c>
      <c r="K242" s="43">
        <v>20957.38</v>
      </c>
      <c r="L242" s="43">
        <v>449199</v>
      </c>
      <c r="M242" s="43">
        <v>1400</v>
      </c>
      <c r="N242" s="43">
        <v>450599</v>
      </c>
    </row>
    <row r="243" spans="1:14" x14ac:dyDescent="0.15">
      <c r="A243" s="37" t="s">
        <v>384</v>
      </c>
      <c r="B243" s="48">
        <v>536</v>
      </c>
      <c r="C243" s="48" t="s">
        <v>392</v>
      </c>
      <c r="D243" s="38" t="s">
        <v>36</v>
      </c>
      <c r="E243" s="39">
        <v>17</v>
      </c>
      <c r="F243" s="38" t="s">
        <v>306</v>
      </c>
      <c r="G243" s="41">
        <v>4.7</v>
      </c>
      <c r="H243" s="38" t="s">
        <v>63</v>
      </c>
      <c r="I243" s="41">
        <v>19.5</v>
      </c>
      <c r="J243" s="43">
        <v>17000</v>
      </c>
      <c r="K243" s="43">
        <v>19068.46</v>
      </c>
      <c r="L243" s="43">
        <v>408712</v>
      </c>
      <c r="M243" s="43">
        <v>1493</v>
      </c>
      <c r="N243" s="43">
        <v>410205</v>
      </c>
    </row>
    <row r="244" spans="1:14" x14ac:dyDescent="0.15">
      <c r="A244" s="37" t="s">
        <v>384</v>
      </c>
      <c r="B244" s="48">
        <v>536</v>
      </c>
      <c r="C244" s="48" t="s">
        <v>392</v>
      </c>
      <c r="D244" s="38" t="s">
        <v>36</v>
      </c>
      <c r="E244" s="39">
        <v>11.5</v>
      </c>
      <c r="F244" s="38" t="s">
        <v>308</v>
      </c>
      <c r="G244" s="41">
        <v>5.5</v>
      </c>
      <c r="H244" s="38" t="s">
        <v>63</v>
      </c>
      <c r="I244" s="41">
        <v>19.5</v>
      </c>
      <c r="J244" s="43">
        <v>11500</v>
      </c>
      <c r="K244" s="43">
        <v>13147.07</v>
      </c>
      <c r="L244" s="43">
        <v>281793</v>
      </c>
      <c r="M244" s="43">
        <v>1200</v>
      </c>
      <c r="N244" s="43">
        <v>282993</v>
      </c>
    </row>
    <row r="245" spans="1:14" x14ac:dyDescent="0.15">
      <c r="A245" s="37" t="s">
        <v>395</v>
      </c>
      <c r="B245" s="48">
        <v>536</v>
      </c>
      <c r="C245" s="48" t="s">
        <v>392</v>
      </c>
      <c r="D245" s="38" t="s">
        <v>36</v>
      </c>
      <c r="E245" s="39">
        <v>20</v>
      </c>
      <c r="F245" s="38" t="s">
        <v>396</v>
      </c>
      <c r="G245" s="41">
        <v>7.5</v>
      </c>
      <c r="H245" s="38" t="s">
        <v>63</v>
      </c>
      <c r="I245" s="41">
        <v>19.5</v>
      </c>
      <c r="J245" s="43">
        <v>20000</v>
      </c>
      <c r="K245" s="43">
        <v>23963.56</v>
      </c>
      <c r="L245" s="43">
        <v>513633</v>
      </c>
      <c r="M245" s="43">
        <v>2957</v>
      </c>
      <c r="N245" s="43">
        <v>516590</v>
      </c>
    </row>
    <row r="246" spans="1:14" x14ac:dyDescent="0.15">
      <c r="A246" s="37"/>
      <c r="B246" s="48"/>
      <c r="C246" s="48"/>
      <c r="D246" s="38"/>
      <c r="E246" s="39"/>
      <c r="F246" s="38"/>
      <c r="G246" s="41"/>
      <c r="H246" s="38"/>
      <c r="I246" s="41"/>
      <c r="J246" s="43"/>
      <c r="K246" s="43"/>
      <c r="L246" s="43"/>
      <c r="M246" s="43"/>
      <c r="N246" s="43"/>
    </row>
    <row r="247" spans="1:14" x14ac:dyDescent="0.15">
      <c r="A247" s="37" t="s">
        <v>67</v>
      </c>
      <c r="B247" s="48">
        <v>557</v>
      </c>
      <c r="C247" s="48" t="s">
        <v>401</v>
      </c>
      <c r="D247" s="38" t="s">
        <v>36</v>
      </c>
      <c r="E247" s="39">
        <v>120.8</v>
      </c>
      <c r="F247" s="38" t="s">
        <v>271</v>
      </c>
      <c r="G247" s="41">
        <v>4.2</v>
      </c>
      <c r="H247" s="38" t="s">
        <v>55</v>
      </c>
      <c r="I247" s="41">
        <v>9.75</v>
      </c>
      <c r="J247" s="43">
        <v>120800</v>
      </c>
      <c r="K247" s="43">
        <v>0</v>
      </c>
      <c r="L247" s="43">
        <v>0</v>
      </c>
      <c r="M247" s="43">
        <v>0</v>
      </c>
      <c r="N247" s="43">
        <v>0</v>
      </c>
    </row>
    <row r="248" spans="1:14" x14ac:dyDescent="0.15">
      <c r="A248" s="37" t="s">
        <v>402</v>
      </c>
      <c r="B248" s="48">
        <v>557</v>
      </c>
      <c r="C248" s="48" t="s">
        <v>401</v>
      </c>
      <c r="D248" s="38" t="s">
        <v>36</v>
      </c>
      <c r="E248" s="39">
        <v>41.9</v>
      </c>
      <c r="F248" s="38" t="s">
        <v>272</v>
      </c>
      <c r="G248" s="41">
        <v>5</v>
      </c>
      <c r="H248" s="38" t="s">
        <v>55</v>
      </c>
      <c r="I248" s="41">
        <v>19.5</v>
      </c>
      <c r="J248" s="43"/>
      <c r="K248" s="43"/>
      <c r="L248" s="43"/>
      <c r="M248" s="43"/>
      <c r="N248" s="43"/>
    </row>
    <row r="249" spans="1:14" x14ac:dyDescent="0.15">
      <c r="A249" s="37" t="s">
        <v>402</v>
      </c>
      <c r="B249" s="48">
        <v>557</v>
      </c>
      <c r="C249" s="48" t="s">
        <v>401</v>
      </c>
      <c r="D249" s="38" t="s">
        <v>36</v>
      </c>
      <c r="E249" s="39">
        <v>11</v>
      </c>
      <c r="F249" s="38" t="s">
        <v>403</v>
      </c>
      <c r="G249" s="41">
        <v>5</v>
      </c>
      <c r="H249" s="38" t="s">
        <v>55</v>
      </c>
      <c r="I249" s="41">
        <v>19.75</v>
      </c>
      <c r="J249" s="43"/>
      <c r="K249" s="43"/>
      <c r="L249" s="43"/>
      <c r="M249" s="43"/>
      <c r="N249" s="43"/>
    </row>
    <row r="250" spans="1:14" x14ac:dyDescent="0.15">
      <c r="A250" s="37" t="s">
        <v>402</v>
      </c>
      <c r="B250" s="48">
        <v>557</v>
      </c>
      <c r="C250" s="48" t="s">
        <v>401</v>
      </c>
      <c r="D250" s="38" t="s">
        <v>36</v>
      </c>
      <c r="E250" s="39">
        <v>64</v>
      </c>
      <c r="F250" s="38" t="s">
        <v>404</v>
      </c>
      <c r="G250" s="41">
        <v>3</v>
      </c>
      <c r="H250" s="38" t="s">
        <v>55</v>
      </c>
      <c r="I250" s="41">
        <v>20</v>
      </c>
      <c r="J250" s="43"/>
      <c r="K250" s="43"/>
      <c r="L250" s="43"/>
      <c r="M250" s="43"/>
      <c r="N250" s="43"/>
    </row>
    <row r="251" spans="1:14" x14ac:dyDescent="0.15">
      <c r="A251" s="37" t="s">
        <v>298</v>
      </c>
      <c r="B251" s="48">
        <v>571</v>
      </c>
      <c r="C251" s="48" t="s">
        <v>405</v>
      </c>
      <c r="D251" s="38" t="s">
        <v>165</v>
      </c>
      <c r="E251" s="39">
        <v>90000000</v>
      </c>
      <c r="F251" s="38" t="s">
        <v>406</v>
      </c>
      <c r="G251" s="41">
        <v>5</v>
      </c>
      <c r="H251" s="38" t="s">
        <v>147</v>
      </c>
      <c r="I251" s="41">
        <v>6.5</v>
      </c>
      <c r="J251" s="43">
        <v>90000000000</v>
      </c>
      <c r="K251" s="43">
        <v>90000000000</v>
      </c>
      <c r="L251" s="43">
        <v>90000000</v>
      </c>
      <c r="M251" s="43">
        <v>1092361</v>
      </c>
      <c r="N251" s="43">
        <v>91092361</v>
      </c>
    </row>
    <row r="252" spans="1:14" x14ac:dyDescent="0.15">
      <c r="A252" s="37" t="s">
        <v>298</v>
      </c>
      <c r="B252" s="48">
        <v>571</v>
      </c>
      <c r="C252" s="48" t="s">
        <v>405</v>
      </c>
      <c r="D252" s="38" t="s">
        <v>165</v>
      </c>
      <c r="E252" s="39">
        <v>21495000</v>
      </c>
      <c r="F252" s="38" t="s">
        <v>407</v>
      </c>
      <c r="G252" s="41">
        <v>0</v>
      </c>
      <c r="H252" s="38" t="s">
        <v>147</v>
      </c>
      <c r="I252" s="41">
        <v>6.75</v>
      </c>
      <c r="J252" s="43">
        <v>21495000000</v>
      </c>
      <c r="K252" s="43">
        <v>21495000000</v>
      </c>
      <c r="L252" s="43">
        <v>21495000</v>
      </c>
      <c r="M252" s="43">
        <v>0</v>
      </c>
      <c r="N252" s="43">
        <v>21495000</v>
      </c>
    </row>
    <row r="253" spans="1:14" x14ac:dyDescent="0.15">
      <c r="A253" s="37" t="s">
        <v>298</v>
      </c>
      <c r="B253" s="48">
        <v>571</v>
      </c>
      <c r="C253" s="48" t="s">
        <v>405</v>
      </c>
      <c r="D253" s="38" t="s">
        <v>165</v>
      </c>
      <c r="E253" s="39">
        <v>3500000</v>
      </c>
      <c r="F253" s="38" t="s">
        <v>408</v>
      </c>
      <c r="G253" s="41">
        <v>0</v>
      </c>
      <c r="H253" s="38" t="s">
        <v>147</v>
      </c>
      <c r="I253" s="41">
        <v>6.75</v>
      </c>
      <c r="J253" s="43">
        <v>3500000000</v>
      </c>
      <c r="K253" s="43">
        <v>3500000000</v>
      </c>
      <c r="L253" s="43">
        <v>3500000</v>
      </c>
      <c r="M253" s="43">
        <v>0</v>
      </c>
      <c r="N253" s="43">
        <v>3500000</v>
      </c>
    </row>
    <row r="254" spans="1:14" x14ac:dyDescent="0.15">
      <c r="A254" s="37" t="s">
        <v>298</v>
      </c>
      <c r="B254" s="48">
        <v>571</v>
      </c>
      <c r="C254" s="48" t="s">
        <v>405</v>
      </c>
      <c r="D254" s="38" t="s">
        <v>165</v>
      </c>
      <c r="E254" s="39">
        <v>5000</v>
      </c>
      <c r="F254" s="38" t="s">
        <v>409</v>
      </c>
      <c r="G254" s="41">
        <v>0</v>
      </c>
      <c r="H254" s="38" t="s">
        <v>147</v>
      </c>
      <c r="I254" s="41">
        <v>6.75</v>
      </c>
      <c r="J254" s="43">
        <v>5000000</v>
      </c>
      <c r="K254" s="43">
        <v>5000000</v>
      </c>
      <c r="L254" s="43">
        <v>5000</v>
      </c>
      <c r="M254" s="43">
        <v>0</v>
      </c>
      <c r="N254" s="43">
        <v>5000</v>
      </c>
    </row>
    <row r="255" spans="1:14" x14ac:dyDescent="0.15">
      <c r="A255" s="37"/>
      <c r="B255" s="48"/>
      <c r="C255" s="48"/>
      <c r="D255" s="38"/>
      <c r="E255" s="39"/>
      <c r="F255" s="38"/>
      <c r="G255" s="41"/>
      <c r="H255" s="38"/>
      <c r="I255" s="41"/>
      <c r="J255" s="41"/>
      <c r="K255" s="43"/>
      <c r="L255" s="43"/>
      <c r="M255" s="43"/>
      <c r="N255" s="43"/>
    </row>
    <row r="256" spans="1:14" x14ac:dyDescent="0.15">
      <c r="A256" s="37" t="s">
        <v>373</v>
      </c>
      <c r="B256" s="48">
        <v>582</v>
      </c>
      <c r="C256" s="48" t="s">
        <v>410</v>
      </c>
      <c r="D256" s="38" t="s">
        <v>36</v>
      </c>
      <c r="E256" s="39">
        <v>750</v>
      </c>
      <c r="F256" s="38" t="s">
        <v>393</v>
      </c>
      <c r="G256" s="41">
        <v>4.5</v>
      </c>
      <c r="H256" s="38" t="s">
        <v>63</v>
      </c>
      <c r="I256" s="41">
        <v>18.5</v>
      </c>
      <c r="J256" s="43">
        <v>750000</v>
      </c>
      <c r="K256" s="43">
        <v>697687</v>
      </c>
      <c r="L256" s="43">
        <v>14954160</v>
      </c>
      <c r="M256" s="43">
        <v>110305</v>
      </c>
      <c r="N256" s="43">
        <v>15064465</v>
      </c>
    </row>
    <row r="257" spans="1:14" x14ac:dyDescent="0.15">
      <c r="A257" s="37" t="s">
        <v>377</v>
      </c>
      <c r="B257" s="48">
        <v>582</v>
      </c>
      <c r="C257" s="48" t="s">
        <v>410</v>
      </c>
      <c r="D257" s="38" t="s">
        <v>36</v>
      </c>
      <c r="E257" s="39">
        <v>45</v>
      </c>
      <c r="F257" s="38" t="s">
        <v>394</v>
      </c>
      <c r="G257" s="41">
        <v>4.5</v>
      </c>
      <c r="H257" s="38" t="s">
        <v>63</v>
      </c>
      <c r="I257" s="41">
        <v>18.5</v>
      </c>
      <c r="J257" s="43">
        <v>45000</v>
      </c>
      <c r="K257" s="43">
        <v>41383</v>
      </c>
      <c r="L257" s="43">
        <v>886999</v>
      </c>
      <c r="M257" s="43">
        <v>6543</v>
      </c>
      <c r="N257" s="43">
        <v>893542</v>
      </c>
    </row>
    <row r="258" spans="1:14" x14ac:dyDescent="0.15">
      <c r="A258" s="37" t="s">
        <v>377</v>
      </c>
      <c r="B258" s="48">
        <v>582</v>
      </c>
      <c r="C258" s="48" t="s">
        <v>410</v>
      </c>
      <c r="D258" s="38" t="s">
        <v>36</v>
      </c>
      <c r="E258" s="39">
        <v>19</v>
      </c>
      <c r="F258" s="38" t="s">
        <v>306</v>
      </c>
      <c r="G258" s="41">
        <v>4.5</v>
      </c>
      <c r="H258" s="38" t="s">
        <v>63</v>
      </c>
      <c r="I258" s="41">
        <v>18.5</v>
      </c>
      <c r="J258" s="43">
        <v>19000</v>
      </c>
      <c r="K258" s="43">
        <v>20297</v>
      </c>
      <c r="L258" s="43">
        <v>435044</v>
      </c>
      <c r="M258" s="43">
        <v>3209</v>
      </c>
      <c r="N258" s="43">
        <v>438253</v>
      </c>
    </row>
    <row r="259" spans="1:14" x14ac:dyDescent="0.15">
      <c r="A259" s="37" t="s">
        <v>377</v>
      </c>
      <c r="B259" s="48">
        <v>582</v>
      </c>
      <c r="C259" s="48" t="s">
        <v>410</v>
      </c>
      <c r="D259" s="38" t="s">
        <v>36</v>
      </c>
      <c r="E259" s="39">
        <v>9</v>
      </c>
      <c r="F259" s="38" t="s">
        <v>308</v>
      </c>
      <c r="G259" s="41">
        <v>4.5</v>
      </c>
      <c r="H259" s="38" t="s">
        <v>63</v>
      </c>
      <c r="I259" s="41">
        <v>18.5</v>
      </c>
      <c r="J259" s="43">
        <v>9000</v>
      </c>
      <c r="K259" s="43">
        <v>9614</v>
      </c>
      <c r="L259" s="43">
        <v>206066</v>
      </c>
      <c r="M259" s="43">
        <v>1520</v>
      </c>
      <c r="N259" s="43">
        <v>207586</v>
      </c>
    </row>
    <row r="260" spans="1:14" x14ac:dyDescent="0.15">
      <c r="A260" s="37" t="s">
        <v>377</v>
      </c>
      <c r="B260" s="48">
        <v>582</v>
      </c>
      <c r="C260" s="48" t="s">
        <v>410</v>
      </c>
      <c r="D260" s="38" t="s">
        <v>36</v>
      </c>
      <c r="E260" s="39">
        <v>24.6</v>
      </c>
      <c r="F260" s="38" t="s">
        <v>396</v>
      </c>
      <c r="G260" s="41">
        <v>4.5</v>
      </c>
      <c r="H260" s="38" t="s">
        <v>63</v>
      </c>
      <c r="I260" s="41">
        <v>18.5</v>
      </c>
      <c r="J260" s="43">
        <v>24600</v>
      </c>
      <c r="K260" s="43">
        <v>26279</v>
      </c>
      <c r="L260" s="43">
        <v>563262</v>
      </c>
      <c r="M260" s="43">
        <v>4155</v>
      </c>
      <c r="N260" s="43">
        <v>567417</v>
      </c>
    </row>
    <row r="261" spans="1:14" x14ac:dyDescent="0.15">
      <c r="A261" s="37" t="s">
        <v>377</v>
      </c>
      <c r="B261" s="48">
        <v>582</v>
      </c>
      <c r="C261" s="48" t="s">
        <v>410</v>
      </c>
      <c r="D261" s="38" t="s">
        <v>36</v>
      </c>
      <c r="E261" s="39">
        <v>112.4</v>
      </c>
      <c r="F261" s="38" t="s">
        <v>411</v>
      </c>
      <c r="G261" s="41">
        <v>4.5</v>
      </c>
      <c r="H261" s="38" t="s">
        <v>63</v>
      </c>
      <c r="I261" s="41">
        <v>18.5</v>
      </c>
      <c r="J261" s="43">
        <v>112400</v>
      </c>
      <c r="K261" s="43">
        <v>120072</v>
      </c>
      <c r="L261" s="43">
        <v>2573612</v>
      </c>
      <c r="M261" s="43">
        <v>18984</v>
      </c>
      <c r="N261" s="43">
        <v>2592596</v>
      </c>
    </row>
    <row r="262" spans="1:14" x14ac:dyDescent="0.15">
      <c r="A262" s="37"/>
      <c r="B262" s="48"/>
      <c r="C262" s="48"/>
      <c r="D262" s="38"/>
      <c r="E262" s="39"/>
      <c r="F262" s="38"/>
      <c r="G262" s="41"/>
      <c r="H262" s="38"/>
      <c r="I262" s="41"/>
      <c r="J262" s="41"/>
      <c r="K262" s="43"/>
      <c r="L262" s="43"/>
      <c r="M262" s="43"/>
      <c r="N262" s="43"/>
    </row>
    <row r="263" spans="1:14" x14ac:dyDescent="0.15">
      <c r="A263" s="37" t="s">
        <v>298</v>
      </c>
      <c r="B263" s="48">
        <v>602</v>
      </c>
      <c r="C263" s="48" t="s">
        <v>412</v>
      </c>
      <c r="D263" s="38" t="s">
        <v>165</v>
      </c>
      <c r="E263" s="39">
        <v>34500000</v>
      </c>
      <c r="F263" s="38" t="s">
        <v>413</v>
      </c>
      <c r="G263" s="41">
        <v>6</v>
      </c>
      <c r="H263" s="38" t="s">
        <v>147</v>
      </c>
      <c r="I263" s="41">
        <v>6.75</v>
      </c>
      <c r="J263" s="43">
        <v>34500000000</v>
      </c>
      <c r="K263" s="43">
        <v>34500000000</v>
      </c>
      <c r="L263" s="43">
        <v>34500000</v>
      </c>
      <c r="M263" s="43">
        <v>330161</v>
      </c>
      <c r="N263" s="43">
        <v>34830161</v>
      </c>
    </row>
    <row r="264" spans="1:14" x14ac:dyDescent="0.15">
      <c r="A264" s="37" t="s">
        <v>298</v>
      </c>
      <c r="B264" s="48">
        <v>602</v>
      </c>
      <c r="C264" s="48" t="s">
        <v>412</v>
      </c>
      <c r="D264" s="38" t="s">
        <v>165</v>
      </c>
      <c r="E264" s="39">
        <v>30500000</v>
      </c>
      <c r="F264" s="38" t="s">
        <v>414</v>
      </c>
      <c r="G264" s="41">
        <v>1</v>
      </c>
      <c r="H264" s="38" t="s">
        <v>147</v>
      </c>
      <c r="I264" s="41">
        <v>7</v>
      </c>
      <c r="J264" s="43">
        <v>30500000000</v>
      </c>
      <c r="K264" s="43">
        <v>30500000000</v>
      </c>
      <c r="L264" s="43">
        <v>30500000</v>
      </c>
      <c r="M264" s="43">
        <v>50039</v>
      </c>
      <c r="N264" s="43">
        <v>30550039</v>
      </c>
    </row>
    <row r="265" spans="1:14" x14ac:dyDescent="0.15">
      <c r="A265" s="37" t="s">
        <v>220</v>
      </c>
      <c r="B265" s="48">
        <v>607</v>
      </c>
      <c r="C265" s="48" t="s">
        <v>415</v>
      </c>
      <c r="D265" s="38" t="s">
        <v>165</v>
      </c>
      <c r="E265" s="39">
        <v>52800000</v>
      </c>
      <c r="F265" s="38" t="s">
        <v>331</v>
      </c>
      <c r="G265" s="41">
        <v>7.5</v>
      </c>
      <c r="H265" s="38" t="s">
        <v>147</v>
      </c>
      <c r="I265" s="41">
        <v>9.75</v>
      </c>
      <c r="J265" s="43">
        <v>52800000000</v>
      </c>
      <c r="K265" s="43">
        <v>52800000000</v>
      </c>
      <c r="L265" s="43">
        <v>52800000</v>
      </c>
      <c r="M265" s="43">
        <v>304024</v>
      </c>
      <c r="N265" s="43">
        <v>53104024</v>
      </c>
    </row>
    <row r="266" spans="1:14" x14ac:dyDescent="0.15">
      <c r="A266" s="37" t="s">
        <v>220</v>
      </c>
      <c r="B266" s="48">
        <v>607</v>
      </c>
      <c r="C266" s="48" t="s">
        <v>415</v>
      </c>
      <c r="D266" s="38" t="s">
        <v>165</v>
      </c>
      <c r="E266" s="39">
        <v>2700000</v>
      </c>
      <c r="F266" s="38" t="s">
        <v>416</v>
      </c>
      <c r="G266" s="41">
        <v>9</v>
      </c>
      <c r="H266" s="38" t="s">
        <v>147</v>
      </c>
      <c r="I266" s="41">
        <v>9.75</v>
      </c>
      <c r="J266" s="43">
        <v>2700000000</v>
      </c>
      <c r="K266" s="43">
        <v>2700000000</v>
      </c>
      <c r="L266" s="43">
        <v>2700000</v>
      </c>
      <c r="M266" s="43">
        <v>18541</v>
      </c>
      <c r="N266" s="43">
        <v>2718541</v>
      </c>
    </row>
    <row r="267" spans="1:14" x14ac:dyDescent="0.15">
      <c r="A267" s="37" t="s">
        <v>220</v>
      </c>
      <c r="B267" s="48">
        <v>607</v>
      </c>
      <c r="C267" s="48" t="s">
        <v>415</v>
      </c>
      <c r="D267" s="38" t="s">
        <v>165</v>
      </c>
      <c r="E267" s="39">
        <v>4500000</v>
      </c>
      <c r="F267" s="38" t="s">
        <v>332</v>
      </c>
      <c r="G267" s="41">
        <v>0</v>
      </c>
      <c r="H267" s="38" t="s">
        <v>147</v>
      </c>
      <c r="I267" s="41">
        <v>10</v>
      </c>
      <c r="J267" s="43">
        <v>4500000000</v>
      </c>
      <c r="K267" s="43">
        <v>4500000000</v>
      </c>
      <c r="L267" s="43">
        <v>4500000</v>
      </c>
      <c r="M267" s="43">
        <v>0</v>
      </c>
      <c r="N267" s="43">
        <v>4500000</v>
      </c>
    </row>
    <row r="268" spans="1:14" x14ac:dyDescent="0.15">
      <c r="A268" s="37"/>
      <c r="B268" s="48"/>
      <c r="C268" s="48"/>
      <c r="D268" s="38"/>
      <c r="E268" s="39"/>
      <c r="F268" s="38"/>
      <c r="G268" s="41"/>
      <c r="H268" s="38"/>
      <c r="I268" s="41"/>
      <c r="J268" s="41"/>
      <c r="K268" s="43"/>
      <c r="L268" s="43"/>
      <c r="M268" s="43"/>
      <c r="N268" s="43"/>
    </row>
    <row r="269" spans="1:14" x14ac:dyDescent="0.15">
      <c r="A269" s="37" t="s">
        <v>298</v>
      </c>
      <c r="B269" s="48">
        <v>612</v>
      </c>
      <c r="C269" s="48" t="s">
        <v>417</v>
      </c>
      <c r="D269" s="38" t="s">
        <v>165</v>
      </c>
      <c r="E269" s="39">
        <v>34500000</v>
      </c>
      <c r="F269" s="38" t="s">
        <v>418</v>
      </c>
      <c r="G269" s="41">
        <v>6</v>
      </c>
      <c r="H269" s="38" t="s">
        <v>147</v>
      </c>
      <c r="I269" s="41">
        <v>7.25</v>
      </c>
      <c r="J269" s="43">
        <v>34500000000</v>
      </c>
      <c r="K269" s="43">
        <v>34500000000</v>
      </c>
      <c r="L269" s="43">
        <v>34500000</v>
      </c>
      <c r="M269" s="43">
        <v>500683</v>
      </c>
      <c r="N269" s="43">
        <v>35000683</v>
      </c>
    </row>
    <row r="270" spans="1:14" x14ac:dyDescent="0.15">
      <c r="A270" s="37" t="s">
        <v>298</v>
      </c>
      <c r="B270" s="48">
        <v>612</v>
      </c>
      <c r="C270" s="48" t="s">
        <v>417</v>
      </c>
      <c r="D270" s="38" t="s">
        <v>165</v>
      </c>
      <c r="E270" s="39">
        <v>10500000</v>
      </c>
      <c r="F270" s="38" t="s">
        <v>419</v>
      </c>
      <c r="G270" s="41">
        <v>0</v>
      </c>
      <c r="H270" s="38" t="s">
        <v>147</v>
      </c>
      <c r="I270" s="41">
        <v>7.5</v>
      </c>
      <c r="J270" s="43">
        <v>10500000000</v>
      </c>
      <c r="K270" s="43">
        <v>10500000000</v>
      </c>
      <c r="L270" s="43">
        <v>10500000</v>
      </c>
      <c r="M270" s="43">
        <v>0</v>
      </c>
      <c r="N270" s="43">
        <v>10500000</v>
      </c>
    </row>
    <row r="271" spans="1:14" x14ac:dyDescent="0.15">
      <c r="A271" s="37" t="s">
        <v>298</v>
      </c>
      <c r="B271" s="48">
        <v>614</v>
      </c>
      <c r="C271" s="48" t="s">
        <v>420</v>
      </c>
      <c r="D271" s="38" t="s">
        <v>165</v>
      </c>
      <c r="E271" s="39">
        <v>13500000</v>
      </c>
      <c r="F271" s="38" t="s">
        <v>421</v>
      </c>
      <c r="G271" s="41">
        <v>6.5</v>
      </c>
      <c r="H271" s="38" t="s">
        <v>147</v>
      </c>
      <c r="I271" s="41">
        <v>6.5</v>
      </c>
      <c r="J271" s="43">
        <v>13500000000</v>
      </c>
      <c r="K271" s="43">
        <v>13500000000</v>
      </c>
      <c r="L271" s="43">
        <v>13500000</v>
      </c>
      <c r="M271" s="43">
        <v>139709</v>
      </c>
      <c r="N271" s="43">
        <v>13639709</v>
      </c>
    </row>
    <row r="272" spans="1:14" x14ac:dyDescent="0.15">
      <c r="A272" s="37" t="s">
        <v>298</v>
      </c>
      <c r="B272" s="48">
        <v>614</v>
      </c>
      <c r="C272" s="48" t="s">
        <v>420</v>
      </c>
      <c r="D272" s="38" t="s">
        <v>165</v>
      </c>
      <c r="E272" s="39">
        <v>10500000</v>
      </c>
      <c r="F272" s="38" t="s">
        <v>422</v>
      </c>
      <c r="G272" s="41">
        <v>0</v>
      </c>
      <c r="H272" s="38" t="s">
        <v>147</v>
      </c>
      <c r="I272" s="41">
        <v>6.75</v>
      </c>
      <c r="J272" s="43">
        <v>10500000000</v>
      </c>
      <c r="K272" s="43">
        <v>10500000000</v>
      </c>
      <c r="L272" s="43">
        <v>10500000</v>
      </c>
      <c r="M272" s="43">
        <v>0</v>
      </c>
      <c r="N272" s="43">
        <v>10500000</v>
      </c>
    </row>
    <row r="273" spans="1:14" x14ac:dyDescent="0.15">
      <c r="A273" s="37"/>
      <c r="B273" s="48"/>
      <c r="C273" s="48"/>
      <c r="D273" s="38"/>
      <c r="E273" s="39"/>
      <c r="F273" s="38"/>
      <c r="G273" s="41"/>
      <c r="H273" s="38"/>
      <c r="I273" s="41"/>
      <c r="J273" s="43"/>
      <c r="K273" s="43"/>
      <c r="L273" s="43"/>
      <c r="M273" s="43"/>
      <c r="N273" s="43"/>
    </row>
    <row r="274" spans="1:14" x14ac:dyDescent="0.15">
      <c r="A274" s="37" t="s">
        <v>423</v>
      </c>
      <c r="B274" s="48">
        <v>626</v>
      </c>
      <c r="C274" s="48" t="s">
        <v>424</v>
      </c>
      <c r="D274" s="38" t="s">
        <v>383</v>
      </c>
      <c r="E274" s="39">
        <v>100000</v>
      </c>
      <c r="F274" s="38" t="s">
        <v>425</v>
      </c>
      <c r="G274" s="41">
        <v>0</v>
      </c>
      <c r="H274" s="38" t="s">
        <v>167</v>
      </c>
      <c r="I274" s="41">
        <v>0.5</v>
      </c>
      <c r="J274" s="43"/>
      <c r="K274" s="43"/>
      <c r="L274" s="43"/>
      <c r="M274" s="43"/>
      <c r="N274" s="43"/>
    </row>
    <row r="275" spans="1:14" x14ac:dyDescent="0.15">
      <c r="A275" s="37" t="s">
        <v>423</v>
      </c>
      <c r="B275" s="48">
        <v>626</v>
      </c>
      <c r="C275" s="48" t="s">
        <v>424</v>
      </c>
      <c r="D275" s="38" t="s">
        <v>383</v>
      </c>
      <c r="E275" s="39">
        <v>100000</v>
      </c>
      <c r="F275" s="38" t="s">
        <v>426</v>
      </c>
      <c r="G275" s="41">
        <v>0</v>
      </c>
      <c r="H275" s="38" t="s">
        <v>167</v>
      </c>
      <c r="I275" s="41">
        <v>0.25</v>
      </c>
      <c r="J275" s="43"/>
      <c r="K275" s="43"/>
      <c r="L275" s="43"/>
      <c r="M275" s="43"/>
      <c r="N275" s="43"/>
    </row>
    <row r="276" spans="1:14" x14ac:dyDescent="0.15">
      <c r="A276" s="37" t="s">
        <v>298</v>
      </c>
      <c r="B276" s="48">
        <v>628</v>
      </c>
      <c r="C276" s="48" t="s">
        <v>767</v>
      </c>
      <c r="D276" s="38" t="s">
        <v>165</v>
      </c>
      <c r="E276" s="39">
        <v>33500000</v>
      </c>
      <c r="F276" s="38" t="s">
        <v>768</v>
      </c>
      <c r="G276" s="41">
        <v>6.5</v>
      </c>
      <c r="H276" s="38" t="s">
        <v>147</v>
      </c>
      <c r="I276" s="41">
        <v>7.25</v>
      </c>
      <c r="J276" s="43">
        <v>33500000000</v>
      </c>
      <c r="K276" s="43">
        <v>33500000000</v>
      </c>
      <c r="L276" s="43">
        <v>33500000</v>
      </c>
      <c r="M276" s="43">
        <v>525743</v>
      </c>
      <c r="N276" s="43">
        <v>34025743</v>
      </c>
    </row>
    <row r="277" spans="1:14" x14ac:dyDescent="0.15">
      <c r="A277" s="37" t="s">
        <v>298</v>
      </c>
      <c r="B277" s="48">
        <v>628</v>
      </c>
      <c r="C277" s="48" t="s">
        <v>767</v>
      </c>
      <c r="D277" s="38" t="s">
        <v>165</v>
      </c>
      <c r="E277" s="39">
        <v>6500000</v>
      </c>
      <c r="F277" s="38" t="s">
        <v>769</v>
      </c>
      <c r="G277" s="41">
        <v>0</v>
      </c>
      <c r="H277" s="38" t="s">
        <v>147</v>
      </c>
      <c r="I277" s="41">
        <v>7.5</v>
      </c>
      <c r="J277" s="43">
        <v>6500000000</v>
      </c>
      <c r="K277" s="43">
        <v>6500000000</v>
      </c>
      <c r="L277" s="43">
        <v>6500000</v>
      </c>
      <c r="M277" s="43">
        <v>0</v>
      </c>
      <c r="N277" s="43">
        <v>6500000</v>
      </c>
    </row>
    <row r="278" spans="1:14" x14ac:dyDescent="0.15">
      <c r="A278" s="37" t="s">
        <v>298</v>
      </c>
      <c r="B278" s="48">
        <v>631</v>
      </c>
      <c r="C278" s="48" t="s">
        <v>770</v>
      </c>
      <c r="D278" s="38" t="s">
        <v>165</v>
      </c>
      <c r="E278" s="39">
        <v>25000000</v>
      </c>
      <c r="F278" s="38" t="s">
        <v>771</v>
      </c>
      <c r="G278" s="41">
        <v>6.5</v>
      </c>
      <c r="H278" s="38" t="s">
        <v>147</v>
      </c>
      <c r="I278" s="41">
        <v>6</v>
      </c>
      <c r="J278" s="43">
        <v>25000000000</v>
      </c>
      <c r="K278" s="43">
        <v>25000000000</v>
      </c>
      <c r="L278" s="43">
        <v>25000000</v>
      </c>
      <c r="M278" s="43">
        <v>392346</v>
      </c>
      <c r="N278" s="43">
        <v>25392346</v>
      </c>
    </row>
    <row r="279" spans="1:14" x14ac:dyDescent="0.15">
      <c r="A279" s="37" t="s">
        <v>365</v>
      </c>
      <c r="B279" s="48">
        <v>631</v>
      </c>
      <c r="C279" s="48" t="s">
        <v>770</v>
      </c>
      <c r="D279" s="38" t="s">
        <v>165</v>
      </c>
      <c r="E279" s="39">
        <v>3500000</v>
      </c>
      <c r="F279" s="38" t="s">
        <v>772</v>
      </c>
      <c r="G279" s="41">
        <v>7</v>
      </c>
      <c r="H279" s="38" t="s">
        <v>147</v>
      </c>
      <c r="I279" s="41">
        <v>6</v>
      </c>
      <c r="J279" s="43"/>
      <c r="K279" s="43"/>
      <c r="L279" s="43"/>
      <c r="M279" s="43"/>
      <c r="N279" s="43"/>
    </row>
    <row r="280" spans="1:14" x14ac:dyDescent="0.15">
      <c r="A280" s="37" t="s">
        <v>298</v>
      </c>
      <c r="B280" s="48">
        <v>631</v>
      </c>
      <c r="C280" s="48" t="s">
        <v>770</v>
      </c>
      <c r="D280" s="38" t="s">
        <v>165</v>
      </c>
      <c r="E280" s="39">
        <v>10000</v>
      </c>
      <c r="F280" s="38" t="s">
        <v>773</v>
      </c>
      <c r="G280" s="41">
        <v>0</v>
      </c>
      <c r="H280" s="38" t="s">
        <v>147</v>
      </c>
      <c r="I280" s="41">
        <v>6.25</v>
      </c>
      <c r="J280" s="43">
        <v>10000000</v>
      </c>
      <c r="K280" s="43">
        <v>10000000</v>
      </c>
      <c r="L280" s="43">
        <v>10000</v>
      </c>
      <c r="M280" s="43">
        <v>0</v>
      </c>
      <c r="N280" s="43">
        <v>10000</v>
      </c>
    </row>
    <row r="281" spans="1:14" x14ac:dyDescent="0.15">
      <c r="A281" s="37"/>
      <c r="B281" s="48"/>
      <c r="C281" s="48"/>
      <c r="D281" s="38"/>
      <c r="E281" s="39"/>
      <c r="F281" s="38"/>
      <c r="G281" s="41"/>
      <c r="H281" s="38"/>
      <c r="I281" s="41"/>
      <c r="J281" s="43"/>
      <c r="K281" s="43"/>
      <c r="L281" s="43"/>
      <c r="M281" s="43"/>
      <c r="N281" s="43"/>
    </row>
    <row r="282" spans="1:14" x14ac:dyDescent="0.15">
      <c r="A282" s="37" t="s">
        <v>807</v>
      </c>
      <c r="B282" s="48">
        <v>634</v>
      </c>
      <c r="C282" s="48" t="s">
        <v>808</v>
      </c>
      <c r="D282" s="38" t="s">
        <v>383</v>
      </c>
      <c r="E282" s="39">
        <v>50000</v>
      </c>
      <c r="F282" s="38" t="s">
        <v>809</v>
      </c>
      <c r="G282" s="41">
        <v>0</v>
      </c>
      <c r="H282" s="38" t="s">
        <v>167</v>
      </c>
      <c r="I282" s="41">
        <v>8.4931506849315067E-2</v>
      </c>
      <c r="J282" s="43"/>
      <c r="K282" s="43"/>
      <c r="L282" s="43"/>
      <c r="M282" s="43"/>
      <c r="N282" s="43"/>
    </row>
    <row r="283" spans="1:14" x14ac:dyDescent="0.15">
      <c r="A283" s="37" t="s">
        <v>807</v>
      </c>
      <c r="B283" s="48">
        <v>634</v>
      </c>
      <c r="C283" s="48" t="s">
        <v>808</v>
      </c>
      <c r="D283" s="38" t="s">
        <v>383</v>
      </c>
      <c r="E283" s="39">
        <v>50000</v>
      </c>
      <c r="F283" s="38" t="s">
        <v>810</v>
      </c>
      <c r="G283" s="41">
        <v>0</v>
      </c>
      <c r="H283" s="38" t="s">
        <v>167</v>
      </c>
      <c r="I283" s="41">
        <v>0.24931506849315069</v>
      </c>
      <c r="J283" s="43"/>
      <c r="K283" s="43"/>
      <c r="L283" s="43"/>
      <c r="M283" s="43"/>
      <c r="N283" s="43"/>
    </row>
    <row r="284" spans="1:14" x14ac:dyDescent="0.15">
      <c r="A284" s="37" t="s">
        <v>807</v>
      </c>
      <c r="B284" s="48">
        <v>634</v>
      </c>
      <c r="C284" s="48" t="s">
        <v>808</v>
      </c>
      <c r="D284" s="38" t="s">
        <v>383</v>
      </c>
      <c r="E284" s="39">
        <v>50000</v>
      </c>
      <c r="F284" s="38" t="s">
        <v>811</v>
      </c>
      <c r="G284" s="41">
        <v>0</v>
      </c>
      <c r="H284" s="38" t="s">
        <v>167</v>
      </c>
      <c r="I284" s="41">
        <v>0.49589041095890413</v>
      </c>
      <c r="J284" s="7"/>
      <c r="K284" s="7"/>
      <c r="L284" s="7"/>
      <c r="M284" s="7"/>
      <c r="N284" s="7"/>
    </row>
    <row r="285" spans="1:14" x14ac:dyDescent="0.15">
      <c r="A285" s="37" t="s">
        <v>807</v>
      </c>
      <c r="B285" s="48">
        <v>634</v>
      </c>
      <c r="C285" s="48" t="s">
        <v>808</v>
      </c>
      <c r="D285" s="38" t="s">
        <v>383</v>
      </c>
      <c r="E285" s="39">
        <v>50000</v>
      </c>
      <c r="F285" s="38" t="s">
        <v>812</v>
      </c>
      <c r="G285" s="41">
        <v>0</v>
      </c>
      <c r="H285" s="38" t="s">
        <v>167</v>
      </c>
      <c r="I285" s="41">
        <v>0.989041095890411</v>
      </c>
      <c r="J285" s="7"/>
      <c r="K285" s="7"/>
      <c r="L285" s="7"/>
      <c r="M285" s="7"/>
      <c r="N285" s="7"/>
    </row>
    <row r="286" spans="1:14" x14ac:dyDescent="0.15">
      <c r="A286" s="37" t="s">
        <v>807</v>
      </c>
      <c r="B286" s="48">
        <v>634</v>
      </c>
      <c r="C286" s="48" t="s">
        <v>808</v>
      </c>
      <c r="D286" s="38" t="s">
        <v>165</v>
      </c>
      <c r="E286" s="39">
        <v>25000000</v>
      </c>
      <c r="F286" s="38" t="s">
        <v>813</v>
      </c>
      <c r="G286" s="41">
        <v>0</v>
      </c>
      <c r="H286" s="38" t="s">
        <v>167</v>
      </c>
      <c r="I286" s="41">
        <v>8.4931506849315067E-2</v>
      </c>
      <c r="J286" s="7"/>
      <c r="K286" s="7"/>
      <c r="L286" s="7"/>
      <c r="M286" s="7"/>
      <c r="N286" s="7"/>
    </row>
    <row r="287" spans="1:14" x14ac:dyDescent="0.15">
      <c r="A287" s="37" t="s">
        <v>807</v>
      </c>
      <c r="B287" s="48">
        <v>634</v>
      </c>
      <c r="C287" s="48" t="s">
        <v>808</v>
      </c>
      <c r="D287" s="38" t="s">
        <v>165</v>
      </c>
      <c r="E287" s="39">
        <v>25000000</v>
      </c>
      <c r="F287" s="38" t="s">
        <v>814</v>
      </c>
      <c r="G287" s="41">
        <v>0</v>
      </c>
      <c r="H287" s="38" t="s">
        <v>167</v>
      </c>
      <c r="I287" s="41">
        <v>0.24931506849315069</v>
      </c>
      <c r="J287" s="43"/>
      <c r="K287" s="43"/>
      <c r="L287" s="43"/>
      <c r="M287" s="43"/>
      <c r="N287" s="43"/>
    </row>
    <row r="288" spans="1:14" x14ac:dyDescent="0.15">
      <c r="A288" s="37" t="s">
        <v>807</v>
      </c>
      <c r="B288" s="48">
        <v>634</v>
      </c>
      <c r="C288" s="48" t="s">
        <v>808</v>
      </c>
      <c r="D288" s="38" t="s">
        <v>165</v>
      </c>
      <c r="E288" s="39">
        <v>25000000</v>
      </c>
      <c r="F288" s="38" t="s">
        <v>815</v>
      </c>
      <c r="G288" s="41">
        <v>0</v>
      </c>
      <c r="H288" s="38" t="s">
        <v>167</v>
      </c>
      <c r="I288" s="41">
        <v>0.49589041095890413</v>
      </c>
      <c r="J288" s="43"/>
      <c r="K288" s="43"/>
      <c r="L288" s="43"/>
      <c r="M288" s="43"/>
      <c r="N288" s="43"/>
    </row>
    <row r="289" spans="1:14" x14ac:dyDescent="0.15">
      <c r="A289" s="37" t="s">
        <v>807</v>
      </c>
      <c r="B289" s="48">
        <v>634</v>
      </c>
      <c r="C289" s="48" t="s">
        <v>808</v>
      </c>
      <c r="D289" s="38" t="s">
        <v>165</v>
      </c>
      <c r="E289" s="39">
        <v>25000000</v>
      </c>
      <c r="F289" s="38" t="s">
        <v>816</v>
      </c>
      <c r="G289" s="41">
        <v>0</v>
      </c>
      <c r="H289" s="38" t="s">
        <v>167</v>
      </c>
      <c r="I289" s="41">
        <v>0.989041095890411</v>
      </c>
      <c r="J289" s="7"/>
      <c r="K289" s="7"/>
      <c r="L289" s="7"/>
      <c r="M289" s="7"/>
      <c r="N289" s="7"/>
    </row>
    <row r="290" spans="1:14" x14ac:dyDescent="0.15">
      <c r="A290" s="37" t="s">
        <v>807</v>
      </c>
      <c r="B290" s="48">
        <v>634</v>
      </c>
      <c r="C290" s="48" t="s">
        <v>808</v>
      </c>
      <c r="D290" s="38" t="s">
        <v>165</v>
      </c>
      <c r="E290" s="39">
        <v>25000000</v>
      </c>
      <c r="F290" s="38" t="s">
        <v>817</v>
      </c>
      <c r="G290" s="41">
        <v>0</v>
      </c>
      <c r="H290" s="38" t="s">
        <v>167</v>
      </c>
      <c r="I290" s="41">
        <v>0.24931506849315069</v>
      </c>
      <c r="J290" s="7"/>
      <c r="K290" s="7"/>
      <c r="L290" s="7"/>
      <c r="M290" s="7"/>
      <c r="N290" s="7"/>
    </row>
    <row r="291" spans="1:14" x14ac:dyDescent="0.15">
      <c r="A291" s="37" t="s">
        <v>807</v>
      </c>
      <c r="B291" s="48">
        <v>634</v>
      </c>
      <c r="C291" s="48" t="s">
        <v>808</v>
      </c>
      <c r="D291" s="38" t="s">
        <v>165</v>
      </c>
      <c r="E291" s="39">
        <v>25000000</v>
      </c>
      <c r="F291" s="38" t="s">
        <v>818</v>
      </c>
      <c r="G291" s="41">
        <v>0</v>
      </c>
      <c r="H291" s="38" t="s">
        <v>167</v>
      </c>
      <c r="I291" s="41">
        <v>0.49589041095890413</v>
      </c>
      <c r="J291" s="7"/>
      <c r="K291" s="7"/>
      <c r="L291" s="7"/>
      <c r="M291" s="7"/>
      <c r="N291" s="7"/>
    </row>
    <row r="292" spans="1:14" x14ac:dyDescent="0.15">
      <c r="A292" s="37" t="s">
        <v>807</v>
      </c>
      <c r="B292" s="48">
        <v>634</v>
      </c>
      <c r="C292" s="48" t="s">
        <v>808</v>
      </c>
      <c r="D292" s="38" t="s">
        <v>165</v>
      </c>
      <c r="E292" s="39">
        <v>25000000</v>
      </c>
      <c r="F292" s="38" t="s">
        <v>819</v>
      </c>
      <c r="G292" s="41">
        <v>0</v>
      </c>
      <c r="H292" s="38" t="s">
        <v>167</v>
      </c>
      <c r="I292" s="41">
        <v>0.989041095890411</v>
      </c>
      <c r="J292" s="7"/>
      <c r="K292" s="7"/>
      <c r="L292" s="7"/>
      <c r="M292" s="7"/>
      <c r="N292" s="7"/>
    </row>
    <row r="293" spans="1:14" x14ac:dyDescent="0.15">
      <c r="A293" s="37" t="s">
        <v>807</v>
      </c>
      <c r="B293" s="48">
        <v>634</v>
      </c>
      <c r="C293" s="48" t="s">
        <v>808</v>
      </c>
      <c r="D293" s="38" t="s">
        <v>383</v>
      </c>
      <c r="E293" s="39">
        <v>50000</v>
      </c>
      <c r="F293" s="38" t="s">
        <v>820</v>
      </c>
      <c r="G293" s="41">
        <v>0</v>
      </c>
      <c r="H293" s="38" t="s">
        <v>167</v>
      </c>
      <c r="I293" s="41">
        <v>0.24931506849315069</v>
      </c>
      <c r="J293" s="43"/>
      <c r="K293" s="43"/>
      <c r="L293" s="43"/>
      <c r="M293" s="43"/>
      <c r="N293" s="43"/>
    </row>
    <row r="294" spans="1:14" x14ac:dyDescent="0.15">
      <c r="A294" s="37" t="s">
        <v>807</v>
      </c>
      <c r="B294" s="48">
        <v>634</v>
      </c>
      <c r="C294" s="48" t="s">
        <v>808</v>
      </c>
      <c r="D294" s="38" t="s">
        <v>383</v>
      </c>
      <c r="E294" s="39">
        <v>50000</v>
      </c>
      <c r="F294" s="38" t="s">
        <v>821</v>
      </c>
      <c r="G294" s="41">
        <v>0</v>
      </c>
      <c r="H294" s="38" t="s">
        <v>167</v>
      </c>
      <c r="I294" s="41">
        <v>0.49589041095890413</v>
      </c>
      <c r="J294" s="43"/>
      <c r="K294" s="43"/>
      <c r="L294" s="43"/>
      <c r="M294" s="43"/>
      <c r="N294" s="43"/>
    </row>
    <row r="295" spans="1:14" x14ac:dyDescent="0.15">
      <c r="A295" s="37" t="s">
        <v>807</v>
      </c>
      <c r="B295" s="48">
        <v>634</v>
      </c>
      <c r="C295" s="48" t="s">
        <v>808</v>
      </c>
      <c r="D295" s="38" t="s">
        <v>383</v>
      </c>
      <c r="E295" s="39">
        <v>50000</v>
      </c>
      <c r="F295" s="38" t="s">
        <v>822</v>
      </c>
      <c r="G295" s="41">
        <v>0</v>
      </c>
      <c r="H295" s="38" t="s">
        <v>167</v>
      </c>
      <c r="I295" s="41">
        <v>0.989041095890411</v>
      </c>
      <c r="J295" s="43"/>
      <c r="K295" s="43"/>
      <c r="L295" s="43"/>
      <c r="M295" s="43"/>
      <c r="N295" s="43"/>
    </row>
    <row r="296" spans="1:14" x14ac:dyDescent="0.15">
      <c r="A296" s="37"/>
      <c r="B296" s="48"/>
      <c r="C296" s="48"/>
      <c r="D296" s="38"/>
      <c r="E296" s="39"/>
      <c r="F296" s="38"/>
      <c r="G296" s="41"/>
      <c r="H296" s="38"/>
      <c r="I296" s="41"/>
      <c r="J296" s="41"/>
      <c r="K296" s="43"/>
      <c r="L296" s="43"/>
      <c r="M296" s="43"/>
      <c r="N296" s="43"/>
    </row>
    <row r="297" spans="1:14" ht="18.75" customHeight="1" x14ac:dyDescent="0.15">
      <c r="A297" s="65" t="s">
        <v>427</v>
      </c>
      <c r="B297" s="66"/>
      <c r="C297" s="66"/>
      <c r="D297" s="67"/>
      <c r="E297" s="68"/>
      <c r="F297" s="67"/>
      <c r="G297" s="67"/>
      <c r="H297" s="67" t="s">
        <v>3</v>
      </c>
      <c r="I297" s="69"/>
      <c r="J297" s="69"/>
      <c r="K297" s="70"/>
      <c r="L297" s="71">
        <v>1051185835</v>
      </c>
      <c r="M297" s="71">
        <v>26237723.620000001</v>
      </c>
      <c r="N297" s="71">
        <v>1077423558.3699999</v>
      </c>
    </row>
    <row r="298" spans="1:14" ht="10.5" customHeight="1" x14ac:dyDescent="0.15">
      <c r="A298" s="73"/>
      <c r="G298" s="74"/>
      <c r="H298" s="75"/>
      <c r="I298" s="76"/>
      <c r="J298" s="76"/>
      <c r="K298" s="77"/>
      <c r="L298" s="77"/>
      <c r="M298" s="77"/>
      <c r="N298" s="77"/>
    </row>
    <row r="299" spans="1:14" x14ac:dyDescent="0.15">
      <c r="A299" s="79" t="s">
        <v>867</v>
      </c>
      <c r="B299" s="79"/>
      <c r="C299" s="79" t="s">
        <v>868</v>
      </c>
      <c r="G299" s="74"/>
      <c r="H299" s="75"/>
      <c r="I299" s="76"/>
      <c r="J299" s="76"/>
    </row>
    <row r="300" spans="1:14" x14ac:dyDescent="0.15">
      <c r="A300" s="80" t="s">
        <v>430</v>
      </c>
      <c r="B300" s="48"/>
      <c r="C300" s="48"/>
      <c r="H300" s="81"/>
      <c r="K300" s="82"/>
      <c r="L300" s="83"/>
    </row>
    <row r="301" spans="1:14" x14ac:dyDescent="0.15">
      <c r="A301" s="80" t="s">
        <v>431</v>
      </c>
    </row>
    <row r="302" spans="1:14" x14ac:dyDescent="0.15">
      <c r="A302" s="80" t="s">
        <v>432</v>
      </c>
    </row>
    <row r="303" spans="1:14" x14ac:dyDescent="0.15">
      <c r="A303" s="80" t="s">
        <v>433</v>
      </c>
    </row>
    <row r="304" spans="1:14" x14ac:dyDescent="0.15">
      <c r="A304" s="84" t="s">
        <v>434</v>
      </c>
      <c r="B304" s="84" t="s">
        <v>435</v>
      </c>
    </row>
    <row r="305" spans="1:7" x14ac:dyDescent="0.15">
      <c r="A305" s="84" t="s">
        <v>436</v>
      </c>
    </row>
    <row r="306" spans="1:7" x14ac:dyDescent="0.15">
      <c r="A306" s="84" t="s">
        <v>437</v>
      </c>
    </row>
    <row r="307" spans="1:7" x14ac:dyDescent="0.15">
      <c r="A307" s="84" t="s">
        <v>438</v>
      </c>
      <c r="E307" s="85"/>
    </row>
    <row r="308" spans="1:7" x14ac:dyDescent="0.15">
      <c r="A308" s="86" t="s">
        <v>439</v>
      </c>
      <c r="B308" s="86" t="s">
        <v>440</v>
      </c>
      <c r="G308" s="86" t="s">
        <v>441</v>
      </c>
    </row>
    <row r="309" spans="1:7" x14ac:dyDescent="0.15">
      <c r="A309" s="86" t="s">
        <v>442</v>
      </c>
      <c r="B309" s="86" t="s">
        <v>443</v>
      </c>
      <c r="G309" s="86" t="s">
        <v>444</v>
      </c>
    </row>
    <row r="310" spans="1:7" x14ac:dyDescent="0.15">
      <c r="A310" s="7"/>
      <c r="B310" s="7"/>
    </row>
    <row r="311" spans="1:7" x14ac:dyDescent="0.15">
      <c r="A311" s="86"/>
    </row>
    <row r="312" spans="1:7" ht="12.75" x14ac:dyDescent="0.2">
      <c r="A312" s="90" t="s">
        <v>445</v>
      </c>
      <c r="C312" s="6"/>
      <c r="E312" s="6"/>
    </row>
    <row r="313" spans="1:7" ht="12.75" x14ac:dyDescent="0.2">
      <c r="A313" s="1" t="s">
        <v>446</v>
      </c>
      <c r="C313" s="6"/>
      <c r="E313" s="6"/>
    </row>
    <row r="314" spans="1:7" ht="12.75" x14ac:dyDescent="0.2">
      <c r="A314" s="90" t="s">
        <v>869</v>
      </c>
      <c r="C314" s="6"/>
      <c r="E314" s="6"/>
    </row>
    <row r="315" spans="1:7" x14ac:dyDescent="0.15">
      <c r="A315" s="11"/>
      <c r="B315" s="2"/>
      <c r="C315" s="11"/>
      <c r="D315" s="11"/>
      <c r="E315" s="11"/>
      <c r="F315" s="11"/>
    </row>
    <row r="316" spans="1:7" ht="12.75" x14ac:dyDescent="0.2">
      <c r="A316" s="91"/>
      <c r="B316" s="92"/>
      <c r="C316" s="93"/>
      <c r="D316" s="93" t="s">
        <v>448</v>
      </c>
      <c r="E316" s="92"/>
      <c r="F316" s="94" t="s">
        <v>449</v>
      </c>
    </row>
    <row r="317" spans="1:7" ht="12.75" x14ac:dyDescent="0.2">
      <c r="A317" s="95" t="s">
        <v>4</v>
      </c>
      <c r="B317" s="96" t="s">
        <v>5</v>
      </c>
      <c r="C317" s="22"/>
      <c r="D317" s="96" t="s">
        <v>450</v>
      </c>
      <c r="E317" s="96" t="s">
        <v>451</v>
      </c>
      <c r="F317" s="97" t="s">
        <v>452</v>
      </c>
    </row>
    <row r="318" spans="1:7" ht="12.75" x14ac:dyDescent="0.2">
      <c r="A318" s="95" t="s">
        <v>453</v>
      </c>
      <c r="B318" s="96" t="s">
        <v>454</v>
      </c>
      <c r="C318" s="96" t="s">
        <v>7</v>
      </c>
      <c r="D318" s="96" t="s">
        <v>455</v>
      </c>
      <c r="E318" s="96" t="s">
        <v>456</v>
      </c>
      <c r="F318" s="97" t="s">
        <v>457</v>
      </c>
    </row>
    <row r="319" spans="1:7" ht="12.75" x14ac:dyDescent="0.2">
      <c r="A319" s="98"/>
      <c r="B319" s="33"/>
      <c r="C319" s="32"/>
      <c r="D319" s="33" t="s">
        <v>33</v>
      </c>
      <c r="E319" s="33" t="s">
        <v>33</v>
      </c>
      <c r="F319" s="99" t="s">
        <v>33</v>
      </c>
    </row>
    <row r="320" spans="1:7" x14ac:dyDescent="0.15">
      <c r="A320" s="11"/>
      <c r="B320" s="2"/>
      <c r="C320" s="11"/>
      <c r="D320" s="11"/>
      <c r="E320" s="11"/>
      <c r="F320" s="11"/>
    </row>
    <row r="321" spans="1:10" x14ac:dyDescent="0.15">
      <c r="A321" s="37" t="s">
        <v>458</v>
      </c>
      <c r="B321" s="38">
        <v>239</v>
      </c>
      <c r="C321" s="38" t="s">
        <v>52</v>
      </c>
      <c r="D321" s="100">
        <v>57729.09</v>
      </c>
      <c r="E321" s="100">
        <v>8114.87</v>
      </c>
      <c r="F321" s="101"/>
    </row>
    <row r="322" spans="1:10" x14ac:dyDescent="0.15">
      <c r="A322" s="86" t="s">
        <v>759</v>
      </c>
      <c r="B322" s="2">
        <v>271</v>
      </c>
      <c r="C322" s="2" t="s">
        <v>97</v>
      </c>
      <c r="D322" s="100">
        <v>331650</v>
      </c>
      <c r="E322" s="100">
        <v>119514</v>
      </c>
      <c r="F322" s="101"/>
    </row>
    <row r="323" spans="1:10" x14ac:dyDescent="0.15">
      <c r="A323" s="86" t="s">
        <v>759</v>
      </c>
      <c r="B323" s="2">
        <v>271</v>
      </c>
      <c r="C323" s="2" t="s">
        <v>98</v>
      </c>
      <c r="D323" s="100">
        <v>91669</v>
      </c>
      <c r="E323" s="100">
        <v>30514</v>
      </c>
      <c r="F323" s="101"/>
    </row>
    <row r="324" spans="1:10" x14ac:dyDescent="0.15">
      <c r="A324" s="37" t="s">
        <v>459</v>
      </c>
      <c r="B324" s="48">
        <v>337</v>
      </c>
      <c r="C324" s="38" t="s">
        <v>37</v>
      </c>
      <c r="D324" s="100">
        <v>343978</v>
      </c>
      <c r="E324" s="100">
        <v>81666</v>
      </c>
      <c r="F324" s="101"/>
    </row>
    <row r="325" spans="1:10" x14ac:dyDescent="0.15">
      <c r="A325" s="37" t="s">
        <v>459</v>
      </c>
      <c r="B325" s="48">
        <v>337</v>
      </c>
      <c r="C325" s="38" t="s">
        <v>39</v>
      </c>
      <c r="D325" s="100">
        <v>63725</v>
      </c>
      <c r="E325" s="100">
        <v>15130</v>
      </c>
      <c r="F325" s="101"/>
    </row>
    <row r="326" spans="1:10" x14ac:dyDescent="0.15">
      <c r="A326" s="37" t="s">
        <v>459</v>
      </c>
      <c r="B326" s="48">
        <v>337</v>
      </c>
      <c r="C326" s="38" t="s">
        <v>760</v>
      </c>
      <c r="D326" s="100">
        <v>539401</v>
      </c>
      <c r="E326" s="100">
        <v>89086</v>
      </c>
      <c r="F326" s="101"/>
    </row>
    <row r="327" spans="1:10" x14ac:dyDescent="0.15">
      <c r="A327" s="37" t="s">
        <v>94</v>
      </c>
      <c r="B327" s="48">
        <v>363</v>
      </c>
      <c r="C327" s="38" t="s">
        <v>217</v>
      </c>
      <c r="D327" s="100">
        <v>36875</v>
      </c>
      <c r="E327" s="100">
        <v>24674</v>
      </c>
      <c r="F327" s="101"/>
      <c r="G327" s="87"/>
      <c r="H327" s="87"/>
      <c r="I327" s="87"/>
      <c r="J327" s="87"/>
    </row>
    <row r="328" spans="1:10" x14ac:dyDescent="0.15">
      <c r="A328" s="37" t="s">
        <v>94</v>
      </c>
      <c r="B328" s="48">
        <v>363</v>
      </c>
      <c r="C328" s="38" t="s">
        <v>218</v>
      </c>
      <c r="D328" s="100">
        <v>8850</v>
      </c>
      <c r="E328" s="100">
        <v>5922</v>
      </c>
      <c r="F328" s="101"/>
      <c r="G328" s="87"/>
      <c r="H328" s="87"/>
      <c r="I328" s="87"/>
      <c r="J328" s="87"/>
    </row>
    <row r="329" spans="1:10" x14ac:dyDescent="0.15">
      <c r="A329" s="37" t="s">
        <v>461</v>
      </c>
      <c r="B329" s="48">
        <v>383</v>
      </c>
      <c r="C329" s="38" t="s">
        <v>105</v>
      </c>
      <c r="D329" s="100">
        <v>48965</v>
      </c>
      <c r="E329" s="100">
        <v>38012</v>
      </c>
      <c r="F329" s="101"/>
      <c r="G329" s="87"/>
      <c r="H329" s="87"/>
      <c r="I329" s="87"/>
      <c r="J329" s="87"/>
    </row>
    <row r="330" spans="1:10" x14ac:dyDescent="0.15">
      <c r="A330" s="37" t="s">
        <v>269</v>
      </c>
      <c r="B330" s="48">
        <v>511</v>
      </c>
      <c r="C330" s="38" t="s">
        <v>317</v>
      </c>
      <c r="D330" s="100">
        <v>1833682</v>
      </c>
      <c r="E330" s="100">
        <v>0</v>
      </c>
      <c r="F330" s="101"/>
      <c r="G330" s="87"/>
      <c r="H330" s="87"/>
    </row>
    <row r="331" spans="1:10" x14ac:dyDescent="0.15">
      <c r="A331" s="37" t="s">
        <v>220</v>
      </c>
      <c r="B331" s="48">
        <v>536</v>
      </c>
      <c r="C331" s="38" t="s">
        <v>393</v>
      </c>
      <c r="D331" s="100">
        <v>98944</v>
      </c>
      <c r="E331" s="100">
        <v>48621</v>
      </c>
      <c r="F331" s="101"/>
      <c r="G331" s="87"/>
      <c r="H331" s="87"/>
    </row>
    <row r="332" spans="1:10" x14ac:dyDescent="0.15">
      <c r="A332" s="37" t="s">
        <v>220</v>
      </c>
      <c r="B332" s="48">
        <v>607</v>
      </c>
      <c r="C332" s="38" t="s">
        <v>331</v>
      </c>
      <c r="D332" s="100">
        <v>0</v>
      </c>
      <c r="E332" s="100">
        <v>963315</v>
      </c>
      <c r="F332" s="101"/>
      <c r="H332" s="87"/>
    </row>
    <row r="333" spans="1:10" x14ac:dyDescent="0.15">
      <c r="A333" s="37" t="s">
        <v>220</v>
      </c>
      <c r="B333" s="48">
        <v>607</v>
      </c>
      <c r="C333" s="38" t="s">
        <v>416</v>
      </c>
      <c r="D333" s="100">
        <v>0</v>
      </c>
      <c r="E333" s="100">
        <v>58801</v>
      </c>
      <c r="F333" s="101"/>
      <c r="H333" s="87"/>
    </row>
    <row r="334" spans="1:10" x14ac:dyDescent="0.15">
      <c r="A334" s="37"/>
      <c r="B334" s="48"/>
      <c r="C334" s="38"/>
      <c r="D334" s="100"/>
      <c r="E334" s="100"/>
      <c r="F334" s="101"/>
      <c r="H334" s="87"/>
    </row>
    <row r="335" spans="1:10" x14ac:dyDescent="0.15">
      <c r="A335" s="102" t="s">
        <v>467</v>
      </c>
      <c r="B335" s="66"/>
      <c r="C335" s="67"/>
      <c r="D335" s="65">
        <v>3455468.09</v>
      </c>
      <c r="E335" s="65">
        <v>1483369.87</v>
      </c>
      <c r="F335" s="65">
        <v>0</v>
      </c>
      <c r="H335" s="87"/>
    </row>
    <row r="336" spans="1:10" x14ac:dyDescent="0.15">
      <c r="B336" s="2"/>
      <c r="D336" s="87"/>
    </row>
    <row r="337" spans="1:14" ht="12.75" x14ac:dyDescent="0.2">
      <c r="A337" s="8" t="s">
        <v>468</v>
      </c>
      <c r="B337" s="87"/>
      <c r="C337" s="87"/>
      <c r="E337" s="6"/>
      <c r="F337" s="104"/>
      <c r="G337" s="104"/>
      <c r="L337" s="105"/>
    </row>
    <row r="338" spans="1:14" ht="12.75" x14ac:dyDescent="0.2">
      <c r="A338" s="1" t="s">
        <v>446</v>
      </c>
      <c r="B338" s="87"/>
      <c r="C338" s="87"/>
      <c r="E338" s="6"/>
      <c r="F338" s="104"/>
      <c r="G338" s="104"/>
      <c r="L338" s="105"/>
    </row>
    <row r="339" spans="1:14" ht="12.75" x14ac:dyDescent="0.2">
      <c r="A339" s="90" t="s">
        <v>869</v>
      </c>
      <c r="B339" s="6"/>
      <c r="C339" s="6"/>
      <c r="E339" s="6"/>
      <c r="F339" s="104"/>
      <c r="G339" s="104"/>
      <c r="L339" s="105"/>
    </row>
    <row r="340" spans="1:14" x14ac:dyDescent="0.15">
      <c r="A340" s="11"/>
      <c r="B340" s="11"/>
      <c r="C340" s="11"/>
      <c r="D340" s="11"/>
      <c r="E340" s="11"/>
      <c r="F340" s="106"/>
      <c r="G340" s="106"/>
      <c r="H340" s="11"/>
      <c r="I340" s="11"/>
      <c r="J340" s="11"/>
      <c r="K340" s="11"/>
      <c r="L340" s="105"/>
      <c r="M340" s="87"/>
      <c r="N340" s="87"/>
    </row>
    <row r="341" spans="1:14" ht="12.75" x14ac:dyDescent="0.2">
      <c r="A341" s="91"/>
      <c r="B341" s="92" t="s">
        <v>469</v>
      </c>
      <c r="C341" s="92"/>
      <c r="D341" s="92"/>
      <c r="E341" s="107"/>
      <c r="F341" s="92" t="s">
        <v>470</v>
      </c>
      <c r="G341" s="92" t="s">
        <v>471</v>
      </c>
      <c r="H341" s="92" t="s">
        <v>472</v>
      </c>
      <c r="I341" s="92" t="s">
        <v>14</v>
      </c>
      <c r="J341" s="92" t="s">
        <v>472</v>
      </c>
      <c r="K341" s="92" t="s">
        <v>473</v>
      </c>
      <c r="L341" s="92" t="s">
        <v>474</v>
      </c>
      <c r="M341" s="87"/>
      <c r="N341" s="87"/>
    </row>
    <row r="342" spans="1:14" ht="12.75" x14ac:dyDescent="0.2">
      <c r="A342" s="95" t="s">
        <v>475</v>
      </c>
      <c r="B342" s="96" t="s">
        <v>476</v>
      </c>
      <c r="C342" s="96" t="s">
        <v>477</v>
      </c>
      <c r="D342" s="96" t="s">
        <v>5</v>
      </c>
      <c r="E342" s="96" t="s">
        <v>7</v>
      </c>
      <c r="F342" s="96" t="s">
        <v>15</v>
      </c>
      <c r="G342" s="96" t="s">
        <v>478</v>
      </c>
      <c r="H342" s="96" t="s">
        <v>479</v>
      </c>
      <c r="I342" s="96" t="s">
        <v>480</v>
      </c>
      <c r="J342" s="96" t="s">
        <v>481</v>
      </c>
      <c r="K342" s="96" t="s">
        <v>482</v>
      </c>
      <c r="L342" s="96" t="s">
        <v>483</v>
      </c>
      <c r="M342" s="87"/>
      <c r="N342" s="87"/>
    </row>
    <row r="343" spans="1:14" ht="12.75" x14ac:dyDescent="0.2">
      <c r="A343" s="95" t="s">
        <v>453</v>
      </c>
      <c r="B343" s="96" t="s">
        <v>484</v>
      </c>
      <c r="C343" s="96" t="s">
        <v>485</v>
      </c>
      <c r="D343" s="96" t="s">
        <v>486</v>
      </c>
      <c r="E343" s="22"/>
      <c r="F343" s="96" t="s">
        <v>487</v>
      </c>
      <c r="G343" s="96" t="s">
        <v>488</v>
      </c>
      <c r="H343" s="96" t="s">
        <v>489</v>
      </c>
      <c r="I343" s="96" t="s">
        <v>490</v>
      </c>
      <c r="J343" s="96" t="s">
        <v>21</v>
      </c>
      <c r="K343" s="108" t="s">
        <v>21</v>
      </c>
      <c r="L343" s="108" t="s">
        <v>491</v>
      </c>
      <c r="M343" s="87"/>
    </row>
    <row r="344" spans="1:14" ht="12.75" x14ac:dyDescent="0.2">
      <c r="A344" s="98"/>
      <c r="B344" s="33" t="s">
        <v>492</v>
      </c>
      <c r="C344" s="33"/>
      <c r="D344" s="33"/>
      <c r="E344" s="32"/>
      <c r="F344" s="109"/>
      <c r="G344" s="109"/>
      <c r="H344" s="33"/>
      <c r="I344" s="33" t="s">
        <v>33</v>
      </c>
      <c r="J344" s="33"/>
      <c r="K344" s="110"/>
      <c r="L344" s="110" t="s">
        <v>493</v>
      </c>
    </row>
    <row r="345" spans="1:14" x14ac:dyDescent="0.15">
      <c r="A345" s="11"/>
      <c r="B345" s="11"/>
      <c r="C345" s="11"/>
      <c r="D345" s="11"/>
      <c r="E345" s="11"/>
      <c r="F345" s="106"/>
      <c r="G345" s="106"/>
      <c r="H345" s="11"/>
      <c r="I345" s="11"/>
      <c r="J345" s="11"/>
      <c r="K345" s="11"/>
      <c r="L345" s="105"/>
      <c r="M345" s="87"/>
      <c r="N345" s="87"/>
    </row>
    <row r="346" spans="1:14" x14ac:dyDescent="0.15">
      <c r="A346" s="37" t="s">
        <v>298</v>
      </c>
      <c r="B346" s="37" t="s">
        <v>802</v>
      </c>
      <c r="C346" s="6" t="s">
        <v>870</v>
      </c>
      <c r="D346" s="48">
        <v>631</v>
      </c>
      <c r="E346" s="38" t="s">
        <v>771</v>
      </c>
      <c r="F346" s="111">
        <v>40238</v>
      </c>
      <c r="G346" s="38" t="s">
        <v>165</v>
      </c>
      <c r="H346" s="112">
        <v>25000000000</v>
      </c>
      <c r="I346" s="112">
        <v>25283361</v>
      </c>
      <c r="J346" s="112">
        <v>24496200</v>
      </c>
      <c r="K346" s="112">
        <v>0</v>
      </c>
      <c r="L346" s="105">
        <v>7.3800000000000004E-2</v>
      </c>
      <c r="M346" s="78"/>
      <c r="N346" s="78"/>
    </row>
    <row r="347" spans="1:14" x14ac:dyDescent="0.15">
      <c r="A347" s="37" t="s">
        <v>803</v>
      </c>
      <c r="B347" s="37" t="s">
        <v>802</v>
      </c>
      <c r="C347" s="6" t="s">
        <v>870</v>
      </c>
      <c r="D347" s="48">
        <v>631</v>
      </c>
      <c r="E347" s="38" t="s">
        <v>773</v>
      </c>
      <c r="F347" s="111">
        <v>40238</v>
      </c>
      <c r="G347" s="38" t="s">
        <v>165</v>
      </c>
      <c r="H347" s="112">
        <v>10000000</v>
      </c>
      <c r="I347" s="112">
        <v>10000</v>
      </c>
      <c r="J347" s="112">
        <v>10000</v>
      </c>
      <c r="K347" s="112">
        <v>0</v>
      </c>
      <c r="L347" s="105">
        <v>0</v>
      </c>
      <c r="M347" s="78"/>
      <c r="N347" s="78"/>
    </row>
    <row r="348" spans="1:14" x14ac:dyDescent="0.15">
      <c r="A348" s="37"/>
      <c r="B348" s="37"/>
      <c r="C348" s="6"/>
      <c r="D348" s="48"/>
      <c r="E348" s="38"/>
      <c r="F348" s="111"/>
      <c r="G348" s="38"/>
      <c r="H348" s="112"/>
      <c r="I348" s="112"/>
      <c r="J348" s="112"/>
      <c r="K348" s="112"/>
      <c r="L348" s="105"/>
      <c r="M348" s="78"/>
      <c r="N348" s="78"/>
    </row>
    <row r="349" spans="1:14" x14ac:dyDescent="0.15">
      <c r="A349" s="113" t="s">
        <v>467</v>
      </c>
      <c r="B349" s="67"/>
      <c r="C349" s="67"/>
      <c r="D349" s="67"/>
      <c r="E349" s="67"/>
      <c r="F349" s="114"/>
      <c r="G349" s="114"/>
      <c r="H349" s="65"/>
      <c r="I349" s="69">
        <v>25293361</v>
      </c>
      <c r="J349" s="69">
        <v>24506200</v>
      </c>
      <c r="K349" s="69">
        <v>0</v>
      </c>
      <c r="L349" s="65"/>
      <c r="M349" s="78"/>
      <c r="N349" s="78"/>
    </row>
    <row r="350" spans="1:14" x14ac:dyDescent="0.15">
      <c r="A350" s="115"/>
      <c r="B350" s="6"/>
      <c r="C350" s="6"/>
      <c r="E350" s="6"/>
      <c r="F350" s="104"/>
      <c r="G350" s="104"/>
      <c r="H350" s="73"/>
      <c r="I350" s="73"/>
      <c r="J350" s="73"/>
      <c r="K350" s="73"/>
      <c r="L350" s="105"/>
      <c r="M350" s="78"/>
      <c r="N350" s="78"/>
    </row>
    <row r="351" spans="1:14" x14ac:dyDescent="0.15">
      <c r="A351" s="116" t="s">
        <v>497</v>
      </c>
      <c r="B351" s="6"/>
      <c r="C351" s="6"/>
      <c r="E351" s="6"/>
      <c r="F351" s="104"/>
      <c r="G351" s="104"/>
      <c r="H351" s="78"/>
      <c r="I351" s="78"/>
      <c r="J351" s="78"/>
      <c r="K351" s="78"/>
      <c r="L351" s="105"/>
    </row>
    <row r="352" spans="1:14" x14ac:dyDescent="0.15">
      <c r="A352" s="80" t="s">
        <v>498</v>
      </c>
      <c r="B352" s="6"/>
      <c r="C352" s="6"/>
      <c r="E352" s="82"/>
      <c r="F352" s="117"/>
      <c r="G352" s="118"/>
      <c r="H352" s="78"/>
      <c r="I352" s="78"/>
      <c r="J352" s="78"/>
      <c r="K352" s="78"/>
      <c r="L352" s="105"/>
      <c r="M352" s="78"/>
      <c r="N352" s="78"/>
    </row>
    <row r="353" spans="1:14" x14ac:dyDescent="0.15">
      <c r="A353" s="80" t="s">
        <v>499</v>
      </c>
      <c r="B353" s="6"/>
      <c r="C353" s="6"/>
      <c r="E353" s="6"/>
      <c r="F353" s="104"/>
      <c r="G353" s="104"/>
      <c r="L353" s="105"/>
      <c r="M353" s="78"/>
      <c r="N353" s="78"/>
    </row>
    <row r="354" spans="1:14" x14ac:dyDescent="0.15">
      <c r="A354" s="119"/>
      <c r="B354" s="6"/>
      <c r="C354" s="6"/>
      <c r="E354" s="6"/>
      <c r="F354" s="104"/>
      <c r="G354" s="104"/>
      <c r="H354" s="78"/>
      <c r="I354" s="78"/>
      <c r="J354" s="78"/>
      <c r="K354" s="78"/>
      <c r="L354" s="105"/>
      <c r="M354" s="78"/>
      <c r="N354" s="78"/>
    </row>
    <row r="355" spans="1:14" x14ac:dyDescent="0.15">
      <c r="A355" s="87"/>
      <c r="B355" s="2"/>
      <c r="C355" s="2"/>
      <c r="D355" s="87"/>
      <c r="E355" s="5"/>
      <c r="F355" s="87"/>
      <c r="G355" s="88"/>
      <c r="I355" s="5"/>
      <c r="J355" s="5"/>
      <c r="K355" s="78"/>
      <c r="L355" s="78"/>
      <c r="M355" s="78"/>
      <c r="N355" s="78"/>
    </row>
    <row r="356" spans="1:14" ht="12.75" x14ac:dyDescent="0.2">
      <c r="A356" s="120"/>
      <c r="B356" s="120"/>
      <c r="C356" s="121"/>
      <c r="D356" s="121"/>
      <c r="E356" s="121"/>
      <c r="F356" s="121"/>
      <c r="G356" s="88"/>
      <c r="I356" s="5"/>
      <c r="J356" s="5"/>
      <c r="K356" s="78"/>
      <c r="L356" s="78"/>
      <c r="M356" s="78"/>
      <c r="N356" s="78"/>
    </row>
    <row r="357" spans="1:14" x14ac:dyDescent="0.15">
      <c r="A357" s="122" t="s">
        <v>500</v>
      </c>
      <c r="B357" s="123"/>
      <c r="C357" s="123"/>
      <c r="D357" s="123"/>
      <c r="E357" s="123"/>
      <c r="F357" s="124"/>
      <c r="G357" s="88"/>
      <c r="I357" s="5"/>
      <c r="J357" s="5"/>
    </row>
    <row r="358" spans="1:14" ht="31.5" x14ac:dyDescent="0.15">
      <c r="A358" s="125" t="s">
        <v>501</v>
      </c>
      <c r="B358" s="126" t="s">
        <v>502</v>
      </c>
      <c r="C358" s="126" t="s">
        <v>503</v>
      </c>
      <c r="D358" s="127" t="s">
        <v>504</v>
      </c>
      <c r="E358" s="126" t="s">
        <v>505</v>
      </c>
      <c r="F358" s="128" t="s">
        <v>506</v>
      </c>
      <c r="G358" s="88"/>
      <c r="I358" s="5"/>
      <c r="J358" s="5"/>
      <c r="K358" s="78"/>
      <c r="L358" s="78"/>
      <c r="M358" s="78"/>
      <c r="N358" s="78"/>
    </row>
    <row r="359" spans="1:14" ht="112.5" x14ac:dyDescent="0.15">
      <c r="A359" s="129">
        <v>193</v>
      </c>
      <c r="B359" s="130" t="s">
        <v>35</v>
      </c>
      <c r="C359" s="130" t="s">
        <v>507</v>
      </c>
      <c r="D359" s="130" t="s">
        <v>508</v>
      </c>
      <c r="E359" s="131" t="s">
        <v>509</v>
      </c>
      <c r="F359" s="131" t="s">
        <v>510</v>
      </c>
      <c r="G359" s="88"/>
      <c r="I359" s="5"/>
      <c r="J359" s="5"/>
      <c r="K359" s="78"/>
      <c r="L359" s="78"/>
      <c r="M359" s="78"/>
      <c r="N359" s="78"/>
    </row>
    <row r="360" spans="1:14" ht="112.5" x14ac:dyDescent="0.15">
      <c r="A360" s="132">
        <v>199</v>
      </c>
      <c r="B360" s="133" t="s">
        <v>40</v>
      </c>
      <c r="C360" s="133" t="s">
        <v>507</v>
      </c>
      <c r="D360" s="133" t="s">
        <v>508</v>
      </c>
      <c r="E360" s="134" t="s">
        <v>509</v>
      </c>
      <c r="F360" s="134" t="s">
        <v>511</v>
      </c>
      <c r="G360" s="88"/>
      <c r="I360" s="5"/>
      <c r="J360" s="5"/>
      <c r="K360" s="78"/>
      <c r="L360" s="78"/>
      <c r="M360" s="78"/>
      <c r="N360" s="78"/>
    </row>
    <row r="361" spans="1:14" ht="146.25" x14ac:dyDescent="0.15">
      <c r="A361" s="129">
        <v>202</v>
      </c>
      <c r="B361" s="130" t="s">
        <v>43</v>
      </c>
      <c r="C361" s="130" t="s">
        <v>507</v>
      </c>
      <c r="D361" s="130" t="s">
        <v>508</v>
      </c>
      <c r="E361" s="131" t="s">
        <v>512</v>
      </c>
      <c r="F361" s="131" t="s">
        <v>513</v>
      </c>
      <c r="G361" s="88"/>
      <c r="I361" s="5"/>
      <c r="J361" s="5"/>
      <c r="K361" s="78"/>
      <c r="L361" s="78"/>
      <c r="M361" s="78"/>
      <c r="N361" s="78"/>
    </row>
    <row r="362" spans="1:14" ht="45" x14ac:dyDescent="0.15">
      <c r="A362" s="132">
        <v>211</v>
      </c>
      <c r="B362" s="133" t="s">
        <v>48</v>
      </c>
      <c r="C362" s="133" t="s">
        <v>514</v>
      </c>
      <c r="D362" s="133" t="s">
        <v>508</v>
      </c>
      <c r="E362" s="133" t="s">
        <v>515</v>
      </c>
      <c r="F362" s="133" t="s">
        <v>516</v>
      </c>
      <c r="G362" s="88"/>
      <c r="I362" s="5"/>
      <c r="J362" s="5"/>
      <c r="K362" s="78"/>
      <c r="L362" s="78"/>
      <c r="M362" s="78"/>
      <c r="N362" s="78"/>
    </row>
    <row r="363" spans="1:14" ht="56.25" x14ac:dyDescent="0.15">
      <c r="A363" s="129">
        <v>221</v>
      </c>
      <c r="B363" s="130" t="s">
        <v>53</v>
      </c>
      <c r="C363" s="130" t="s">
        <v>514</v>
      </c>
      <c r="D363" s="130" t="s">
        <v>517</v>
      </c>
      <c r="E363" s="133" t="s">
        <v>518</v>
      </c>
      <c r="F363" s="133" t="s">
        <v>519</v>
      </c>
      <c r="I363" s="5"/>
      <c r="J363" s="5"/>
    </row>
    <row r="364" spans="1:14" ht="33.75" x14ac:dyDescent="0.15">
      <c r="A364" s="132">
        <v>225</v>
      </c>
      <c r="B364" s="133" t="s">
        <v>61</v>
      </c>
      <c r="C364" s="133" t="s">
        <v>520</v>
      </c>
      <c r="D364" s="133" t="s">
        <v>521</v>
      </c>
      <c r="E364" s="133" t="s">
        <v>522</v>
      </c>
      <c r="F364" s="133" t="s">
        <v>523</v>
      </c>
      <c r="G364" s="88"/>
      <c r="I364" s="5"/>
      <c r="J364" s="5"/>
      <c r="K364" s="78"/>
      <c r="L364" s="78"/>
      <c r="M364" s="78"/>
      <c r="N364" s="78"/>
    </row>
    <row r="365" spans="1:14" ht="22.5" x14ac:dyDescent="0.15">
      <c r="A365" s="129">
        <v>226</v>
      </c>
      <c r="B365" s="130" t="s">
        <v>524</v>
      </c>
      <c r="C365" s="130" t="s">
        <v>514</v>
      </c>
      <c r="D365" s="130" t="s">
        <v>508</v>
      </c>
      <c r="E365" s="130" t="s">
        <v>525</v>
      </c>
      <c r="F365" s="130" t="s">
        <v>526</v>
      </c>
      <c r="G365" s="88"/>
      <c r="I365" s="5"/>
      <c r="J365" s="5"/>
      <c r="K365" s="78"/>
      <c r="L365" s="78"/>
      <c r="M365" s="78"/>
      <c r="N365" s="78"/>
    </row>
    <row r="366" spans="1:14" ht="22.5" x14ac:dyDescent="0.15">
      <c r="A366" s="132">
        <v>228</v>
      </c>
      <c r="B366" s="133" t="s">
        <v>66</v>
      </c>
      <c r="C366" s="133" t="s">
        <v>520</v>
      </c>
      <c r="D366" s="133" t="s">
        <v>521</v>
      </c>
      <c r="E366" s="133" t="s">
        <v>527</v>
      </c>
      <c r="F366" s="133" t="s">
        <v>527</v>
      </c>
      <c r="G366" s="88"/>
      <c r="I366" s="5"/>
      <c r="J366" s="5"/>
      <c r="K366" s="78"/>
      <c r="L366" s="78"/>
      <c r="M366" s="78"/>
      <c r="N366" s="78"/>
    </row>
    <row r="367" spans="1:14" ht="33.75" x14ac:dyDescent="0.15">
      <c r="A367" s="129">
        <v>233</v>
      </c>
      <c r="B367" s="130" t="s">
        <v>528</v>
      </c>
      <c r="C367" s="130" t="s">
        <v>514</v>
      </c>
      <c r="D367" s="130" t="s">
        <v>529</v>
      </c>
      <c r="E367" s="133" t="s">
        <v>530</v>
      </c>
      <c r="F367" s="133" t="s">
        <v>531</v>
      </c>
      <c r="G367" s="88"/>
      <c r="I367" s="5"/>
      <c r="J367" s="5"/>
      <c r="K367" s="78"/>
      <c r="L367" s="78"/>
      <c r="M367" s="78"/>
      <c r="N367" s="78"/>
    </row>
    <row r="368" spans="1:14" ht="67.5" x14ac:dyDescent="0.15">
      <c r="A368" s="132">
        <v>236</v>
      </c>
      <c r="B368" s="133" t="s">
        <v>68</v>
      </c>
      <c r="C368" s="133" t="s">
        <v>507</v>
      </c>
      <c r="D368" s="133" t="s">
        <v>521</v>
      </c>
      <c r="E368" s="133" t="s">
        <v>532</v>
      </c>
      <c r="F368" s="133" t="s">
        <v>533</v>
      </c>
      <c r="G368" s="88"/>
      <c r="I368" s="5"/>
      <c r="J368" s="5"/>
      <c r="K368" s="78"/>
      <c r="L368" s="78"/>
      <c r="M368" s="78"/>
      <c r="N368" s="78"/>
    </row>
    <row r="369" spans="1:14" ht="33.75" x14ac:dyDescent="0.15">
      <c r="A369" s="129">
        <v>239</v>
      </c>
      <c r="B369" s="130" t="s">
        <v>73</v>
      </c>
      <c r="C369" s="130" t="s">
        <v>534</v>
      </c>
      <c r="D369" s="130" t="s">
        <v>508</v>
      </c>
      <c r="E369" s="130" t="s">
        <v>535</v>
      </c>
      <c r="F369" s="130" t="s">
        <v>535</v>
      </c>
      <c r="G369" s="88"/>
      <c r="I369" s="5"/>
      <c r="J369" s="5"/>
    </row>
    <row r="370" spans="1:14" ht="33.75" x14ac:dyDescent="0.15">
      <c r="A370" s="132">
        <v>243</v>
      </c>
      <c r="B370" s="133" t="s">
        <v>536</v>
      </c>
      <c r="C370" s="133" t="s">
        <v>534</v>
      </c>
      <c r="D370" s="133" t="s">
        <v>508</v>
      </c>
      <c r="E370" s="133" t="s">
        <v>537</v>
      </c>
      <c r="F370" s="133" t="s">
        <v>537</v>
      </c>
      <c r="G370" s="88"/>
      <c r="I370" s="5"/>
      <c r="J370" s="5"/>
      <c r="K370" s="78"/>
      <c r="L370" s="78"/>
      <c r="M370" s="78"/>
      <c r="N370" s="78"/>
    </row>
    <row r="371" spans="1:14" ht="90" x14ac:dyDescent="0.15">
      <c r="A371" s="129">
        <v>245</v>
      </c>
      <c r="B371" s="130" t="s">
        <v>76</v>
      </c>
      <c r="C371" s="130" t="s">
        <v>514</v>
      </c>
      <c r="D371" s="130" t="s">
        <v>517</v>
      </c>
      <c r="E371" s="133" t="s">
        <v>538</v>
      </c>
      <c r="F371" s="133" t="s">
        <v>539</v>
      </c>
      <c r="G371" s="88"/>
      <c r="I371" s="5"/>
      <c r="J371" s="5"/>
      <c r="K371" s="78"/>
      <c r="L371" s="78"/>
      <c r="M371" s="78"/>
      <c r="N371" s="78"/>
    </row>
    <row r="372" spans="1:14" ht="90" x14ac:dyDescent="0.15">
      <c r="A372" s="132">
        <v>247</v>
      </c>
      <c r="B372" s="133" t="s">
        <v>81</v>
      </c>
      <c r="C372" s="133" t="s">
        <v>514</v>
      </c>
      <c r="D372" s="133" t="s">
        <v>517</v>
      </c>
      <c r="E372" s="133" t="s">
        <v>540</v>
      </c>
      <c r="F372" s="133" t="s">
        <v>541</v>
      </c>
      <c r="G372" s="88"/>
      <c r="I372" s="5"/>
      <c r="J372" s="5"/>
      <c r="K372" s="78"/>
      <c r="L372" s="78"/>
      <c r="M372" s="78"/>
      <c r="N372" s="78"/>
    </row>
    <row r="373" spans="1:14" ht="22.5" x14ac:dyDescent="0.15">
      <c r="A373" s="129">
        <v>262</v>
      </c>
      <c r="B373" s="130" t="s">
        <v>86</v>
      </c>
      <c r="C373" s="130" t="s">
        <v>542</v>
      </c>
      <c r="D373" s="130" t="s">
        <v>508</v>
      </c>
      <c r="E373" s="130" t="s">
        <v>543</v>
      </c>
      <c r="F373" s="130" t="s">
        <v>543</v>
      </c>
      <c r="G373" s="88"/>
      <c r="I373" s="5"/>
      <c r="J373" s="5"/>
      <c r="K373" s="78"/>
      <c r="L373" s="78"/>
      <c r="M373" s="78"/>
      <c r="N373" s="78"/>
    </row>
    <row r="374" spans="1:14" ht="67.5" x14ac:dyDescent="0.15">
      <c r="A374" s="132">
        <v>265</v>
      </c>
      <c r="B374" s="133" t="s">
        <v>544</v>
      </c>
      <c r="C374" s="133" t="s">
        <v>545</v>
      </c>
      <c r="D374" s="133" t="s">
        <v>517</v>
      </c>
      <c r="E374" s="133" t="s">
        <v>546</v>
      </c>
      <c r="F374" s="133" t="s">
        <v>547</v>
      </c>
      <c r="G374" s="88"/>
      <c r="I374" s="5"/>
      <c r="J374" s="5"/>
      <c r="K374" s="78"/>
      <c r="L374" s="78"/>
      <c r="M374" s="78"/>
      <c r="N374" s="78"/>
    </row>
    <row r="375" spans="1:14" ht="22.5" x14ac:dyDescent="0.15">
      <c r="A375" s="129">
        <v>270</v>
      </c>
      <c r="B375" s="130" t="s">
        <v>93</v>
      </c>
      <c r="C375" s="130" t="s">
        <v>520</v>
      </c>
      <c r="D375" s="130" t="s">
        <v>521</v>
      </c>
      <c r="E375" s="130" t="s">
        <v>527</v>
      </c>
      <c r="F375" s="130" t="s">
        <v>527</v>
      </c>
      <c r="G375" s="88"/>
      <c r="I375" s="5"/>
      <c r="J375" s="5"/>
    </row>
    <row r="376" spans="1:14" ht="101.25" x14ac:dyDescent="0.15">
      <c r="A376" s="132">
        <v>271</v>
      </c>
      <c r="B376" s="133" t="s">
        <v>95</v>
      </c>
      <c r="C376" s="133" t="s">
        <v>548</v>
      </c>
      <c r="D376" s="133" t="s">
        <v>517</v>
      </c>
      <c r="E376" s="133" t="s">
        <v>549</v>
      </c>
      <c r="F376" s="133" t="s">
        <v>550</v>
      </c>
      <c r="G376" s="88"/>
      <c r="I376" s="5"/>
      <c r="J376" s="5"/>
      <c r="K376" s="78"/>
      <c r="L376" s="78"/>
      <c r="M376" s="78"/>
      <c r="N376" s="78"/>
    </row>
    <row r="377" spans="1:14" ht="22.5" x14ac:dyDescent="0.15">
      <c r="A377" s="129">
        <v>278</v>
      </c>
      <c r="B377" s="130" t="s">
        <v>551</v>
      </c>
      <c r="C377" s="130" t="s">
        <v>552</v>
      </c>
      <c r="D377" s="130" t="s">
        <v>508</v>
      </c>
      <c r="E377" s="130" t="s">
        <v>553</v>
      </c>
      <c r="F377" s="130" t="s">
        <v>553</v>
      </c>
      <c r="G377" s="88"/>
      <c r="I377" s="5"/>
      <c r="J377" s="5"/>
      <c r="K377" s="78"/>
      <c r="L377" s="78"/>
      <c r="M377" s="78"/>
      <c r="N377" s="78"/>
    </row>
    <row r="378" spans="1:14" ht="33.75" x14ac:dyDescent="0.15">
      <c r="A378" s="132">
        <v>280</v>
      </c>
      <c r="B378" s="133" t="s">
        <v>100</v>
      </c>
      <c r="C378" s="133" t="s">
        <v>514</v>
      </c>
      <c r="D378" s="133" t="s">
        <v>554</v>
      </c>
      <c r="E378" s="133" t="s">
        <v>555</v>
      </c>
      <c r="F378" s="133" t="s">
        <v>556</v>
      </c>
      <c r="G378" s="88"/>
      <c r="I378" s="5"/>
      <c r="J378" s="5"/>
      <c r="K378" s="78"/>
      <c r="L378" s="78"/>
      <c r="M378" s="78"/>
      <c r="N378" s="78"/>
    </row>
    <row r="379" spans="1:14" ht="90" x14ac:dyDescent="0.15">
      <c r="A379" s="129">
        <v>282</v>
      </c>
      <c r="B379" s="130" t="s">
        <v>104</v>
      </c>
      <c r="C379" s="130" t="s">
        <v>548</v>
      </c>
      <c r="D379" s="130" t="s">
        <v>517</v>
      </c>
      <c r="E379" s="133" t="s">
        <v>557</v>
      </c>
      <c r="F379" s="133" t="s">
        <v>558</v>
      </c>
      <c r="G379" s="88"/>
      <c r="I379" s="5"/>
      <c r="J379" s="5"/>
      <c r="K379" s="78"/>
      <c r="L379" s="78"/>
      <c r="M379" s="78"/>
      <c r="N379" s="78"/>
    </row>
    <row r="380" spans="1:14" ht="67.5" x14ac:dyDescent="0.15">
      <c r="A380" s="132">
        <v>283</v>
      </c>
      <c r="B380" s="133" t="s">
        <v>110</v>
      </c>
      <c r="C380" s="133" t="s">
        <v>507</v>
      </c>
      <c r="D380" s="133" t="s">
        <v>521</v>
      </c>
      <c r="E380" s="133" t="s">
        <v>559</v>
      </c>
      <c r="F380" s="133" t="s">
        <v>560</v>
      </c>
      <c r="G380" s="88"/>
      <c r="I380" s="5"/>
      <c r="J380" s="5"/>
    </row>
    <row r="381" spans="1:14" ht="22.5" x14ac:dyDescent="0.15">
      <c r="A381" s="129">
        <v>290</v>
      </c>
      <c r="B381" s="130" t="s">
        <v>114</v>
      </c>
      <c r="C381" s="130" t="s">
        <v>548</v>
      </c>
      <c r="D381" s="130" t="s">
        <v>561</v>
      </c>
      <c r="E381" s="130"/>
      <c r="F381" s="130" t="s">
        <v>562</v>
      </c>
      <c r="G381" s="88"/>
      <c r="I381" s="5"/>
      <c r="J381" s="5"/>
      <c r="K381" s="78"/>
      <c r="L381" s="78"/>
      <c r="M381" s="78"/>
      <c r="N381" s="78"/>
    </row>
    <row r="382" spans="1:14" ht="90" x14ac:dyDescent="0.15">
      <c r="A382" s="132">
        <v>294</v>
      </c>
      <c r="B382" s="133" t="s">
        <v>118</v>
      </c>
      <c r="C382" s="133" t="s">
        <v>514</v>
      </c>
      <c r="D382" s="133" t="s">
        <v>517</v>
      </c>
      <c r="E382" s="134" t="s">
        <v>563</v>
      </c>
      <c r="F382" s="134" t="s">
        <v>564</v>
      </c>
      <c r="G382" s="88"/>
      <c r="I382" s="5"/>
      <c r="J382" s="5"/>
      <c r="K382" s="78"/>
      <c r="L382" s="78"/>
      <c r="M382" s="78"/>
      <c r="N382" s="78"/>
    </row>
    <row r="383" spans="1:14" ht="22.5" x14ac:dyDescent="0.15">
      <c r="A383" s="129">
        <v>295</v>
      </c>
      <c r="B383" s="130" t="s">
        <v>565</v>
      </c>
      <c r="C383" s="130" t="s">
        <v>548</v>
      </c>
      <c r="D383" s="130" t="s">
        <v>566</v>
      </c>
      <c r="E383" s="130" t="s">
        <v>567</v>
      </c>
      <c r="F383" s="130" t="s">
        <v>567</v>
      </c>
      <c r="G383" s="88"/>
      <c r="I383" s="5"/>
      <c r="J383" s="5"/>
      <c r="K383" s="78"/>
      <c r="L383" s="78"/>
      <c r="M383" s="78"/>
      <c r="N383" s="78"/>
    </row>
    <row r="384" spans="1:14" ht="22.5" x14ac:dyDescent="0.15">
      <c r="A384" s="132">
        <v>299</v>
      </c>
      <c r="B384" s="133" t="s">
        <v>122</v>
      </c>
      <c r="C384" s="133" t="s">
        <v>548</v>
      </c>
      <c r="D384" s="133" t="s">
        <v>561</v>
      </c>
      <c r="E384" s="133"/>
      <c r="F384" s="133" t="s">
        <v>562</v>
      </c>
      <c r="G384" s="88"/>
      <c r="I384" s="5"/>
      <c r="J384" s="5"/>
      <c r="K384" s="78"/>
      <c r="L384" s="78"/>
      <c r="M384" s="78"/>
      <c r="N384" s="78"/>
    </row>
    <row r="385" spans="1:14" ht="33.75" x14ac:dyDescent="0.15">
      <c r="A385" s="129">
        <v>300</v>
      </c>
      <c r="B385" s="130" t="s">
        <v>125</v>
      </c>
      <c r="C385" s="130" t="s">
        <v>545</v>
      </c>
      <c r="D385" s="130" t="s">
        <v>521</v>
      </c>
      <c r="E385" s="130" t="s">
        <v>568</v>
      </c>
      <c r="F385" s="130" t="s">
        <v>569</v>
      </c>
    </row>
    <row r="386" spans="1:14" ht="33.75" x14ac:dyDescent="0.15">
      <c r="A386" s="132">
        <v>304</v>
      </c>
      <c r="B386" s="133" t="s">
        <v>570</v>
      </c>
      <c r="C386" s="133" t="s">
        <v>542</v>
      </c>
      <c r="D386" s="133" t="s">
        <v>571</v>
      </c>
      <c r="E386" s="133" t="s">
        <v>572</v>
      </c>
      <c r="F386" s="133" t="s">
        <v>573</v>
      </c>
      <c r="G386" s="88"/>
      <c r="I386" s="5"/>
      <c r="J386" s="5"/>
      <c r="K386" s="78"/>
      <c r="L386" s="78"/>
      <c r="M386" s="78"/>
      <c r="N386" s="78"/>
    </row>
    <row r="387" spans="1:14" ht="33.75" x14ac:dyDescent="0.15">
      <c r="A387" s="132" t="s">
        <v>574</v>
      </c>
      <c r="B387" s="133" t="s">
        <v>575</v>
      </c>
      <c r="C387" s="133" t="s">
        <v>514</v>
      </c>
      <c r="D387" s="133" t="s">
        <v>576</v>
      </c>
      <c r="E387" s="133" t="s">
        <v>577</v>
      </c>
      <c r="F387" s="133" t="s">
        <v>578</v>
      </c>
      <c r="G387" s="88"/>
      <c r="I387" s="5"/>
      <c r="J387" s="5"/>
      <c r="K387" s="78"/>
      <c r="L387" s="78"/>
      <c r="M387" s="78"/>
      <c r="N387" s="78"/>
    </row>
    <row r="388" spans="1:14" ht="45" x14ac:dyDescent="0.15">
      <c r="A388" s="129">
        <v>311</v>
      </c>
      <c r="B388" s="130" t="s">
        <v>579</v>
      </c>
      <c r="C388" s="130" t="s">
        <v>542</v>
      </c>
      <c r="D388" s="130" t="s">
        <v>580</v>
      </c>
      <c r="E388" s="130" t="s">
        <v>581</v>
      </c>
      <c r="F388" s="130" t="s">
        <v>582</v>
      </c>
      <c r="G388" s="88"/>
      <c r="I388" s="5"/>
      <c r="J388" s="5"/>
      <c r="K388" s="78"/>
      <c r="L388" s="78"/>
      <c r="M388" s="78"/>
      <c r="N388" s="78"/>
    </row>
    <row r="389" spans="1:14" ht="22.5" x14ac:dyDescent="0.15">
      <c r="A389" s="132">
        <v>312</v>
      </c>
      <c r="B389" s="133" t="s">
        <v>583</v>
      </c>
      <c r="C389" s="133" t="s">
        <v>584</v>
      </c>
      <c r="D389" s="133" t="s">
        <v>508</v>
      </c>
      <c r="E389" s="133" t="s">
        <v>585</v>
      </c>
      <c r="F389" s="133" t="s">
        <v>585</v>
      </c>
      <c r="G389" s="88"/>
      <c r="I389" s="5"/>
      <c r="J389" s="5"/>
      <c r="K389" s="78"/>
      <c r="L389" s="78"/>
      <c r="M389" s="78"/>
      <c r="N389" s="78"/>
    </row>
    <row r="390" spans="1:14" ht="90" x14ac:dyDescent="0.15">
      <c r="A390" s="129">
        <v>313</v>
      </c>
      <c r="B390" s="130" t="s">
        <v>586</v>
      </c>
      <c r="C390" s="130" t="s">
        <v>587</v>
      </c>
      <c r="D390" s="130" t="s">
        <v>588</v>
      </c>
      <c r="E390" s="133" t="s">
        <v>589</v>
      </c>
      <c r="F390" s="130" t="s">
        <v>590</v>
      </c>
      <c r="G390" s="88"/>
      <c r="I390" s="5"/>
      <c r="J390" s="5"/>
    </row>
    <row r="391" spans="1:14" ht="33.75" x14ac:dyDescent="0.15">
      <c r="A391" s="132">
        <v>315</v>
      </c>
      <c r="B391" s="133" t="s">
        <v>131</v>
      </c>
      <c r="C391" s="133" t="s">
        <v>591</v>
      </c>
      <c r="D391" s="133" t="s">
        <v>592</v>
      </c>
      <c r="E391" s="133"/>
      <c r="F391" s="133" t="s">
        <v>562</v>
      </c>
      <c r="G391" s="88"/>
      <c r="I391" s="5"/>
      <c r="J391" s="5"/>
      <c r="K391" s="78"/>
      <c r="L391" s="78"/>
      <c r="M391" s="78"/>
      <c r="N391" s="78"/>
    </row>
    <row r="392" spans="1:14" ht="22.5" x14ac:dyDescent="0.15">
      <c r="A392" s="129">
        <v>316</v>
      </c>
      <c r="B392" s="130" t="s">
        <v>131</v>
      </c>
      <c r="C392" s="130" t="s">
        <v>548</v>
      </c>
      <c r="D392" s="130" t="s">
        <v>561</v>
      </c>
      <c r="E392" s="130"/>
      <c r="F392" s="130" t="s">
        <v>562</v>
      </c>
      <c r="G392" s="88"/>
      <c r="I392" s="5"/>
      <c r="J392" s="5"/>
      <c r="K392" s="78"/>
      <c r="L392" s="78"/>
      <c r="M392" s="78"/>
      <c r="N392" s="78"/>
    </row>
    <row r="393" spans="1:14" ht="22.5" x14ac:dyDescent="0.15">
      <c r="A393" s="132">
        <v>319</v>
      </c>
      <c r="B393" s="133" t="s">
        <v>134</v>
      </c>
      <c r="C393" s="133" t="s">
        <v>520</v>
      </c>
      <c r="D393" s="133" t="s">
        <v>521</v>
      </c>
      <c r="E393" s="133" t="s">
        <v>527</v>
      </c>
      <c r="F393" s="133" t="s">
        <v>527</v>
      </c>
      <c r="G393" s="88"/>
      <c r="I393" s="5"/>
      <c r="J393" s="5"/>
      <c r="K393" s="78"/>
      <c r="L393" s="78"/>
      <c r="M393" s="78"/>
      <c r="N393" s="78"/>
    </row>
    <row r="394" spans="1:14" ht="78.75" x14ac:dyDescent="0.15">
      <c r="A394" s="129">
        <v>322</v>
      </c>
      <c r="B394" s="130" t="s">
        <v>136</v>
      </c>
      <c r="C394" s="130" t="s">
        <v>548</v>
      </c>
      <c r="D394" s="130" t="s">
        <v>517</v>
      </c>
      <c r="E394" s="133" t="s">
        <v>593</v>
      </c>
      <c r="F394" s="133" t="s">
        <v>539</v>
      </c>
      <c r="G394" s="88"/>
      <c r="I394" s="5"/>
      <c r="J394" s="5"/>
      <c r="K394" s="78"/>
      <c r="L394" s="78"/>
      <c r="M394" s="78"/>
      <c r="N394" s="78"/>
    </row>
    <row r="395" spans="1:14" ht="45" x14ac:dyDescent="0.15">
      <c r="A395" s="132">
        <v>323</v>
      </c>
      <c r="B395" s="133" t="s">
        <v>594</v>
      </c>
      <c r="C395" s="133" t="s">
        <v>584</v>
      </c>
      <c r="D395" s="133" t="s">
        <v>595</v>
      </c>
      <c r="E395" s="133" t="s">
        <v>596</v>
      </c>
      <c r="F395" s="133" t="s">
        <v>597</v>
      </c>
      <c r="G395" s="88"/>
    </row>
    <row r="396" spans="1:14" ht="22.5" x14ac:dyDescent="0.15">
      <c r="A396" s="129">
        <v>330</v>
      </c>
      <c r="B396" s="130" t="s">
        <v>145</v>
      </c>
      <c r="C396" s="130" t="s">
        <v>545</v>
      </c>
      <c r="D396" s="130" t="s">
        <v>598</v>
      </c>
      <c r="E396" s="130" t="s">
        <v>599</v>
      </c>
      <c r="F396" s="130" t="s">
        <v>599</v>
      </c>
      <c r="G396" s="88"/>
      <c r="I396" s="5"/>
      <c r="J396" s="5"/>
      <c r="K396" s="78"/>
      <c r="L396" s="78"/>
      <c r="M396" s="78"/>
      <c r="N396" s="78"/>
    </row>
    <row r="397" spans="1:14" ht="33.75" x14ac:dyDescent="0.15">
      <c r="A397" s="132">
        <v>331</v>
      </c>
      <c r="B397" s="133" t="s">
        <v>600</v>
      </c>
      <c r="C397" s="133" t="s">
        <v>591</v>
      </c>
      <c r="D397" s="133" t="s">
        <v>601</v>
      </c>
      <c r="E397" s="133" t="s">
        <v>602</v>
      </c>
      <c r="F397" s="133" t="s">
        <v>603</v>
      </c>
      <c r="G397" s="88"/>
      <c r="I397" s="5"/>
      <c r="J397" s="5"/>
      <c r="K397" s="78"/>
      <c r="L397" s="78"/>
      <c r="M397" s="78"/>
      <c r="N397" s="78"/>
    </row>
    <row r="398" spans="1:14" ht="45" x14ac:dyDescent="0.15">
      <c r="A398" s="132">
        <v>332</v>
      </c>
      <c r="B398" s="133" t="s">
        <v>600</v>
      </c>
      <c r="C398" s="133" t="s">
        <v>604</v>
      </c>
      <c r="D398" s="133" t="s">
        <v>605</v>
      </c>
      <c r="E398" s="133" t="s">
        <v>606</v>
      </c>
      <c r="F398" s="133" t="s">
        <v>607</v>
      </c>
      <c r="G398" s="88"/>
      <c r="I398" s="5"/>
      <c r="J398" s="5"/>
      <c r="K398" s="78"/>
      <c r="L398" s="78"/>
      <c r="M398" s="78"/>
      <c r="N398" s="78"/>
    </row>
    <row r="399" spans="1:14" ht="33.75" x14ac:dyDescent="0.15">
      <c r="A399" s="129" t="s">
        <v>608</v>
      </c>
      <c r="B399" s="130" t="s">
        <v>609</v>
      </c>
      <c r="C399" s="130" t="s">
        <v>514</v>
      </c>
      <c r="D399" s="130" t="s">
        <v>576</v>
      </c>
      <c r="E399" s="130" t="s">
        <v>577</v>
      </c>
      <c r="F399" s="130" t="s">
        <v>578</v>
      </c>
      <c r="G399" s="88"/>
      <c r="I399" s="5"/>
      <c r="J399" s="5"/>
      <c r="K399" s="78"/>
      <c r="L399" s="78"/>
      <c r="M399" s="78"/>
      <c r="N399" s="78"/>
    </row>
    <row r="400" spans="1:14" ht="22.5" x14ac:dyDescent="0.15">
      <c r="A400" s="132" t="s">
        <v>610</v>
      </c>
      <c r="B400" s="133" t="s">
        <v>149</v>
      </c>
      <c r="C400" s="133" t="s">
        <v>611</v>
      </c>
      <c r="D400" s="133" t="s">
        <v>521</v>
      </c>
      <c r="E400" s="133" t="s">
        <v>612</v>
      </c>
      <c r="F400" s="133" t="s">
        <v>612</v>
      </c>
      <c r="G400" s="88"/>
      <c r="I400" s="5"/>
      <c r="J400" s="5"/>
      <c r="K400" s="78"/>
      <c r="L400" s="78"/>
      <c r="M400" s="78"/>
      <c r="N400" s="78"/>
    </row>
    <row r="401" spans="1:14" ht="22.5" x14ac:dyDescent="0.15">
      <c r="A401" s="129">
        <v>338</v>
      </c>
      <c r="B401" s="130" t="s">
        <v>613</v>
      </c>
      <c r="C401" s="130" t="s">
        <v>542</v>
      </c>
      <c r="D401" s="130" t="s">
        <v>508</v>
      </c>
      <c r="E401" s="133" t="s">
        <v>614</v>
      </c>
      <c r="F401" s="133" t="s">
        <v>614</v>
      </c>
      <c r="G401" s="88"/>
    </row>
    <row r="402" spans="1:14" ht="33.75" x14ac:dyDescent="0.15">
      <c r="A402" s="132">
        <v>341</v>
      </c>
      <c r="B402" s="133" t="s">
        <v>160</v>
      </c>
      <c r="C402" s="133" t="s">
        <v>520</v>
      </c>
      <c r="D402" s="133" t="s">
        <v>508</v>
      </c>
      <c r="E402" s="133" t="s">
        <v>615</v>
      </c>
      <c r="F402" s="133" t="s">
        <v>615</v>
      </c>
      <c r="G402" s="88"/>
      <c r="I402" s="5"/>
      <c r="J402" s="5"/>
      <c r="K402" s="78"/>
      <c r="L402" s="78"/>
      <c r="M402" s="78"/>
      <c r="N402" s="78"/>
    </row>
    <row r="403" spans="1:14" ht="22.5" x14ac:dyDescent="0.15">
      <c r="A403" s="129">
        <v>342</v>
      </c>
      <c r="B403" s="130" t="s">
        <v>164</v>
      </c>
      <c r="C403" s="130" t="s">
        <v>548</v>
      </c>
      <c r="D403" s="130" t="s">
        <v>616</v>
      </c>
      <c r="E403" s="133" t="s">
        <v>567</v>
      </c>
      <c r="F403" s="130" t="s">
        <v>567</v>
      </c>
      <c r="G403" s="88"/>
      <c r="I403" s="5"/>
      <c r="J403" s="5"/>
      <c r="K403" s="78"/>
      <c r="L403" s="78"/>
      <c r="M403" s="78"/>
      <c r="N403" s="78"/>
    </row>
    <row r="404" spans="1:14" ht="45" x14ac:dyDescent="0.15">
      <c r="A404" s="132">
        <v>346</v>
      </c>
      <c r="B404" s="133" t="s">
        <v>617</v>
      </c>
      <c r="C404" s="133" t="s">
        <v>542</v>
      </c>
      <c r="D404" s="133" t="s">
        <v>580</v>
      </c>
      <c r="E404" s="133" t="s">
        <v>618</v>
      </c>
      <c r="F404" s="133" t="s">
        <v>582</v>
      </c>
      <c r="G404" s="88"/>
      <c r="I404" s="5"/>
      <c r="J404" s="5"/>
      <c r="K404" s="78"/>
      <c r="L404" s="78"/>
      <c r="M404" s="78"/>
      <c r="N404" s="78"/>
    </row>
    <row r="405" spans="1:14" ht="45" x14ac:dyDescent="0.15">
      <c r="A405" s="129" t="s">
        <v>619</v>
      </c>
      <c r="B405" s="130" t="s">
        <v>179</v>
      </c>
      <c r="C405" s="130" t="s">
        <v>548</v>
      </c>
      <c r="D405" s="133" t="s">
        <v>517</v>
      </c>
      <c r="E405" s="133" t="s">
        <v>620</v>
      </c>
      <c r="F405" s="133" t="s">
        <v>620</v>
      </c>
      <c r="G405" s="88"/>
      <c r="I405" s="5"/>
      <c r="J405" s="5"/>
      <c r="K405" s="78"/>
      <c r="L405" s="78"/>
      <c r="M405" s="78"/>
      <c r="N405" s="78"/>
    </row>
    <row r="406" spans="1:14" ht="45" x14ac:dyDescent="0.15">
      <c r="A406" s="132">
        <v>354</v>
      </c>
      <c r="B406" s="133" t="s">
        <v>621</v>
      </c>
      <c r="C406" s="133" t="s">
        <v>591</v>
      </c>
      <c r="D406" s="133" t="s">
        <v>622</v>
      </c>
      <c r="E406" s="133" t="s">
        <v>623</v>
      </c>
      <c r="F406" s="133" t="s">
        <v>623</v>
      </c>
      <c r="G406" s="88"/>
      <c r="I406" s="5"/>
      <c r="J406" s="5"/>
      <c r="K406" s="78"/>
      <c r="L406" s="78"/>
      <c r="M406" s="78"/>
      <c r="N406" s="78"/>
    </row>
    <row r="407" spans="1:14" ht="22.5" x14ac:dyDescent="0.15">
      <c r="A407" s="129">
        <v>361</v>
      </c>
      <c r="B407" s="130" t="s">
        <v>624</v>
      </c>
      <c r="C407" s="130" t="s">
        <v>584</v>
      </c>
      <c r="D407" s="130" t="s">
        <v>508</v>
      </c>
      <c r="E407" s="130" t="s">
        <v>585</v>
      </c>
      <c r="F407" s="130" t="s">
        <v>585</v>
      </c>
      <c r="G407" s="88"/>
      <c r="I407" s="5"/>
      <c r="J407" s="5"/>
    </row>
    <row r="408" spans="1:14" ht="22.5" x14ac:dyDescent="0.15">
      <c r="A408" s="132">
        <v>362</v>
      </c>
      <c r="B408" s="133" t="s">
        <v>625</v>
      </c>
      <c r="C408" s="133" t="s">
        <v>514</v>
      </c>
      <c r="D408" s="133" t="s">
        <v>508</v>
      </c>
      <c r="E408" s="133" t="s">
        <v>553</v>
      </c>
      <c r="F408" s="133" t="s">
        <v>553</v>
      </c>
      <c r="G408" s="88"/>
      <c r="I408" s="5"/>
      <c r="J408" s="5"/>
      <c r="K408" s="78"/>
      <c r="L408" s="78"/>
      <c r="M408" s="78"/>
      <c r="N408" s="78"/>
    </row>
    <row r="409" spans="1:14" ht="45" x14ac:dyDescent="0.15">
      <c r="A409" s="129">
        <v>363</v>
      </c>
      <c r="B409" s="130" t="s">
        <v>216</v>
      </c>
      <c r="C409" s="130" t="s">
        <v>548</v>
      </c>
      <c r="D409" s="130" t="s">
        <v>626</v>
      </c>
      <c r="E409" s="133" t="s">
        <v>627</v>
      </c>
      <c r="F409" s="133" t="s">
        <v>627</v>
      </c>
      <c r="G409" s="88"/>
      <c r="I409" s="5"/>
      <c r="J409" s="5"/>
      <c r="K409" s="78"/>
      <c r="L409" s="78"/>
      <c r="M409" s="78"/>
      <c r="N409" s="78"/>
    </row>
    <row r="410" spans="1:14" ht="78.75" x14ac:dyDescent="0.15">
      <c r="A410" s="132" t="s">
        <v>628</v>
      </c>
      <c r="B410" s="133" t="s">
        <v>187</v>
      </c>
      <c r="C410" s="133" t="s">
        <v>548</v>
      </c>
      <c r="D410" s="133" t="s">
        <v>517</v>
      </c>
      <c r="E410" s="133" t="s">
        <v>629</v>
      </c>
      <c r="F410" s="133" t="s">
        <v>539</v>
      </c>
      <c r="G410" s="88"/>
      <c r="I410" s="5"/>
      <c r="J410" s="5"/>
      <c r="K410" s="78"/>
      <c r="L410" s="78"/>
      <c r="M410" s="78"/>
      <c r="N410" s="78"/>
    </row>
    <row r="411" spans="1:14" ht="22.5" x14ac:dyDescent="0.15">
      <c r="A411" s="129">
        <v>365</v>
      </c>
      <c r="B411" s="130" t="s">
        <v>221</v>
      </c>
      <c r="C411" s="130" t="s">
        <v>584</v>
      </c>
      <c r="D411" s="130" t="s">
        <v>630</v>
      </c>
      <c r="E411" s="133" t="s">
        <v>631</v>
      </c>
      <c r="F411" s="133" t="s">
        <v>631</v>
      </c>
      <c r="G411" s="88"/>
      <c r="I411" s="5"/>
      <c r="J411" s="5"/>
      <c r="K411" s="78"/>
      <c r="L411" s="78"/>
      <c r="M411" s="78"/>
      <c r="N411" s="78"/>
    </row>
    <row r="412" spans="1:14" ht="22.5" x14ac:dyDescent="0.15">
      <c r="A412" s="132">
        <v>367</v>
      </c>
      <c r="B412" s="133" t="s">
        <v>225</v>
      </c>
      <c r="C412" s="133" t="s">
        <v>520</v>
      </c>
      <c r="D412" s="133" t="s">
        <v>521</v>
      </c>
      <c r="E412" s="133" t="s">
        <v>527</v>
      </c>
      <c r="F412" s="133" t="s">
        <v>527</v>
      </c>
      <c r="G412" s="88"/>
      <c r="I412" s="5"/>
      <c r="J412" s="5"/>
      <c r="K412" s="78"/>
      <c r="L412" s="78"/>
      <c r="M412" s="78"/>
      <c r="N412" s="78"/>
    </row>
    <row r="413" spans="1:14" ht="56.25" x14ac:dyDescent="0.15">
      <c r="A413" s="129">
        <v>368</v>
      </c>
      <c r="B413" s="130" t="s">
        <v>632</v>
      </c>
      <c r="C413" s="130" t="s">
        <v>542</v>
      </c>
      <c r="D413" s="130" t="s">
        <v>633</v>
      </c>
      <c r="E413" s="133" t="s">
        <v>634</v>
      </c>
      <c r="F413" s="133" t="s">
        <v>635</v>
      </c>
      <c r="G413" s="88"/>
      <c r="I413" s="5"/>
      <c r="J413" s="5"/>
    </row>
    <row r="414" spans="1:14" ht="22.5" x14ac:dyDescent="0.15">
      <c r="A414" s="132">
        <v>369</v>
      </c>
      <c r="B414" s="133" t="s">
        <v>636</v>
      </c>
      <c r="C414" s="133" t="s">
        <v>584</v>
      </c>
      <c r="D414" s="133" t="s">
        <v>566</v>
      </c>
      <c r="E414" s="133" t="s">
        <v>567</v>
      </c>
      <c r="F414" s="133" t="s">
        <v>567</v>
      </c>
      <c r="G414" s="88"/>
      <c r="I414" s="5"/>
      <c r="J414" s="5"/>
      <c r="K414" s="78"/>
      <c r="L414" s="78"/>
      <c r="M414" s="78"/>
      <c r="N414" s="78"/>
    </row>
    <row r="415" spans="1:14" ht="45" x14ac:dyDescent="0.15">
      <c r="A415" s="132">
        <v>373</v>
      </c>
      <c r="B415" s="133" t="s">
        <v>230</v>
      </c>
      <c r="C415" s="133" t="s">
        <v>545</v>
      </c>
      <c r="D415" s="133" t="s">
        <v>637</v>
      </c>
      <c r="E415" s="133" t="s">
        <v>638</v>
      </c>
      <c r="F415" s="133" t="s">
        <v>639</v>
      </c>
      <c r="G415" s="88"/>
      <c r="I415" s="5"/>
      <c r="J415" s="5"/>
      <c r="K415" s="78"/>
      <c r="L415" s="78"/>
      <c r="M415" s="78"/>
      <c r="N415" s="78"/>
    </row>
    <row r="416" spans="1:14" ht="22.5" x14ac:dyDescent="0.15">
      <c r="A416" s="132">
        <v>379</v>
      </c>
      <c r="B416" s="133" t="s">
        <v>640</v>
      </c>
      <c r="C416" s="133" t="s">
        <v>548</v>
      </c>
      <c r="D416" s="133" t="s">
        <v>641</v>
      </c>
      <c r="E416" s="133"/>
      <c r="F416" s="133" t="s">
        <v>642</v>
      </c>
      <c r="G416" s="88"/>
      <c r="I416" s="5"/>
      <c r="J416" s="5"/>
      <c r="K416" s="78"/>
      <c r="L416" s="78"/>
      <c r="M416" s="78"/>
      <c r="N416" s="78"/>
    </row>
    <row r="417" spans="1:14" ht="56.25" x14ac:dyDescent="0.15">
      <c r="A417" s="132" t="s">
        <v>643</v>
      </c>
      <c r="B417" s="133" t="s">
        <v>153</v>
      </c>
      <c r="C417" s="133" t="s">
        <v>611</v>
      </c>
      <c r="D417" s="133" t="s">
        <v>517</v>
      </c>
      <c r="E417" s="133" t="s">
        <v>644</v>
      </c>
      <c r="F417" s="133" t="s">
        <v>644</v>
      </c>
      <c r="G417" s="88"/>
      <c r="I417" s="5"/>
      <c r="J417" s="5"/>
      <c r="K417" s="78"/>
      <c r="L417" s="78"/>
      <c r="M417" s="78"/>
      <c r="N417" s="78"/>
    </row>
    <row r="418" spans="1:14" ht="78.75" x14ac:dyDescent="0.15">
      <c r="A418" s="132" t="s">
        <v>645</v>
      </c>
      <c r="B418" s="133" t="s">
        <v>196</v>
      </c>
      <c r="C418" s="133" t="s">
        <v>548</v>
      </c>
      <c r="D418" s="133" t="s">
        <v>521</v>
      </c>
      <c r="E418" s="133" t="s">
        <v>646</v>
      </c>
      <c r="F418" s="133" t="s">
        <v>620</v>
      </c>
      <c r="G418" s="88"/>
      <c r="I418" s="5"/>
      <c r="J418" s="5"/>
      <c r="K418" s="78"/>
      <c r="L418" s="78"/>
      <c r="M418" s="78"/>
      <c r="N418" s="78"/>
    </row>
    <row r="419" spans="1:14" ht="56.25" x14ac:dyDescent="0.15">
      <c r="A419" s="132">
        <v>383</v>
      </c>
      <c r="B419" s="133" t="s">
        <v>647</v>
      </c>
      <c r="C419" s="133" t="s">
        <v>604</v>
      </c>
      <c r="D419" s="133" t="s">
        <v>517</v>
      </c>
      <c r="E419" s="133" t="s">
        <v>648</v>
      </c>
      <c r="F419" s="133" t="s">
        <v>649</v>
      </c>
      <c r="G419" s="88"/>
      <c r="I419" s="5"/>
      <c r="J419" s="5"/>
    </row>
    <row r="420" spans="1:14" ht="78.75" x14ac:dyDescent="0.15">
      <c r="A420" s="132">
        <v>392</v>
      </c>
      <c r="B420" s="133" t="s">
        <v>235</v>
      </c>
      <c r="C420" s="133" t="s">
        <v>507</v>
      </c>
      <c r="D420" s="133" t="s">
        <v>517</v>
      </c>
      <c r="E420" s="133" t="s">
        <v>650</v>
      </c>
      <c r="F420" s="133" t="s">
        <v>651</v>
      </c>
      <c r="G420" s="88"/>
      <c r="I420" s="5"/>
      <c r="J420" s="5"/>
      <c r="K420" s="78"/>
      <c r="L420" s="78"/>
      <c r="M420" s="78"/>
      <c r="N420" s="78"/>
    </row>
    <row r="421" spans="1:14" ht="22.5" x14ac:dyDescent="0.15">
      <c r="A421" s="132">
        <v>393</v>
      </c>
      <c r="B421" s="133" t="s">
        <v>170</v>
      </c>
      <c r="C421" s="133" t="s">
        <v>548</v>
      </c>
      <c r="D421" s="133" t="s">
        <v>616</v>
      </c>
      <c r="E421" s="133" t="s">
        <v>567</v>
      </c>
      <c r="F421" s="133" t="s">
        <v>567</v>
      </c>
      <c r="G421" s="88"/>
      <c r="I421" s="5"/>
      <c r="J421" s="5"/>
      <c r="K421" s="78"/>
      <c r="L421" s="78"/>
      <c r="M421" s="78"/>
      <c r="N421" s="78"/>
    </row>
    <row r="422" spans="1:14" ht="22.5" x14ac:dyDescent="0.15">
      <c r="A422" s="132">
        <v>396</v>
      </c>
      <c r="B422" s="133" t="s">
        <v>652</v>
      </c>
      <c r="C422" s="133" t="s">
        <v>584</v>
      </c>
      <c r="D422" s="133" t="s">
        <v>653</v>
      </c>
      <c r="E422" s="133" t="s">
        <v>654</v>
      </c>
      <c r="F422" s="133" t="s">
        <v>654</v>
      </c>
      <c r="G422" s="88"/>
      <c r="I422" s="5"/>
      <c r="J422" s="5"/>
      <c r="K422" s="78"/>
      <c r="L422" s="78"/>
      <c r="M422" s="78"/>
      <c r="N422" s="78"/>
    </row>
    <row r="423" spans="1:14" ht="101.25" x14ac:dyDescent="0.15">
      <c r="A423" s="132" t="s">
        <v>655</v>
      </c>
      <c r="B423" s="133" t="s">
        <v>206</v>
      </c>
      <c r="C423" s="133" t="s">
        <v>548</v>
      </c>
      <c r="D423" s="133" t="s">
        <v>521</v>
      </c>
      <c r="E423" s="133" t="s">
        <v>656</v>
      </c>
      <c r="F423" s="133" t="s">
        <v>620</v>
      </c>
      <c r="G423" s="89"/>
      <c r="I423" s="5"/>
      <c r="J423" s="5"/>
      <c r="K423" s="78"/>
      <c r="L423" s="78"/>
      <c r="M423" s="78"/>
      <c r="N423" s="78"/>
    </row>
    <row r="424" spans="1:14" ht="45" x14ac:dyDescent="0.15">
      <c r="A424" s="132">
        <v>405</v>
      </c>
      <c r="B424" s="135">
        <v>38393</v>
      </c>
      <c r="C424" s="133" t="s">
        <v>548</v>
      </c>
      <c r="D424" s="133" t="s">
        <v>508</v>
      </c>
      <c r="E424" s="133" t="s">
        <v>657</v>
      </c>
      <c r="F424" s="133" t="s">
        <v>657</v>
      </c>
      <c r="G424" s="89"/>
      <c r="I424" s="5"/>
      <c r="J424" s="5"/>
      <c r="K424" s="78"/>
      <c r="L424" s="78"/>
      <c r="M424" s="78"/>
      <c r="N424" s="78"/>
    </row>
    <row r="425" spans="1:14" ht="22.5" x14ac:dyDescent="0.15">
      <c r="A425" s="129">
        <v>410</v>
      </c>
      <c r="B425" s="136">
        <v>38454</v>
      </c>
      <c r="C425" s="137" t="s">
        <v>548</v>
      </c>
      <c r="D425" s="137" t="s">
        <v>616</v>
      </c>
      <c r="E425" s="137" t="s">
        <v>567</v>
      </c>
      <c r="F425" s="137" t="s">
        <v>567</v>
      </c>
      <c r="G425" s="89"/>
      <c r="I425" s="5"/>
      <c r="J425" s="5"/>
    </row>
    <row r="426" spans="1:14" ht="45" x14ac:dyDescent="0.15">
      <c r="A426" s="132">
        <v>412</v>
      </c>
      <c r="B426" s="135">
        <v>38470</v>
      </c>
      <c r="C426" s="133" t="s">
        <v>542</v>
      </c>
      <c r="D426" s="133" t="s">
        <v>658</v>
      </c>
      <c r="E426" s="133" t="s">
        <v>659</v>
      </c>
      <c r="F426" s="133" t="s">
        <v>659</v>
      </c>
      <c r="G426" s="89"/>
      <c r="I426" s="5"/>
      <c r="J426" s="5"/>
    </row>
    <row r="427" spans="1:14" ht="22.5" x14ac:dyDescent="0.15">
      <c r="A427" s="132">
        <v>414</v>
      </c>
      <c r="B427" s="135">
        <v>38498</v>
      </c>
      <c r="C427" s="133" t="s">
        <v>584</v>
      </c>
      <c r="D427" s="133" t="s">
        <v>660</v>
      </c>
      <c r="E427" s="133" t="s">
        <v>661</v>
      </c>
      <c r="F427" s="133" t="s">
        <v>661</v>
      </c>
      <c r="G427" s="89"/>
      <c r="I427" s="5"/>
      <c r="J427" s="5"/>
    </row>
    <row r="428" spans="1:14" ht="22.5" x14ac:dyDescent="0.15">
      <c r="A428" s="132">
        <v>420</v>
      </c>
      <c r="B428" s="135">
        <v>38526</v>
      </c>
      <c r="C428" s="133" t="s">
        <v>520</v>
      </c>
      <c r="D428" s="133" t="s">
        <v>508</v>
      </c>
      <c r="E428" s="133" t="s">
        <v>527</v>
      </c>
      <c r="F428" s="133" t="s">
        <v>527</v>
      </c>
      <c r="G428" s="87"/>
      <c r="H428" s="87"/>
      <c r="I428" s="87"/>
      <c r="J428" s="87"/>
      <c r="K428" s="78"/>
      <c r="L428" s="78"/>
      <c r="M428" s="78"/>
      <c r="N428" s="78"/>
    </row>
    <row r="429" spans="1:14" ht="33.75" x14ac:dyDescent="0.15">
      <c r="A429" s="132">
        <v>424</v>
      </c>
      <c r="B429" s="135">
        <v>38553</v>
      </c>
      <c r="C429" s="135" t="s">
        <v>514</v>
      </c>
      <c r="D429" s="130" t="s">
        <v>576</v>
      </c>
      <c r="E429" s="130" t="s">
        <v>577</v>
      </c>
      <c r="F429" s="130" t="s">
        <v>578</v>
      </c>
      <c r="K429" s="78"/>
      <c r="L429" s="78"/>
      <c r="M429" s="78"/>
      <c r="N429" s="78"/>
    </row>
    <row r="430" spans="1:14" ht="22.5" x14ac:dyDescent="0.15">
      <c r="A430" s="132" t="s">
        <v>662</v>
      </c>
      <c r="B430" s="135">
        <v>38559</v>
      </c>
      <c r="C430" s="133" t="s">
        <v>611</v>
      </c>
      <c r="D430" s="133" t="s">
        <v>521</v>
      </c>
      <c r="E430" s="133" t="s">
        <v>663</v>
      </c>
      <c r="F430" s="133" t="s">
        <v>663</v>
      </c>
    </row>
    <row r="431" spans="1:14" ht="33.75" x14ac:dyDescent="0.15">
      <c r="A431" s="132">
        <v>430</v>
      </c>
      <c r="B431" s="135">
        <v>38576</v>
      </c>
      <c r="C431" s="135" t="s">
        <v>514</v>
      </c>
      <c r="D431" s="133" t="s">
        <v>664</v>
      </c>
      <c r="E431" s="133" t="s">
        <v>665</v>
      </c>
      <c r="F431" s="133" t="s">
        <v>578</v>
      </c>
    </row>
    <row r="432" spans="1:14" ht="45" x14ac:dyDescent="0.15">
      <c r="A432" s="132">
        <v>436</v>
      </c>
      <c r="B432" s="135">
        <v>38638</v>
      </c>
      <c r="C432" s="133" t="s">
        <v>584</v>
      </c>
      <c r="D432" s="133" t="s">
        <v>595</v>
      </c>
      <c r="E432" s="133" t="s">
        <v>596</v>
      </c>
      <c r="F432" s="133" t="s">
        <v>597</v>
      </c>
    </row>
    <row r="433" spans="1:6" ht="78.75" x14ac:dyDescent="0.15">
      <c r="A433" s="132" t="s">
        <v>666</v>
      </c>
      <c r="B433" s="135">
        <v>38649</v>
      </c>
      <c r="C433" s="133" t="s">
        <v>548</v>
      </c>
      <c r="D433" s="133" t="s">
        <v>521</v>
      </c>
      <c r="E433" s="133" t="s">
        <v>667</v>
      </c>
      <c r="F433" s="133" t="s">
        <v>620</v>
      </c>
    </row>
    <row r="434" spans="1:6" ht="22.5" x14ac:dyDescent="0.15">
      <c r="A434" s="132">
        <v>441</v>
      </c>
      <c r="B434" s="135">
        <v>38673</v>
      </c>
      <c r="C434" s="133" t="s">
        <v>584</v>
      </c>
      <c r="D434" s="137" t="s">
        <v>616</v>
      </c>
      <c r="E434" s="137" t="s">
        <v>567</v>
      </c>
      <c r="F434" s="137" t="s">
        <v>567</v>
      </c>
    </row>
    <row r="435" spans="1:6" ht="22.5" x14ac:dyDescent="0.15">
      <c r="A435" s="132">
        <v>442</v>
      </c>
      <c r="B435" s="135">
        <v>38677</v>
      </c>
      <c r="C435" s="133" t="s">
        <v>542</v>
      </c>
      <c r="D435" s="133" t="s">
        <v>668</v>
      </c>
      <c r="E435" s="133" t="s">
        <v>669</v>
      </c>
      <c r="F435" s="133" t="s">
        <v>669</v>
      </c>
    </row>
    <row r="436" spans="1:6" ht="360" x14ac:dyDescent="0.15">
      <c r="A436" s="132">
        <v>449</v>
      </c>
      <c r="B436" s="135">
        <v>38716</v>
      </c>
      <c r="C436" s="133" t="s">
        <v>507</v>
      </c>
      <c r="D436" s="133" t="s">
        <v>517</v>
      </c>
      <c r="E436" s="138" t="s">
        <v>670</v>
      </c>
      <c r="F436" s="133" t="s">
        <v>671</v>
      </c>
    </row>
    <row r="437" spans="1:6" ht="45" x14ac:dyDescent="0.15">
      <c r="A437" s="132" t="s">
        <v>672</v>
      </c>
      <c r="B437" s="135">
        <v>38734</v>
      </c>
      <c r="C437" s="133" t="s">
        <v>542</v>
      </c>
      <c r="D437" s="133" t="s">
        <v>580</v>
      </c>
      <c r="E437" s="133" t="s">
        <v>618</v>
      </c>
      <c r="F437" s="133" t="s">
        <v>582</v>
      </c>
    </row>
    <row r="438" spans="1:6" ht="22.5" x14ac:dyDescent="0.15">
      <c r="A438" s="132">
        <v>455</v>
      </c>
      <c r="B438" s="135">
        <v>38769</v>
      </c>
      <c r="C438" s="133" t="s">
        <v>673</v>
      </c>
      <c r="D438" s="133" t="s">
        <v>674</v>
      </c>
      <c r="E438" s="133" t="s">
        <v>675</v>
      </c>
      <c r="F438" s="133" t="s">
        <v>675</v>
      </c>
    </row>
    <row r="439" spans="1:6" ht="22.5" x14ac:dyDescent="0.15">
      <c r="A439" s="132">
        <v>458</v>
      </c>
      <c r="B439" s="135">
        <v>38792</v>
      </c>
      <c r="C439" s="137" t="s">
        <v>676</v>
      </c>
      <c r="D439" s="133" t="s">
        <v>616</v>
      </c>
      <c r="E439" s="137" t="s">
        <v>567</v>
      </c>
      <c r="F439" s="137" t="s">
        <v>567</v>
      </c>
    </row>
    <row r="440" spans="1:6" ht="22.5" x14ac:dyDescent="0.15">
      <c r="A440" s="132">
        <v>460</v>
      </c>
      <c r="B440" s="135">
        <v>38812</v>
      </c>
      <c r="C440" s="133" t="s">
        <v>520</v>
      </c>
      <c r="D440" s="133" t="s">
        <v>521</v>
      </c>
      <c r="E440" s="133" t="s">
        <v>612</v>
      </c>
      <c r="F440" s="133" t="s">
        <v>612</v>
      </c>
    </row>
    <row r="441" spans="1:6" ht="123.75" x14ac:dyDescent="0.15">
      <c r="A441" s="132">
        <v>462</v>
      </c>
      <c r="B441" s="135">
        <v>38818</v>
      </c>
      <c r="C441" s="133" t="s">
        <v>542</v>
      </c>
      <c r="D441" s="133" t="s">
        <v>677</v>
      </c>
      <c r="E441" s="133" t="s">
        <v>678</v>
      </c>
      <c r="F441" s="133" t="s">
        <v>679</v>
      </c>
    </row>
    <row r="442" spans="1:6" ht="22.5" x14ac:dyDescent="0.15">
      <c r="A442" s="132">
        <v>471</v>
      </c>
      <c r="B442" s="135">
        <v>38960</v>
      </c>
      <c r="C442" s="133" t="s">
        <v>542</v>
      </c>
      <c r="D442" s="133" t="s">
        <v>680</v>
      </c>
      <c r="E442" s="133" t="s">
        <v>681</v>
      </c>
      <c r="F442" s="133" t="s">
        <v>681</v>
      </c>
    </row>
    <row r="443" spans="1:6" ht="22.5" x14ac:dyDescent="0.15">
      <c r="A443" s="132">
        <v>472</v>
      </c>
      <c r="B443" s="135">
        <v>38973</v>
      </c>
      <c r="C443" s="133" t="s">
        <v>611</v>
      </c>
      <c r="D443" s="130" t="s">
        <v>566</v>
      </c>
      <c r="E443" s="130" t="s">
        <v>567</v>
      </c>
      <c r="F443" s="130" t="s">
        <v>567</v>
      </c>
    </row>
    <row r="444" spans="1:6" x14ac:dyDescent="0.15">
      <c r="A444" s="132">
        <v>473</v>
      </c>
      <c r="B444" s="135">
        <v>38986</v>
      </c>
      <c r="C444" s="133" t="s">
        <v>542</v>
      </c>
      <c r="D444" s="133" t="s">
        <v>682</v>
      </c>
      <c r="E444" s="133" t="s">
        <v>683</v>
      </c>
      <c r="F444" s="133" t="s">
        <v>683</v>
      </c>
    </row>
    <row r="445" spans="1:6" ht="33.75" x14ac:dyDescent="0.15">
      <c r="A445" s="132">
        <v>486</v>
      </c>
      <c r="B445" s="135" t="s">
        <v>324</v>
      </c>
      <c r="C445" s="133" t="s">
        <v>611</v>
      </c>
      <c r="D445" s="133" t="s">
        <v>521</v>
      </c>
      <c r="E445" s="133" t="s">
        <v>684</v>
      </c>
      <c r="F445" s="133" t="s">
        <v>684</v>
      </c>
    </row>
    <row r="446" spans="1:6" ht="78.75" x14ac:dyDescent="0.15">
      <c r="A446" s="132" t="s">
        <v>685</v>
      </c>
      <c r="B446" s="135" t="s">
        <v>284</v>
      </c>
      <c r="C446" s="133" t="s">
        <v>548</v>
      </c>
      <c r="D446" s="133" t="s">
        <v>521</v>
      </c>
      <c r="E446" s="133" t="s">
        <v>667</v>
      </c>
      <c r="F446" s="133" t="s">
        <v>620</v>
      </c>
    </row>
    <row r="447" spans="1:6" ht="56.25" x14ac:dyDescent="0.15">
      <c r="A447" s="132" t="s">
        <v>686</v>
      </c>
      <c r="B447" s="135" t="s">
        <v>330</v>
      </c>
      <c r="C447" s="133" t="s">
        <v>542</v>
      </c>
      <c r="D447" s="133" t="s">
        <v>633</v>
      </c>
      <c r="E447" s="133" t="s">
        <v>634</v>
      </c>
      <c r="F447" s="133" t="s">
        <v>635</v>
      </c>
    </row>
    <row r="448" spans="1:6" ht="22.5" x14ac:dyDescent="0.15">
      <c r="A448" s="132" t="s">
        <v>687</v>
      </c>
      <c r="B448" s="135" t="s">
        <v>337</v>
      </c>
      <c r="C448" s="133" t="s">
        <v>520</v>
      </c>
      <c r="D448" s="133" t="s">
        <v>521</v>
      </c>
      <c r="E448" s="133" t="s">
        <v>612</v>
      </c>
      <c r="F448" s="133" t="s">
        <v>612</v>
      </c>
    </row>
    <row r="449" spans="1:6" ht="101.25" x14ac:dyDescent="0.15">
      <c r="A449" s="132">
        <v>496</v>
      </c>
      <c r="B449" s="135" t="s">
        <v>366</v>
      </c>
      <c r="C449" s="133" t="s">
        <v>542</v>
      </c>
      <c r="D449" s="133" t="s">
        <v>688</v>
      </c>
      <c r="E449" s="133" t="s">
        <v>689</v>
      </c>
      <c r="F449" s="133" t="s">
        <v>690</v>
      </c>
    </row>
    <row r="450" spans="1:6" ht="45" x14ac:dyDescent="0.15">
      <c r="A450" s="132" t="s">
        <v>691</v>
      </c>
      <c r="B450" s="135" t="s">
        <v>305</v>
      </c>
      <c r="C450" s="133" t="s">
        <v>542</v>
      </c>
      <c r="D450" s="133" t="s">
        <v>692</v>
      </c>
      <c r="E450" s="133" t="s">
        <v>581</v>
      </c>
      <c r="F450" s="133" t="s">
        <v>582</v>
      </c>
    </row>
    <row r="451" spans="1:6" ht="45" x14ac:dyDescent="0.15">
      <c r="A451" s="132">
        <v>501</v>
      </c>
      <c r="B451" s="135" t="s">
        <v>370</v>
      </c>
      <c r="C451" s="133" t="s">
        <v>507</v>
      </c>
      <c r="D451" s="133" t="s">
        <v>517</v>
      </c>
      <c r="E451" s="133" t="s">
        <v>693</v>
      </c>
      <c r="F451" s="133" t="s">
        <v>671</v>
      </c>
    </row>
    <row r="452" spans="1:6" ht="56.25" x14ac:dyDescent="0.15">
      <c r="A452" s="132" t="s">
        <v>694</v>
      </c>
      <c r="B452" s="135" t="s">
        <v>305</v>
      </c>
      <c r="C452" s="133" t="s">
        <v>542</v>
      </c>
      <c r="D452" s="133" t="s">
        <v>633</v>
      </c>
      <c r="E452" s="133" t="s">
        <v>634</v>
      </c>
      <c r="F452" s="133" t="s">
        <v>635</v>
      </c>
    </row>
    <row r="453" spans="1:6" ht="22.5" x14ac:dyDescent="0.15">
      <c r="A453" s="132">
        <v>510</v>
      </c>
      <c r="B453" s="135" t="s">
        <v>374</v>
      </c>
      <c r="C453" s="133" t="s">
        <v>520</v>
      </c>
      <c r="D453" s="133" t="s">
        <v>521</v>
      </c>
      <c r="E453" s="133" t="s">
        <v>527</v>
      </c>
      <c r="F453" s="133" t="s">
        <v>527</v>
      </c>
    </row>
    <row r="454" spans="1:6" ht="45" x14ac:dyDescent="0.15">
      <c r="A454" s="132">
        <v>511</v>
      </c>
      <c r="B454" s="135" t="s">
        <v>380</v>
      </c>
      <c r="C454" s="133" t="s">
        <v>584</v>
      </c>
      <c r="D454" s="133" t="s">
        <v>595</v>
      </c>
      <c r="E454" s="133" t="s">
        <v>596</v>
      </c>
      <c r="F454" s="133" t="s">
        <v>597</v>
      </c>
    </row>
    <row r="455" spans="1:6" ht="22.5" x14ac:dyDescent="0.15">
      <c r="A455" s="132">
        <v>514</v>
      </c>
      <c r="B455" s="135" t="s">
        <v>382</v>
      </c>
      <c r="C455" s="133" t="s">
        <v>584</v>
      </c>
      <c r="D455" s="133" t="s">
        <v>695</v>
      </c>
      <c r="E455" s="133"/>
      <c r="F455" s="133" t="s">
        <v>220</v>
      </c>
    </row>
    <row r="456" spans="1:6" ht="22.5" x14ac:dyDescent="0.15">
      <c r="A456" s="132" t="s">
        <v>696</v>
      </c>
      <c r="B456" s="135" t="s">
        <v>346</v>
      </c>
      <c r="C456" s="133" t="s">
        <v>520</v>
      </c>
      <c r="D456" s="133" t="s">
        <v>521</v>
      </c>
      <c r="E456" s="133" t="s">
        <v>663</v>
      </c>
      <c r="F456" s="133" t="s">
        <v>663</v>
      </c>
    </row>
    <row r="457" spans="1:6" ht="22.5" x14ac:dyDescent="0.15">
      <c r="A457" s="132">
        <v>519</v>
      </c>
      <c r="B457" s="135" t="s">
        <v>386</v>
      </c>
      <c r="C457" s="133" t="s">
        <v>542</v>
      </c>
      <c r="D457" s="133" t="s">
        <v>660</v>
      </c>
      <c r="E457" s="133" t="s">
        <v>661</v>
      </c>
      <c r="F457" s="133" t="s">
        <v>661</v>
      </c>
    </row>
    <row r="458" spans="1:6" ht="33.75" x14ac:dyDescent="0.15">
      <c r="A458" s="132">
        <v>523</v>
      </c>
      <c r="B458" s="135" t="s">
        <v>327</v>
      </c>
      <c r="C458" s="133" t="s">
        <v>611</v>
      </c>
      <c r="D458" s="133" t="s">
        <v>521</v>
      </c>
      <c r="E458" s="133" t="s">
        <v>684</v>
      </c>
      <c r="F458" s="133" t="s">
        <v>684</v>
      </c>
    </row>
    <row r="459" spans="1:6" ht="101.25" x14ac:dyDescent="0.15">
      <c r="A459" s="132">
        <v>524</v>
      </c>
      <c r="B459" s="135" t="s">
        <v>389</v>
      </c>
      <c r="C459" s="133" t="s">
        <v>542</v>
      </c>
      <c r="D459" s="133" t="s">
        <v>688</v>
      </c>
      <c r="E459" s="133" t="s">
        <v>689</v>
      </c>
      <c r="F459" s="133" t="s">
        <v>690</v>
      </c>
    </row>
    <row r="460" spans="1:6" ht="22.5" x14ac:dyDescent="0.15">
      <c r="A460" s="132">
        <v>536</v>
      </c>
      <c r="B460" s="135" t="s">
        <v>392</v>
      </c>
      <c r="C460" s="133" t="s">
        <v>584</v>
      </c>
      <c r="D460" s="133" t="s">
        <v>521</v>
      </c>
      <c r="E460" s="133" t="s">
        <v>697</v>
      </c>
      <c r="F460" s="133" t="s">
        <v>663</v>
      </c>
    </row>
    <row r="461" spans="1:6" ht="146.25" x14ac:dyDescent="0.15">
      <c r="A461" s="132">
        <v>554</v>
      </c>
      <c r="B461" s="135" t="s">
        <v>397</v>
      </c>
      <c r="C461" s="133" t="s">
        <v>871</v>
      </c>
      <c r="D461" s="133" t="s">
        <v>698</v>
      </c>
      <c r="E461" s="133" t="s">
        <v>699</v>
      </c>
      <c r="F461" s="133" t="s">
        <v>298</v>
      </c>
    </row>
    <row r="462" spans="1:6" ht="56.25" x14ac:dyDescent="0.15">
      <c r="A462" s="132">
        <v>557</v>
      </c>
      <c r="B462" s="135" t="s">
        <v>401</v>
      </c>
      <c r="C462" s="133" t="s">
        <v>507</v>
      </c>
      <c r="D462" s="133" t="s">
        <v>517</v>
      </c>
      <c r="E462" s="133" t="s">
        <v>700</v>
      </c>
      <c r="F462" s="133" t="s">
        <v>701</v>
      </c>
    </row>
    <row r="463" spans="1:6" ht="22.5" x14ac:dyDescent="0.15">
      <c r="A463" s="132">
        <v>571</v>
      </c>
      <c r="B463" s="135" t="s">
        <v>405</v>
      </c>
      <c r="C463" s="133" t="s">
        <v>542</v>
      </c>
      <c r="D463" s="133" t="s">
        <v>702</v>
      </c>
      <c r="E463" s="133" t="s">
        <v>703</v>
      </c>
      <c r="F463" s="133" t="s">
        <v>703</v>
      </c>
    </row>
    <row r="464" spans="1:6" ht="22.5" x14ac:dyDescent="0.15">
      <c r="A464" s="132">
        <v>582</v>
      </c>
      <c r="B464" s="135" t="s">
        <v>410</v>
      </c>
      <c r="C464" s="133" t="s">
        <v>520</v>
      </c>
      <c r="D464" s="133" t="s">
        <v>521</v>
      </c>
      <c r="E464" s="133" t="s">
        <v>527</v>
      </c>
      <c r="F464" s="133" t="s">
        <v>527</v>
      </c>
    </row>
    <row r="465" spans="1:6" ht="22.5" x14ac:dyDescent="0.15">
      <c r="A465" s="132" t="s">
        <v>704</v>
      </c>
      <c r="B465" s="135" t="s">
        <v>357</v>
      </c>
      <c r="C465" s="133" t="s">
        <v>520</v>
      </c>
      <c r="D465" s="133" t="s">
        <v>521</v>
      </c>
      <c r="E465" s="133" t="s">
        <v>663</v>
      </c>
      <c r="F465" s="133" t="s">
        <v>663</v>
      </c>
    </row>
    <row r="466" spans="1:6" ht="22.5" x14ac:dyDescent="0.15">
      <c r="A466" s="132">
        <v>602</v>
      </c>
      <c r="B466" s="135" t="s">
        <v>412</v>
      </c>
      <c r="C466" s="133" t="s">
        <v>542</v>
      </c>
      <c r="D466" s="133" t="s">
        <v>580</v>
      </c>
      <c r="E466" s="133" t="s">
        <v>705</v>
      </c>
      <c r="F466" s="133" t="s">
        <v>582</v>
      </c>
    </row>
    <row r="467" spans="1:6" ht="22.5" x14ac:dyDescent="0.15">
      <c r="A467" s="132">
        <v>607</v>
      </c>
      <c r="B467" s="135" t="s">
        <v>415</v>
      </c>
      <c r="C467" s="133" t="s">
        <v>584</v>
      </c>
      <c r="D467" s="133" t="s">
        <v>706</v>
      </c>
      <c r="E467" s="133" t="s">
        <v>707</v>
      </c>
      <c r="F467" s="133" t="s">
        <v>707</v>
      </c>
    </row>
    <row r="468" spans="1:6" ht="22.5" x14ac:dyDescent="0.15">
      <c r="A468" s="132">
        <v>612</v>
      </c>
      <c r="B468" s="135" t="s">
        <v>417</v>
      </c>
      <c r="C468" s="133" t="s">
        <v>542</v>
      </c>
      <c r="D468" s="133" t="s">
        <v>708</v>
      </c>
      <c r="E468" s="133" t="s">
        <v>669</v>
      </c>
      <c r="F468" s="133" t="s">
        <v>669</v>
      </c>
    </row>
    <row r="469" spans="1:6" ht="123.75" x14ac:dyDescent="0.15">
      <c r="A469" s="132">
        <v>614</v>
      </c>
      <c r="B469" s="135" t="s">
        <v>420</v>
      </c>
      <c r="C469" s="133" t="s">
        <v>542</v>
      </c>
      <c r="D469" s="133" t="s">
        <v>709</v>
      </c>
      <c r="E469" s="133" t="s">
        <v>710</v>
      </c>
      <c r="F469" s="133" t="s">
        <v>635</v>
      </c>
    </row>
    <row r="470" spans="1:6" ht="33.75" x14ac:dyDescent="0.15">
      <c r="A470" s="132">
        <v>626</v>
      </c>
      <c r="B470" s="135" t="s">
        <v>424</v>
      </c>
      <c r="C470" s="133" t="s">
        <v>514</v>
      </c>
      <c r="D470" s="133" t="s">
        <v>711</v>
      </c>
      <c r="E470" s="133" t="s">
        <v>712</v>
      </c>
      <c r="F470" s="133" t="s">
        <v>578</v>
      </c>
    </row>
    <row r="471" spans="1:6" ht="22.5" x14ac:dyDescent="0.15">
      <c r="A471" s="132">
        <v>628</v>
      </c>
      <c r="B471" s="135" t="s">
        <v>767</v>
      </c>
      <c r="C471" s="133" t="s">
        <v>542</v>
      </c>
      <c r="D471" s="133" t="s">
        <v>780</v>
      </c>
      <c r="E471" s="133" t="s">
        <v>781</v>
      </c>
      <c r="F471" s="133" t="s">
        <v>781</v>
      </c>
    </row>
    <row r="472" spans="1:6" ht="33.75" x14ac:dyDescent="0.15">
      <c r="A472" s="132">
        <v>631</v>
      </c>
      <c r="B472" s="135" t="s">
        <v>770</v>
      </c>
      <c r="C472" s="133" t="s">
        <v>542</v>
      </c>
      <c r="D472" s="133" t="s">
        <v>682</v>
      </c>
      <c r="E472" s="133" t="s">
        <v>782</v>
      </c>
      <c r="F472" s="133" t="s">
        <v>782</v>
      </c>
    </row>
    <row r="473" spans="1:6" ht="22.5" x14ac:dyDescent="0.15">
      <c r="A473" s="132">
        <v>634</v>
      </c>
      <c r="B473" s="135" t="s">
        <v>808</v>
      </c>
      <c r="C473" s="133" t="s">
        <v>584</v>
      </c>
      <c r="D473" s="133" t="s">
        <v>828</v>
      </c>
      <c r="E473" s="133" t="s">
        <v>829</v>
      </c>
      <c r="F473" s="133" t="s">
        <v>220</v>
      </c>
    </row>
    <row r="474" spans="1:6" x14ac:dyDescent="0.15">
      <c r="A474" s="129"/>
      <c r="B474" s="136"/>
      <c r="C474" s="130"/>
      <c r="D474" s="130"/>
      <c r="E474" s="130"/>
      <c r="F474" s="130"/>
    </row>
    <row r="475" spans="1:6" ht="12.75" x14ac:dyDescent="0.2">
      <c r="A475" s="120" t="s">
        <v>713</v>
      </c>
      <c r="B475" s="139" t="s">
        <v>714</v>
      </c>
      <c r="C475" s="121"/>
      <c r="D475" s="121"/>
      <c r="E475" s="131"/>
      <c r="F475" s="121"/>
    </row>
    <row r="476" spans="1:6" ht="12.75" x14ac:dyDescent="0.2">
      <c r="A476" s="120" t="s">
        <v>715</v>
      </c>
      <c r="B476" s="121" t="s">
        <v>521</v>
      </c>
      <c r="C476" s="121"/>
      <c r="D476" s="121"/>
      <c r="E476" s="130"/>
      <c r="F476" s="121"/>
    </row>
    <row r="477" spans="1:6" ht="12.75" x14ac:dyDescent="0.2">
      <c r="A477" s="120" t="s">
        <v>716</v>
      </c>
      <c r="B477" s="139" t="s">
        <v>508</v>
      </c>
      <c r="C477" s="121"/>
      <c r="D477" s="121"/>
      <c r="E477" s="121"/>
      <c r="F477" s="121"/>
    </row>
    <row r="478" spans="1:6" ht="12.75" x14ac:dyDescent="0.2">
      <c r="A478" s="120" t="s">
        <v>717</v>
      </c>
      <c r="B478" s="121" t="s">
        <v>718</v>
      </c>
      <c r="C478" s="121"/>
      <c r="D478" s="121"/>
      <c r="E478" s="121"/>
      <c r="F478" s="121"/>
    </row>
    <row r="479" spans="1:6" ht="12.75" x14ac:dyDescent="0.2">
      <c r="A479" s="120" t="s">
        <v>719</v>
      </c>
      <c r="B479" s="121" t="s">
        <v>720</v>
      </c>
      <c r="C479" s="121"/>
      <c r="D479" s="121"/>
      <c r="E479" s="121"/>
      <c r="F479" s="121"/>
    </row>
    <row r="480" spans="1:6" ht="12.75" x14ac:dyDescent="0.2">
      <c r="A480" s="120" t="s">
        <v>721</v>
      </c>
      <c r="B480" s="121" t="s">
        <v>722</v>
      </c>
      <c r="C480" s="121"/>
      <c r="D480" s="121"/>
      <c r="E480" s="121"/>
      <c r="F480" s="121"/>
    </row>
    <row r="481" spans="1:6" ht="12.75" x14ac:dyDescent="0.2">
      <c r="A481" s="120" t="s">
        <v>723</v>
      </c>
      <c r="B481" s="121" t="s">
        <v>724</v>
      </c>
      <c r="C481" s="121"/>
      <c r="D481" s="121"/>
      <c r="E481" s="121"/>
      <c r="F481" s="121"/>
    </row>
    <row r="482" spans="1:6" ht="12.75" x14ac:dyDescent="0.2">
      <c r="A482" s="120" t="s">
        <v>725</v>
      </c>
      <c r="B482" s="121" t="s">
        <v>726</v>
      </c>
      <c r="C482" s="121"/>
      <c r="D482" s="121"/>
      <c r="E482" s="121"/>
      <c r="F482" s="121"/>
    </row>
    <row r="483" spans="1:6" ht="12.75" x14ac:dyDescent="0.2">
      <c r="A483" s="120" t="s">
        <v>727</v>
      </c>
      <c r="B483" s="121" t="s">
        <v>728</v>
      </c>
      <c r="C483" s="121"/>
      <c r="D483" s="121"/>
      <c r="E483" s="121"/>
      <c r="F483" s="121"/>
    </row>
    <row r="484" spans="1:6" ht="12.75" x14ac:dyDescent="0.2">
      <c r="A484" s="120" t="s">
        <v>729</v>
      </c>
      <c r="B484" s="121" t="s">
        <v>730</v>
      </c>
      <c r="C484" s="121"/>
      <c r="D484" s="121"/>
      <c r="E484" s="121"/>
      <c r="F484" s="121"/>
    </row>
    <row r="485" spans="1:6" ht="12.75" x14ac:dyDescent="0.2">
      <c r="A485" s="120"/>
      <c r="B485" s="121"/>
      <c r="C485" s="121"/>
      <c r="D485" s="121"/>
      <c r="E485" s="121"/>
      <c r="F485" s="121"/>
    </row>
    <row r="486" spans="1:6" x14ac:dyDescent="0.15">
      <c r="A486" s="149" t="s">
        <v>731</v>
      </c>
      <c r="B486" s="149"/>
      <c r="C486" s="149"/>
      <c r="D486" s="149"/>
      <c r="E486" s="149"/>
      <c r="F486" s="149"/>
    </row>
    <row r="487" spans="1:6" x14ac:dyDescent="0.15">
      <c r="A487" s="149"/>
      <c r="B487" s="149"/>
      <c r="C487" s="149"/>
      <c r="D487" s="149"/>
      <c r="E487" s="149"/>
      <c r="F487" s="149"/>
    </row>
    <row r="488" spans="1:6" x14ac:dyDescent="0.15">
      <c r="A488" s="149"/>
      <c r="B488" s="149"/>
      <c r="C488" s="149"/>
      <c r="D488" s="149"/>
      <c r="E488" s="149"/>
      <c r="F488" s="149"/>
    </row>
    <row r="489" spans="1:6" x14ac:dyDescent="0.15">
      <c r="A489" s="149"/>
      <c r="B489" s="149"/>
      <c r="C489" s="149"/>
      <c r="D489" s="149"/>
      <c r="E489" s="149"/>
      <c r="F489" s="149"/>
    </row>
  </sheetData>
  <mergeCells count="2">
    <mergeCell ref="J5:K5"/>
    <mergeCell ref="A486:F48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511"/>
  <sheetViews>
    <sheetView tabSelected="1"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44" width="9.7109375" style="7" customWidth="1"/>
    <col min="145"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400" width="9.7109375" style="7" customWidth="1"/>
    <col min="401"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656" width="9.7109375" style="7" customWidth="1"/>
    <col min="657"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912" width="9.7109375" style="7" customWidth="1"/>
    <col min="913"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168" width="9.7109375" style="7" customWidth="1"/>
    <col min="1169"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424" width="9.7109375" style="7" customWidth="1"/>
    <col min="1425"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680" width="9.7109375" style="7" customWidth="1"/>
    <col min="1681"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936" width="9.7109375" style="7" customWidth="1"/>
    <col min="1937"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192" width="9.7109375" style="7" customWidth="1"/>
    <col min="2193"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448" width="9.7109375" style="7" customWidth="1"/>
    <col min="2449"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704" width="9.7109375" style="7" customWidth="1"/>
    <col min="2705"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960" width="9.7109375" style="7" customWidth="1"/>
    <col min="2961"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216" width="9.7109375" style="7" customWidth="1"/>
    <col min="3217"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472" width="9.7109375" style="7" customWidth="1"/>
    <col min="3473"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728" width="9.7109375" style="7" customWidth="1"/>
    <col min="3729"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984" width="9.7109375" style="7" customWidth="1"/>
    <col min="3985"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240" width="9.7109375" style="7" customWidth="1"/>
    <col min="4241"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496" width="9.7109375" style="7" customWidth="1"/>
    <col min="4497"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752" width="9.7109375" style="7" customWidth="1"/>
    <col min="4753"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5008" width="9.7109375" style="7" customWidth="1"/>
    <col min="5009"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264" width="9.7109375" style="7" customWidth="1"/>
    <col min="5265"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520" width="9.7109375" style="7" customWidth="1"/>
    <col min="5521"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776" width="9.7109375" style="7" customWidth="1"/>
    <col min="5777"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6032" width="9.7109375" style="7" customWidth="1"/>
    <col min="6033"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288" width="9.7109375" style="7" customWidth="1"/>
    <col min="6289"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544" width="9.7109375" style="7" customWidth="1"/>
    <col min="6545"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800" width="9.7109375" style="7" customWidth="1"/>
    <col min="6801"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7056" width="9.7109375" style="7" customWidth="1"/>
    <col min="7057"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312" width="9.7109375" style="7" customWidth="1"/>
    <col min="7313"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568" width="9.7109375" style="7" customWidth="1"/>
    <col min="7569"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824" width="9.7109375" style="7" customWidth="1"/>
    <col min="7825"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8080" width="9.7109375" style="7" customWidth="1"/>
    <col min="8081"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336" width="9.7109375" style="7" customWidth="1"/>
    <col min="8337"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592" width="9.7109375" style="7" customWidth="1"/>
    <col min="8593"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848" width="9.7109375" style="7" customWidth="1"/>
    <col min="8849"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9104" width="9.7109375" style="7" customWidth="1"/>
    <col min="9105"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360" width="9.7109375" style="7" customWidth="1"/>
    <col min="9361"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616" width="9.7109375" style="7" customWidth="1"/>
    <col min="9617"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872" width="9.7109375" style="7" customWidth="1"/>
    <col min="9873"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10128" width="9.7109375" style="7" customWidth="1"/>
    <col min="10129"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384" width="9.7109375" style="7" customWidth="1"/>
    <col min="10385"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640" width="9.7109375" style="7" customWidth="1"/>
    <col min="10641"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896" width="9.7109375" style="7" customWidth="1"/>
    <col min="10897"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152" width="9.7109375" style="7" customWidth="1"/>
    <col min="11153"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408" width="9.7109375" style="7" customWidth="1"/>
    <col min="11409"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664" width="9.7109375" style="7" customWidth="1"/>
    <col min="11665"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920" width="9.7109375" style="7" customWidth="1"/>
    <col min="11921"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176" width="9.7109375" style="7" customWidth="1"/>
    <col min="12177"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432" width="9.7109375" style="7" customWidth="1"/>
    <col min="12433"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688" width="9.7109375" style="7" customWidth="1"/>
    <col min="12689"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944" width="9.7109375" style="7" customWidth="1"/>
    <col min="12945"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200" width="9.7109375" style="7" customWidth="1"/>
    <col min="13201"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456" width="9.7109375" style="7" customWidth="1"/>
    <col min="13457"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712" width="9.7109375" style="7" customWidth="1"/>
    <col min="13713"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968" width="9.7109375" style="7" customWidth="1"/>
    <col min="13969"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224" width="9.7109375" style="7" customWidth="1"/>
    <col min="14225"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480" width="9.7109375" style="7" customWidth="1"/>
    <col min="14481"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736" width="9.7109375" style="7" customWidth="1"/>
    <col min="14737"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992" width="9.7109375" style="7" customWidth="1"/>
    <col min="14993"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248" width="9.7109375" style="7" customWidth="1"/>
    <col min="15249"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504" width="9.7109375" style="7" customWidth="1"/>
    <col min="15505"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760" width="9.7109375" style="7" customWidth="1"/>
    <col min="15761"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6016" width="9.7109375" style="7" customWidth="1"/>
    <col min="16017"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272" width="9.7109375" style="7" customWidth="1"/>
    <col min="16273" max="16384" width="11.7109375" style="7"/>
  </cols>
  <sheetData>
    <row r="1" spans="1:14" ht="12.75" x14ac:dyDescent="0.2">
      <c r="A1" s="1" t="s">
        <v>0</v>
      </c>
      <c r="B1" s="2"/>
      <c r="D1" s="4"/>
      <c r="E1" s="5"/>
    </row>
    <row r="2" spans="1:14" ht="12.75" x14ac:dyDescent="0.2">
      <c r="A2" s="1" t="s">
        <v>1</v>
      </c>
      <c r="B2" s="2"/>
      <c r="D2" s="4"/>
      <c r="E2" s="5"/>
    </row>
    <row r="3" spans="1:14" ht="12.75" x14ac:dyDescent="0.2">
      <c r="A3" s="8" t="s">
        <v>872</v>
      </c>
      <c r="F3" s="6" t="s">
        <v>3</v>
      </c>
      <c r="L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50" t="s">
        <v>11</v>
      </c>
      <c r="K5" s="150"/>
      <c r="L5" s="17" t="s">
        <v>12</v>
      </c>
      <c r="M5" s="17" t="s">
        <v>13</v>
      </c>
      <c r="N5" s="18" t="s">
        <v>14</v>
      </c>
    </row>
    <row r="6" spans="1:14" ht="12.75" customHeight="1" x14ac:dyDescent="0.2">
      <c r="A6" s="20"/>
      <c r="B6" s="21"/>
      <c r="C6" s="21"/>
      <c r="D6" s="22"/>
      <c r="E6" s="23"/>
      <c r="F6" s="22"/>
      <c r="G6" s="21" t="s">
        <v>15</v>
      </c>
      <c r="H6" s="21" t="s">
        <v>16</v>
      </c>
      <c r="I6" s="24" t="s">
        <v>17</v>
      </c>
      <c r="J6" s="24" t="s">
        <v>831</v>
      </c>
      <c r="K6" s="24" t="s">
        <v>18</v>
      </c>
      <c r="L6" s="21" t="s">
        <v>19</v>
      </c>
      <c r="M6" s="21" t="s">
        <v>20</v>
      </c>
      <c r="N6" s="25" t="s">
        <v>21</v>
      </c>
    </row>
    <row r="7" spans="1:14" ht="12.75" customHeight="1" x14ac:dyDescent="0.2">
      <c r="A7" s="20"/>
      <c r="B7" s="21" t="s">
        <v>22</v>
      </c>
      <c r="C7" s="21" t="s">
        <v>23</v>
      </c>
      <c r="D7" s="26"/>
      <c r="E7" s="27" t="s">
        <v>24</v>
      </c>
      <c r="F7" s="22"/>
      <c r="G7" s="21" t="s">
        <v>25</v>
      </c>
      <c r="H7" s="21" t="s">
        <v>26</v>
      </c>
      <c r="I7" s="21" t="s">
        <v>27</v>
      </c>
      <c r="J7" s="24" t="s">
        <v>832</v>
      </c>
      <c r="K7" s="24" t="s">
        <v>28</v>
      </c>
      <c r="L7" s="21" t="s">
        <v>29</v>
      </c>
      <c r="M7" s="21" t="s">
        <v>30</v>
      </c>
      <c r="N7" s="28"/>
    </row>
    <row r="8" spans="1:14" ht="12.75" x14ac:dyDescent="0.2">
      <c r="A8" s="29" t="s">
        <v>873</v>
      </c>
      <c r="B8" s="30"/>
      <c r="C8" s="30">
        <v>21455.55</v>
      </c>
      <c r="D8" s="31"/>
      <c r="E8" s="30"/>
      <c r="F8" s="30" t="s">
        <v>874</v>
      </c>
      <c r="G8" s="30">
        <v>468.01</v>
      </c>
      <c r="H8" s="32"/>
      <c r="I8" s="32"/>
      <c r="J8" s="32"/>
      <c r="K8" s="32"/>
      <c r="L8" s="34" t="s">
        <v>33</v>
      </c>
      <c r="M8" s="32" t="s">
        <v>21</v>
      </c>
      <c r="N8" s="35"/>
    </row>
    <row r="9" spans="1:14" x14ac:dyDescent="0.15">
      <c r="A9" s="11"/>
      <c r="B9" s="2"/>
      <c r="C9" s="36"/>
      <c r="D9" s="11"/>
      <c r="E9" s="12"/>
      <c r="F9" s="11"/>
      <c r="G9" s="2"/>
      <c r="H9" s="2"/>
      <c r="I9" s="2"/>
      <c r="J9" s="2"/>
      <c r="K9" s="11"/>
      <c r="L9" s="11"/>
      <c r="M9" s="11"/>
      <c r="N9" s="11"/>
    </row>
    <row r="10" spans="1:14" x14ac:dyDescent="0.15">
      <c r="A10" s="37" t="s">
        <v>34</v>
      </c>
      <c r="B10" s="38">
        <v>193</v>
      </c>
      <c r="C10" s="38" t="s">
        <v>35</v>
      </c>
      <c r="D10" s="38" t="s">
        <v>36</v>
      </c>
      <c r="E10" s="39">
        <v>163</v>
      </c>
      <c r="F10" s="40" t="s">
        <v>37</v>
      </c>
      <c r="G10" s="41">
        <v>6.5</v>
      </c>
      <c r="H10" s="38" t="s">
        <v>38</v>
      </c>
      <c r="I10" s="42">
        <v>11.5</v>
      </c>
      <c r="J10" s="43">
        <v>163000</v>
      </c>
      <c r="K10" s="43">
        <v>0</v>
      </c>
      <c r="L10" s="43">
        <f t="shared" ref="L10:L22" si="0">ROUND((K10*$C$8/1000),0)</f>
        <v>0</v>
      </c>
      <c r="M10" s="43"/>
      <c r="N10" s="43"/>
    </row>
    <row r="11" spans="1:14" x14ac:dyDescent="0.15">
      <c r="A11" s="37" t="s">
        <v>34</v>
      </c>
      <c r="B11" s="38">
        <v>193</v>
      </c>
      <c r="C11" s="38" t="s">
        <v>35</v>
      </c>
      <c r="D11" s="38" t="s">
        <v>36</v>
      </c>
      <c r="E11" s="39">
        <v>139</v>
      </c>
      <c r="F11" s="40" t="s">
        <v>39</v>
      </c>
      <c r="G11" s="41">
        <v>6.3</v>
      </c>
      <c r="H11" s="38" t="s">
        <v>38</v>
      </c>
      <c r="I11" s="42">
        <v>24.5</v>
      </c>
      <c r="J11" s="43">
        <v>139000</v>
      </c>
      <c r="K11" s="43">
        <v>112210.07</v>
      </c>
      <c r="L11" s="43">
        <f t="shared" si="0"/>
        <v>2407529</v>
      </c>
      <c r="M11" s="43">
        <v>74273</v>
      </c>
      <c r="N11" s="43">
        <v>2481802</v>
      </c>
    </row>
    <row r="12" spans="1:14" x14ac:dyDescent="0.15">
      <c r="A12" s="37" t="s">
        <v>34</v>
      </c>
      <c r="B12" s="38">
        <v>199</v>
      </c>
      <c r="C12" s="38" t="s">
        <v>40</v>
      </c>
      <c r="D12" s="38" t="s">
        <v>36</v>
      </c>
      <c r="E12" s="39">
        <v>168</v>
      </c>
      <c r="F12" s="40" t="s">
        <v>41</v>
      </c>
      <c r="G12" s="41">
        <v>6.5</v>
      </c>
      <c r="H12" s="38" t="s">
        <v>38</v>
      </c>
      <c r="I12" s="42">
        <v>11.5</v>
      </c>
      <c r="J12" s="43">
        <v>168000</v>
      </c>
      <c r="K12" s="43">
        <v>0</v>
      </c>
      <c r="L12" s="43">
        <f t="shared" si="0"/>
        <v>0</v>
      </c>
      <c r="M12" s="43"/>
      <c r="N12" s="43"/>
    </row>
    <row r="13" spans="1:14" x14ac:dyDescent="0.15">
      <c r="A13" s="37" t="s">
        <v>34</v>
      </c>
      <c r="B13" s="38">
        <v>199</v>
      </c>
      <c r="C13" s="38" t="s">
        <v>40</v>
      </c>
      <c r="D13" s="38" t="s">
        <v>36</v>
      </c>
      <c r="E13" s="39">
        <v>143</v>
      </c>
      <c r="F13" s="40" t="s">
        <v>42</v>
      </c>
      <c r="G13" s="41">
        <v>6.3</v>
      </c>
      <c r="H13" s="38" t="s">
        <v>38</v>
      </c>
      <c r="I13" s="42">
        <v>24.5</v>
      </c>
      <c r="J13" s="43">
        <v>143000</v>
      </c>
      <c r="K13" s="43">
        <v>117778.09</v>
      </c>
      <c r="L13" s="43">
        <f t="shared" si="0"/>
        <v>2526994</v>
      </c>
      <c r="M13" s="43">
        <v>77959</v>
      </c>
      <c r="N13" s="43">
        <v>2604953</v>
      </c>
    </row>
    <row r="14" spans="1:14" x14ac:dyDescent="0.15">
      <c r="A14" s="37" t="s">
        <v>34</v>
      </c>
      <c r="B14" s="38">
        <v>202</v>
      </c>
      <c r="C14" s="38" t="s">
        <v>43</v>
      </c>
      <c r="D14" s="38" t="s">
        <v>36</v>
      </c>
      <c r="E14" s="39">
        <v>230</v>
      </c>
      <c r="F14" s="40" t="s">
        <v>44</v>
      </c>
      <c r="G14" s="41">
        <v>7.4</v>
      </c>
      <c r="H14" s="38" t="s">
        <v>38</v>
      </c>
      <c r="I14" s="42">
        <v>5</v>
      </c>
      <c r="J14" s="43">
        <v>230000</v>
      </c>
      <c r="K14" s="43">
        <v>0</v>
      </c>
      <c r="L14" s="43">
        <f t="shared" si="0"/>
        <v>0</v>
      </c>
      <c r="M14" s="43"/>
      <c r="N14" s="43"/>
    </row>
    <row r="15" spans="1:14" x14ac:dyDescent="0.15">
      <c r="A15" s="37" t="s">
        <v>45</v>
      </c>
      <c r="B15" s="38">
        <v>202</v>
      </c>
      <c r="C15" s="38" t="s">
        <v>43</v>
      </c>
      <c r="D15" s="38" t="s">
        <v>36</v>
      </c>
      <c r="E15" s="39">
        <v>317</v>
      </c>
      <c r="F15" s="40" t="s">
        <v>46</v>
      </c>
      <c r="G15" s="41">
        <v>7.4</v>
      </c>
      <c r="H15" s="38" t="s">
        <v>38</v>
      </c>
      <c r="I15" s="42">
        <v>20</v>
      </c>
      <c r="J15" s="43">
        <v>317000</v>
      </c>
      <c r="K15" s="43">
        <v>187332.22</v>
      </c>
      <c r="L15" s="43">
        <f t="shared" si="0"/>
        <v>4019316</v>
      </c>
      <c r="M15" s="43">
        <v>145267</v>
      </c>
      <c r="N15" s="43">
        <v>4164583</v>
      </c>
    </row>
    <row r="16" spans="1:14" x14ac:dyDescent="0.15">
      <c r="A16" s="37" t="s">
        <v>47</v>
      </c>
      <c r="B16" s="38">
        <v>211</v>
      </c>
      <c r="C16" s="38" t="s">
        <v>48</v>
      </c>
      <c r="D16" s="38" t="s">
        <v>36</v>
      </c>
      <c r="E16" s="39">
        <v>290</v>
      </c>
      <c r="F16" s="38" t="s">
        <v>49</v>
      </c>
      <c r="G16" s="41">
        <v>6.9</v>
      </c>
      <c r="H16" s="38" t="s">
        <v>38</v>
      </c>
      <c r="I16" s="42">
        <v>20</v>
      </c>
      <c r="J16" s="43">
        <v>290000</v>
      </c>
      <c r="K16" s="43">
        <v>112252.08</v>
      </c>
      <c r="L16" s="43">
        <f t="shared" si="0"/>
        <v>2408430</v>
      </c>
      <c r="M16" s="43">
        <v>339242</v>
      </c>
      <c r="N16" s="43">
        <v>2747672</v>
      </c>
    </row>
    <row r="17" spans="1:14" x14ac:dyDescent="0.15">
      <c r="A17" s="37" t="s">
        <v>47</v>
      </c>
      <c r="B17" s="38">
        <v>211</v>
      </c>
      <c r="C17" s="38" t="s">
        <v>48</v>
      </c>
      <c r="D17" s="38" t="s">
        <v>36</v>
      </c>
      <c r="E17" s="39">
        <v>128</v>
      </c>
      <c r="F17" s="38" t="s">
        <v>50</v>
      </c>
      <c r="G17" s="41">
        <v>6.9</v>
      </c>
      <c r="H17" s="38" t="s">
        <v>38</v>
      </c>
      <c r="I17" s="42">
        <v>20</v>
      </c>
      <c r="J17" s="43">
        <v>128000</v>
      </c>
      <c r="K17" s="43">
        <v>48540.800000000003</v>
      </c>
      <c r="L17" s="43">
        <f t="shared" si="0"/>
        <v>1041470</v>
      </c>
      <c r="M17" s="43">
        <v>146695</v>
      </c>
      <c r="N17" s="43">
        <v>1188165</v>
      </c>
    </row>
    <row r="18" spans="1:14" x14ac:dyDescent="0.15">
      <c r="A18" s="37" t="s">
        <v>51</v>
      </c>
      <c r="B18" s="38">
        <v>211</v>
      </c>
      <c r="C18" s="38" t="s">
        <v>48</v>
      </c>
      <c r="D18" s="38" t="s">
        <v>36</v>
      </c>
      <c r="E18" s="39">
        <v>22</v>
      </c>
      <c r="F18" s="38" t="s">
        <v>52</v>
      </c>
      <c r="G18" s="41">
        <v>6.9</v>
      </c>
      <c r="H18" s="38" t="s">
        <v>38</v>
      </c>
      <c r="I18" s="42">
        <v>20</v>
      </c>
      <c r="J18" s="43">
        <v>22000</v>
      </c>
      <c r="K18" s="43">
        <v>47125.1</v>
      </c>
      <c r="L18" s="43">
        <f t="shared" si="0"/>
        <v>1011095</v>
      </c>
      <c r="M18" s="43">
        <v>142419</v>
      </c>
      <c r="N18" s="43">
        <v>1153514</v>
      </c>
    </row>
    <row r="19" spans="1:14" x14ac:dyDescent="0.15">
      <c r="A19" s="37"/>
      <c r="B19" s="38"/>
      <c r="C19" s="38"/>
      <c r="D19" s="38"/>
      <c r="E19" s="39"/>
      <c r="F19" s="38"/>
      <c r="G19" s="41"/>
      <c r="H19" s="38"/>
      <c r="I19" s="42"/>
      <c r="J19" s="43"/>
      <c r="K19" s="43"/>
      <c r="L19" s="43"/>
      <c r="M19" s="43"/>
      <c r="N19" s="43"/>
    </row>
    <row r="20" spans="1:14" x14ac:dyDescent="0.15">
      <c r="A20" s="37" t="s">
        <v>47</v>
      </c>
      <c r="B20" s="38">
        <v>221</v>
      </c>
      <c r="C20" s="38" t="s">
        <v>53</v>
      </c>
      <c r="D20" s="38" t="s">
        <v>36</v>
      </c>
      <c r="E20" s="39">
        <v>330</v>
      </c>
      <c r="F20" s="38" t="s">
        <v>54</v>
      </c>
      <c r="G20" s="41">
        <v>7.4</v>
      </c>
      <c r="H20" s="38" t="s">
        <v>55</v>
      </c>
      <c r="I20" s="42">
        <v>20</v>
      </c>
      <c r="J20" s="43">
        <v>330000</v>
      </c>
      <c r="K20" s="43">
        <v>220000</v>
      </c>
      <c r="L20" s="43">
        <f t="shared" si="0"/>
        <v>4720221</v>
      </c>
      <c r="M20" s="43">
        <v>714747</v>
      </c>
      <c r="N20" s="43">
        <v>5434968</v>
      </c>
    </row>
    <row r="21" spans="1:14" x14ac:dyDescent="0.15">
      <c r="A21" s="37" t="s">
        <v>47</v>
      </c>
      <c r="B21" s="38">
        <v>221</v>
      </c>
      <c r="C21" s="38" t="s">
        <v>53</v>
      </c>
      <c r="D21" s="38" t="s">
        <v>36</v>
      </c>
      <c r="E21" s="39">
        <v>43</v>
      </c>
      <c r="F21" s="38" t="s">
        <v>56</v>
      </c>
      <c r="G21" s="41">
        <v>7.4</v>
      </c>
      <c r="H21" s="38" t="s">
        <v>55</v>
      </c>
      <c r="I21" s="42">
        <v>20</v>
      </c>
      <c r="J21" s="43">
        <v>43000</v>
      </c>
      <c r="K21" s="43">
        <v>28000</v>
      </c>
      <c r="L21" s="43">
        <f t="shared" si="0"/>
        <v>600755</v>
      </c>
      <c r="M21" s="43">
        <v>90964</v>
      </c>
      <c r="N21" s="43">
        <v>691719</v>
      </c>
    </row>
    <row r="22" spans="1:14" x14ac:dyDescent="0.15">
      <c r="A22" s="37" t="s">
        <v>47</v>
      </c>
      <c r="B22" s="38">
        <v>221</v>
      </c>
      <c r="C22" s="38" t="s">
        <v>53</v>
      </c>
      <c r="D22" s="38" t="s">
        <v>36</v>
      </c>
      <c r="E22" s="39">
        <v>240</v>
      </c>
      <c r="F22" s="38" t="s">
        <v>57</v>
      </c>
      <c r="G22" s="41">
        <v>7.4</v>
      </c>
      <c r="H22" s="38" t="s">
        <v>55</v>
      </c>
      <c r="I22" s="42">
        <v>12</v>
      </c>
      <c r="J22" s="43">
        <v>240000</v>
      </c>
      <c r="K22" s="43">
        <v>15241.77</v>
      </c>
      <c r="L22" s="43">
        <f t="shared" si="0"/>
        <v>327021</v>
      </c>
      <c r="M22" s="43">
        <v>49518</v>
      </c>
      <c r="N22" s="43">
        <v>376539</v>
      </c>
    </row>
    <row r="23" spans="1:14" x14ac:dyDescent="0.15">
      <c r="A23" s="37" t="s">
        <v>47</v>
      </c>
      <c r="B23" s="38">
        <v>221</v>
      </c>
      <c r="C23" s="38" t="s">
        <v>53</v>
      </c>
      <c r="D23" s="38" t="s">
        <v>36</v>
      </c>
      <c r="E23" s="39">
        <v>55</v>
      </c>
      <c r="F23" s="38" t="s">
        <v>58</v>
      </c>
      <c r="G23" s="41">
        <v>7.4</v>
      </c>
      <c r="H23" s="38" t="s">
        <v>55</v>
      </c>
      <c r="I23" s="42">
        <v>12</v>
      </c>
      <c r="J23" s="43">
        <v>55000</v>
      </c>
      <c r="K23" s="43">
        <v>3539.88</v>
      </c>
      <c r="L23" s="43">
        <f>ROUND((K23*$C$8/1000),0)</f>
        <v>75950</v>
      </c>
      <c r="M23" s="43">
        <v>11585</v>
      </c>
      <c r="N23" s="43">
        <v>87535</v>
      </c>
    </row>
    <row r="24" spans="1:14" x14ac:dyDescent="0.15">
      <c r="A24" s="37" t="s">
        <v>51</v>
      </c>
      <c r="B24" s="38">
        <v>221</v>
      </c>
      <c r="C24" s="38" t="s">
        <v>53</v>
      </c>
      <c r="D24" s="38" t="s">
        <v>36</v>
      </c>
      <c r="E24" s="39">
        <v>50</v>
      </c>
      <c r="F24" s="38" t="s">
        <v>59</v>
      </c>
      <c r="G24" s="41">
        <v>7.4</v>
      </c>
      <c r="H24" s="38" t="s">
        <v>55</v>
      </c>
      <c r="I24" s="42">
        <v>20</v>
      </c>
      <c r="J24" s="43">
        <v>50000</v>
      </c>
      <c r="K24" s="43">
        <v>110241</v>
      </c>
      <c r="L24" s="43">
        <f>ROUND((K24*$C$8/1000),0)</f>
        <v>2365281</v>
      </c>
      <c r="M24" s="43">
        <v>356519</v>
      </c>
      <c r="N24" s="43">
        <v>2721800</v>
      </c>
    </row>
    <row r="25" spans="1:14" x14ac:dyDescent="0.15">
      <c r="A25" s="37" t="s">
        <v>60</v>
      </c>
      <c r="B25" s="38">
        <v>225</v>
      </c>
      <c r="C25" s="38" t="s">
        <v>61</v>
      </c>
      <c r="D25" s="38" t="s">
        <v>36</v>
      </c>
      <c r="E25" s="39">
        <v>427</v>
      </c>
      <c r="F25" s="38" t="s">
        <v>62</v>
      </c>
      <c r="G25" s="41">
        <v>7.5</v>
      </c>
      <c r="H25" s="38" t="s">
        <v>63</v>
      </c>
      <c r="I25" s="42">
        <v>24</v>
      </c>
      <c r="J25" s="43">
        <v>427000</v>
      </c>
      <c r="K25" s="43">
        <v>0</v>
      </c>
      <c r="L25" s="43">
        <f>ROUND((K25*$C$8/1000),0)</f>
        <v>0</v>
      </c>
      <c r="M25" s="43"/>
      <c r="N25" s="43"/>
    </row>
    <row r="26" spans="1:14" x14ac:dyDescent="0.15">
      <c r="A26" s="37" t="s">
        <v>64</v>
      </c>
      <c r="B26" s="38">
        <v>225</v>
      </c>
      <c r="C26" s="38" t="s">
        <v>61</v>
      </c>
      <c r="D26" s="38" t="s">
        <v>36</v>
      </c>
      <c r="E26" s="39">
        <v>36</v>
      </c>
      <c r="F26" s="38" t="s">
        <v>65</v>
      </c>
      <c r="G26" s="41">
        <v>7.5</v>
      </c>
      <c r="H26" s="38" t="s">
        <v>63</v>
      </c>
      <c r="I26" s="42">
        <v>24</v>
      </c>
      <c r="J26" s="43">
        <v>36000</v>
      </c>
      <c r="K26" s="43">
        <v>0</v>
      </c>
      <c r="L26" s="43">
        <f>ROUND((K26*$C$8/1000),0)</f>
        <v>0</v>
      </c>
      <c r="M26" s="43"/>
      <c r="N26" s="43"/>
    </row>
    <row r="27" spans="1:14" x14ac:dyDescent="0.15">
      <c r="A27" s="37"/>
      <c r="B27" s="38"/>
      <c r="C27" s="38"/>
      <c r="D27" s="38"/>
      <c r="E27" s="39"/>
      <c r="F27" s="38"/>
      <c r="G27" s="41"/>
      <c r="H27" s="38"/>
      <c r="I27" s="42"/>
      <c r="J27" s="43"/>
      <c r="K27" s="43"/>
      <c r="L27" s="43"/>
      <c r="M27" s="43"/>
      <c r="N27" s="43"/>
    </row>
    <row r="28" spans="1:14" x14ac:dyDescent="0.15">
      <c r="A28" s="37" t="s">
        <v>60</v>
      </c>
      <c r="B28" s="38">
        <v>228</v>
      </c>
      <c r="C28" s="38" t="s">
        <v>66</v>
      </c>
      <c r="D28" s="38" t="s">
        <v>36</v>
      </c>
      <c r="E28" s="39">
        <v>433</v>
      </c>
      <c r="F28" s="38" t="s">
        <v>41</v>
      </c>
      <c r="G28" s="41">
        <v>7.5</v>
      </c>
      <c r="H28" s="38" t="s">
        <v>63</v>
      </c>
      <c r="I28" s="42">
        <v>21</v>
      </c>
      <c r="J28" s="43">
        <v>433000</v>
      </c>
      <c r="K28" s="43">
        <v>215363</v>
      </c>
      <c r="L28" s="43">
        <f>ROUND((K28*$C$8/1000),0)</f>
        <v>4620732</v>
      </c>
      <c r="M28" s="43">
        <v>170145</v>
      </c>
      <c r="N28" s="43">
        <v>4790877</v>
      </c>
    </row>
    <row r="29" spans="1:14" x14ac:dyDescent="0.15">
      <c r="A29" s="37" t="s">
        <v>64</v>
      </c>
      <c r="B29" s="38">
        <v>228</v>
      </c>
      <c r="C29" s="38" t="s">
        <v>66</v>
      </c>
      <c r="D29" s="38" t="s">
        <v>36</v>
      </c>
      <c r="E29" s="39">
        <v>60</v>
      </c>
      <c r="F29" s="38" t="s">
        <v>42</v>
      </c>
      <c r="G29" s="41">
        <v>7.5</v>
      </c>
      <c r="H29" s="38" t="s">
        <v>63</v>
      </c>
      <c r="I29" s="42">
        <v>21</v>
      </c>
      <c r="J29" s="43">
        <v>60000</v>
      </c>
      <c r="K29" s="43">
        <v>125918</v>
      </c>
      <c r="L29" s="43">
        <f>ROUND((K29*$C$8/1000),0)</f>
        <v>2701640</v>
      </c>
      <c r="M29" s="43">
        <v>99480</v>
      </c>
      <c r="N29" s="43">
        <v>2801120</v>
      </c>
    </row>
    <row r="30" spans="1:14" x14ac:dyDescent="0.15">
      <c r="A30" s="37" t="s">
        <v>67</v>
      </c>
      <c r="B30" s="38">
        <v>236</v>
      </c>
      <c r="C30" s="38" t="s">
        <v>68</v>
      </c>
      <c r="D30" s="38" t="s">
        <v>36</v>
      </c>
      <c r="E30" s="39">
        <v>403</v>
      </c>
      <c r="F30" s="40" t="s">
        <v>69</v>
      </c>
      <c r="G30" s="41">
        <v>7</v>
      </c>
      <c r="H30" s="38" t="s">
        <v>63</v>
      </c>
      <c r="I30" s="42">
        <v>19</v>
      </c>
      <c r="J30" s="43">
        <v>403000</v>
      </c>
      <c r="K30" s="43">
        <v>198800.38</v>
      </c>
      <c r="L30" s="43">
        <f>ROUND((K30*$C$8/1000),0)</f>
        <v>4265371</v>
      </c>
      <c r="M30" s="43">
        <v>24192</v>
      </c>
      <c r="N30" s="43">
        <v>4289563</v>
      </c>
    </row>
    <row r="31" spans="1:14" x14ac:dyDescent="0.15">
      <c r="A31" s="37" t="s">
        <v>70</v>
      </c>
      <c r="B31" s="38">
        <v>236</v>
      </c>
      <c r="C31" s="38" t="s">
        <v>68</v>
      </c>
      <c r="D31" s="38" t="s">
        <v>36</v>
      </c>
      <c r="E31" s="39">
        <v>35.5</v>
      </c>
      <c r="F31" s="40" t="s">
        <v>71</v>
      </c>
      <c r="G31" s="41">
        <v>6.5</v>
      </c>
      <c r="H31" s="38" t="s">
        <v>63</v>
      </c>
      <c r="I31" s="42">
        <v>20</v>
      </c>
      <c r="J31" s="43">
        <v>35500</v>
      </c>
      <c r="K31" s="43">
        <v>69132.639999999999</v>
      </c>
      <c r="L31" s="43">
        <f>ROUND((K31*$C$8/1000),0)</f>
        <v>1483279</v>
      </c>
      <c r="M31" s="43">
        <v>0</v>
      </c>
      <c r="N31" s="43">
        <v>1483279</v>
      </c>
    </row>
    <row r="32" spans="1:14" x14ac:dyDescent="0.15">
      <c r="A32" s="37" t="s">
        <v>72</v>
      </c>
      <c r="B32" s="38">
        <v>239</v>
      </c>
      <c r="C32" s="38" t="s">
        <v>73</v>
      </c>
      <c r="D32" s="38" t="s">
        <v>36</v>
      </c>
      <c r="E32" s="39">
        <v>2100</v>
      </c>
      <c r="F32" s="38" t="s">
        <v>49</v>
      </c>
      <c r="G32" s="41">
        <v>6.8</v>
      </c>
      <c r="H32" s="38" t="s">
        <v>38</v>
      </c>
      <c r="I32" s="42">
        <v>4</v>
      </c>
      <c r="J32" s="43">
        <v>210000</v>
      </c>
      <c r="K32" s="43">
        <v>0</v>
      </c>
      <c r="L32" s="43">
        <v>0</v>
      </c>
      <c r="M32" s="43"/>
      <c r="N32" s="43"/>
    </row>
    <row r="33" spans="1:14" x14ac:dyDescent="0.15">
      <c r="A33" s="37" t="s">
        <v>72</v>
      </c>
      <c r="B33" s="38">
        <v>239</v>
      </c>
      <c r="C33" s="38" t="s">
        <v>73</v>
      </c>
      <c r="D33" s="38" t="s">
        <v>36</v>
      </c>
      <c r="E33" s="39">
        <v>590</v>
      </c>
      <c r="F33" s="38" t="s">
        <v>52</v>
      </c>
      <c r="G33" s="41">
        <v>6.8</v>
      </c>
      <c r="H33" s="38" t="s">
        <v>38</v>
      </c>
      <c r="I33" s="42">
        <v>14</v>
      </c>
      <c r="J33" s="43">
        <v>590000</v>
      </c>
      <c r="K33" s="43">
        <v>63512.12</v>
      </c>
      <c r="L33" s="43">
        <f>ROUND((K33*$C$8/1000),0)</f>
        <v>1362687</v>
      </c>
      <c r="M33" s="43">
        <v>1495.96</v>
      </c>
      <c r="N33" s="43">
        <v>1364182.5</v>
      </c>
    </row>
    <row r="34" spans="1:14" x14ac:dyDescent="0.15">
      <c r="A34" s="37" t="s">
        <v>74</v>
      </c>
      <c r="B34" s="38">
        <v>239</v>
      </c>
      <c r="C34" s="38" t="s">
        <v>73</v>
      </c>
      <c r="D34" s="38" t="s">
        <v>36</v>
      </c>
      <c r="E34" s="39">
        <v>48</v>
      </c>
      <c r="F34" s="38" t="s">
        <v>75</v>
      </c>
      <c r="G34" s="41">
        <v>6.8</v>
      </c>
      <c r="H34" s="38" t="s">
        <v>38</v>
      </c>
      <c r="I34" s="42">
        <v>14</v>
      </c>
      <c r="J34" s="43">
        <v>48000</v>
      </c>
      <c r="K34" s="43">
        <v>93694.83</v>
      </c>
      <c r="L34" s="43">
        <f>ROUND((K34*$C$8/1000),0)</f>
        <v>2010274</v>
      </c>
      <c r="M34" s="43">
        <v>0</v>
      </c>
      <c r="N34" s="43">
        <v>2010274.17</v>
      </c>
    </row>
    <row r="35" spans="1:14" x14ac:dyDescent="0.15">
      <c r="A35" s="37"/>
      <c r="B35" s="38"/>
      <c r="C35" s="38"/>
      <c r="D35" s="38"/>
      <c r="E35" s="39"/>
      <c r="F35" s="38"/>
      <c r="G35" s="41"/>
      <c r="H35" s="38"/>
      <c r="I35" s="42"/>
      <c r="J35" s="43"/>
      <c r="K35" s="43"/>
      <c r="L35" s="43"/>
      <c r="M35" s="43"/>
      <c r="N35" s="43"/>
    </row>
    <row r="36" spans="1:14" x14ac:dyDescent="0.15">
      <c r="A36" s="37" t="s">
        <v>47</v>
      </c>
      <c r="B36" s="38">
        <v>245</v>
      </c>
      <c r="C36" s="38" t="s">
        <v>76</v>
      </c>
      <c r="D36" s="38" t="s">
        <v>36</v>
      </c>
      <c r="E36" s="39">
        <v>800</v>
      </c>
      <c r="F36" s="38" t="s">
        <v>77</v>
      </c>
      <c r="G36" s="41">
        <v>7</v>
      </c>
      <c r="H36" s="38" t="s">
        <v>55</v>
      </c>
      <c r="I36" s="41">
        <v>19.75</v>
      </c>
      <c r="J36" s="43">
        <v>800000</v>
      </c>
      <c r="K36" s="43">
        <v>271396.8</v>
      </c>
      <c r="L36" s="43">
        <f>ROUND((K36*$C$8/1000),0)</f>
        <v>5822968</v>
      </c>
      <c r="M36" s="43">
        <v>832409</v>
      </c>
      <c r="N36" s="43">
        <v>6655377</v>
      </c>
    </row>
    <row r="37" spans="1:14" x14ac:dyDescent="0.15">
      <c r="A37" s="37" t="s">
        <v>47</v>
      </c>
      <c r="B37" s="38">
        <v>245</v>
      </c>
      <c r="C37" s="38" t="s">
        <v>76</v>
      </c>
      <c r="D37" s="38" t="s">
        <v>36</v>
      </c>
      <c r="E37" s="39">
        <v>95</v>
      </c>
      <c r="F37" s="38" t="s">
        <v>78</v>
      </c>
      <c r="G37" s="41">
        <v>7</v>
      </c>
      <c r="H37" s="38" t="s">
        <v>55</v>
      </c>
      <c r="I37" s="41">
        <v>19.75</v>
      </c>
      <c r="J37" s="43">
        <v>95000</v>
      </c>
      <c r="K37" s="43">
        <v>32804.800000000003</v>
      </c>
      <c r="L37" s="43">
        <f>ROUND((K37*$C$8/1000),0)</f>
        <v>703845</v>
      </c>
      <c r="M37" s="43">
        <v>100606</v>
      </c>
      <c r="N37" s="43">
        <v>804451</v>
      </c>
    </row>
    <row r="38" spans="1:14" x14ac:dyDescent="0.15">
      <c r="A38" s="37" t="s">
        <v>79</v>
      </c>
      <c r="B38" s="38">
        <v>245</v>
      </c>
      <c r="C38" s="38" t="s">
        <v>76</v>
      </c>
      <c r="D38" s="38" t="s">
        <v>36</v>
      </c>
      <c r="E38" s="39">
        <v>90</v>
      </c>
      <c r="F38" s="38" t="s">
        <v>80</v>
      </c>
      <c r="G38" s="41">
        <v>7</v>
      </c>
      <c r="H38" s="38" t="s">
        <v>55</v>
      </c>
      <c r="I38" s="41">
        <v>19.75</v>
      </c>
      <c r="J38" s="43">
        <v>90000</v>
      </c>
      <c r="K38" s="43">
        <v>144479.07999999999</v>
      </c>
      <c r="L38" s="43">
        <f>ROUND((K38*$C$8/1000),0)</f>
        <v>3099878</v>
      </c>
      <c r="M38" s="43">
        <v>443175</v>
      </c>
      <c r="N38" s="43">
        <v>3543053</v>
      </c>
    </row>
    <row r="39" spans="1:14" x14ac:dyDescent="0.15">
      <c r="A39" s="37" t="s">
        <v>47</v>
      </c>
      <c r="B39" s="38">
        <v>247</v>
      </c>
      <c r="C39" s="38" t="s">
        <v>81</v>
      </c>
      <c r="D39" s="38" t="s">
        <v>36</v>
      </c>
      <c r="E39" s="39">
        <v>470</v>
      </c>
      <c r="F39" s="38" t="s">
        <v>82</v>
      </c>
      <c r="G39" s="41">
        <v>6.3</v>
      </c>
      <c r="H39" s="38" t="s">
        <v>55</v>
      </c>
      <c r="I39" s="41">
        <v>25</v>
      </c>
      <c r="J39" s="43">
        <v>470000</v>
      </c>
      <c r="K39" s="43">
        <v>174923.45</v>
      </c>
      <c r="L39" s="43">
        <f t="shared" ref="L39:L46" si="1">ROUND((K39*$C$8/1000),0)</f>
        <v>3753079</v>
      </c>
      <c r="M39" s="43">
        <v>439101</v>
      </c>
      <c r="N39" s="43">
        <v>4192180</v>
      </c>
    </row>
    <row r="40" spans="1:14" x14ac:dyDescent="0.15">
      <c r="A40" s="37" t="s">
        <v>47</v>
      </c>
      <c r="B40" s="38">
        <v>247</v>
      </c>
      <c r="C40" s="38" t="s">
        <v>81</v>
      </c>
      <c r="D40" s="38" t="s">
        <v>36</v>
      </c>
      <c r="E40" s="39">
        <v>25</v>
      </c>
      <c r="F40" s="38" t="s">
        <v>83</v>
      </c>
      <c r="G40" s="41">
        <v>6.3</v>
      </c>
      <c r="H40" s="38" t="s">
        <v>55</v>
      </c>
      <c r="I40" s="41">
        <v>25</v>
      </c>
      <c r="J40" s="43">
        <v>25000</v>
      </c>
      <c r="K40" s="43">
        <v>9152.7999999999993</v>
      </c>
      <c r="L40" s="43">
        <f t="shared" si="1"/>
        <v>196378</v>
      </c>
      <c r="M40" s="43">
        <v>22969</v>
      </c>
      <c r="N40" s="43">
        <v>219347</v>
      </c>
    </row>
    <row r="41" spans="1:14" x14ac:dyDescent="0.15">
      <c r="A41" s="37" t="s">
        <v>51</v>
      </c>
      <c r="B41" s="38">
        <v>247</v>
      </c>
      <c r="C41" s="38" t="s">
        <v>81</v>
      </c>
      <c r="D41" s="38" t="s">
        <v>36</v>
      </c>
      <c r="E41" s="39">
        <v>27</v>
      </c>
      <c r="F41" s="38" t="s">
        <v>84</v>
      </c>
      <c r="G41" s="41">
        <v>7.3</v>
      </c>
      <c r="H41" s="38" t="s">
        <v>55</v>
      </c>
      <c r="I41" s="41">
        <v>25</v>
      </c>
      <c r="J41" s="43">
        <v>27000</v>
      </c>
      <c r="K41" s="43">
        <v>54514.62</v>
      </c>
      <c r="L41" s="43">
        <f t="shared" si="1"/>
        <v>1169641</v>
      </c>
      <c r="M41" s="43">
        <v>137179</v>
      </c>
      <c r="N41" s="43">
        <v>1306820</v>
      </c>
    </row>
    <row r="42" spans="1:14" x14ac:dyDescent="0.15">
      <c r="A42" s="37" t="s">
        <v>85</v>
      </c>
      <c r="B42" s="38">
        <v>262</v>
      </c>
      <c r="C42" s="38" t="s">
        <v>86</v>
      </c>
      <c r="D42" s="38" t="s">
        <v>36</v>
      </c>
      <c r="E42" s="39">
        <v>405</v>
      </c>
      <c r="F42" s="38" t="s">
        <v>87</v>
      </c>
      <c r="G42" s="41">
        <v>5.75</v>
      </c>
      <c r="H42" s="38" t="s">
        <v>38</v>
      </c>
      <c r="I42" s="41">
        <v>6</v>
      </c>
      <c r="J42" s="43">
        <v>405000</v>
      </c>
      <c r="K42" s="43">
        <v>0</v>
      </c>
      <c r="L42" s="43">
        <f>ROUND((K42*$C$8/1000),0)</f>
        <v>0</v>
      </c>
      <c r="M42" s="43"/>
      <c r="N42" s="43"/>
    </row>
    <row r="43" spans="1:14" x14ac:dyDescent="0.15">
      <c r="A43" s="37" t="s">
        <v>85</v>
      </c>
      <c r="B43" s="38">
        <v>262</v>
      </c>
      <c r="C43" s="38" t="s">
        <v>86</v>
      </c>
      <c r="D43" s="38" t="s">
        <v>36</v>
      </c>
      <c r="E43" s="39">
        <v>104</v>
      </c>
      <c r="F43" s="38" t="s">
        <v>88</v>
      </c>
      <c r="G43" s="41">
        <v>5.75</v>
      </c>
      <c r="H43" s="38" t="s">
        <v>38</v>
      </c>
      <c r="I43" s="41">
        <v>6</v>
      </c>
      <c r="J43" s="43">
        <v>104000</v>
      </c>
      <c r="K43" s="43">
        <v>0</v>
      </c>
      <c r="L43" s="43">
        <f t="shared" si="1"/>
        <v>0</v>
      </c>
      <c r="M43" s="43"/>
      <c r="N43" s="43"/>
    </row>
    <row r="44" spans="1:14" x14ac:dyDescent="0.15">
      <c r="A44" s="37" t="s">
        <v>85</v>
      </c>
      <c r="B44" s="38">
        <v>262</v>
      </c>
      <c r="C44" s="38" t="s">
        <v>86</v>
      </c>
      <c r="D44" s="38" t="s">
        <v>36</v>
      </c>
      <c r="E44" s="39">
        <v>465</v>
      </c>
      <c r="F44" s="38" t="s">
        <v>89</v>
      </c>
      <c r="G44" s="41">
        <v>6.5</v>
      </c>
      <c r="H44" s="38" t="s">
        <v>38</v>
      </c>
      <c r="I44" s="41">
        <v>20</v>
      </c>
      <c r="J44" s="43">
        <v>465000</v>
      </c>
      <c r="K44" s="43">
        <v>37001.599999999999</v>
      </c>
      <c r="L44" s="43">
        <f t="shared" si="1"/>
        <v>793890</v>
      </c>
      <c r="M44" s="43">
        <v>12461</v>
      </c>
      <c r="N44" s="43">
        <v>806351</v>
      </c>
    </row>
    <row r="45" spans="1:14" x14ac:dyDescent="0.15">
      <c r="A45" s="37" t="s">
        <v>85</v>
      </c>
      <c r="B45" s="38">
        <v>262</v>
      </c>
      <c r="C45" s="38" t="s">
        <v>86</v>
      </c>
      <c r="D45" s="38" t="s">
        <v>36</v>
      </c>
      <c r="E45" s="39">
        <v>121</v>
      </c>
      <c r="F45" s="38" t="s">
        <v>90</v>
      </c>
      <c r="G45" s="41">
        <v>6.5</v>
      </c>
      <c r="H45" s="38" t="s">
        <v>38</v>
      </c>
      <c r="I45" s="41">
        <v>20</v>
      </c>
      <c r="J45" s="43">
        <v>121000</v>
      </c>
      <c r="K45" s="43">
        <v>8880.4</v>
      </c>
      <c r="L45" s="43">
        <f t="shared" si="1"/>
        <v>190534</v>
      </c>
      <c r="M45" s="43">
        <v>2990</v>
      </c>
      <c r="N45" s="43">
        <v>193524</v>
      </c>
    </row>
    <row r="46" spans="1:14" x14ac:dyDescent="0.15">
      <c r="A46" s="37" t="s">
        <v>91</v>
      </c>
      <c r="B46" s="38">
        <v>262</v>
      </c>
      <c r="C46" s="38" t="s">
        <v>86</v>
      </c>
      <c r="D46" s="38" t="s">
        <v>36</v>
      </c>
      <c r="E46" s="39">
        <v>35</v>
      </c>
      <c r="F46" s="38" t="s">
        <v>92</v>
      </c>
      <c r="G46" s="41">
        <v>6.5</v>
      </c>
      <c r="H46" s="38" t="s">
        <v>38</v>
      </c>
      <c r="I46" s="41">
        <v>20</v>
      </c>
      <c r="J46" s="43">
        <v>35000</v>
      </c>
      <c r="K46" s="43">
        <v>62668.9</v>
      </c>
      <c r="L46" s="43">
        <f t="shared" si="1"/>
        <v>1344596</v>
      </c>
      <c r="M46" s="43">
        <v>21104</v>
      </c>
      <c r="N46" s="43">
        <v>1365700</v>
      </c>
    </row>
    <row r="47" spans="1:14" x14ac:dyDescent="0.15">
      <c r="A47" s="37"/>
      <c r="B47" s="38"/>
      <c r="C47" s="38"/>
      <c r="D47" s="38"/>
      <c r="E47" s="39"/>
      <c r="F47" s="38"/>
      <c r="G47" s="41"/>
      <c r="H47" s="38"/>
      <c r="I47" s="41"/>
      <c r="J47" s="43"/>
      <c r="K47" s="43"/>
      <c r="L47" s="43"/>
      <c r="M47" s="43"/>
      <c r="N47" s="43"/>
    </row>
    <row r="48" spans="1:14" x14ac:dyDescent="0.15">
      <c r="A48" s="37" t="s">
        <v>60</v>
      </c>
      <c r="B48" s="38">
        <v>270</v>
      </c>
      <c r="C48" s="38" t="s">
        <v>93</v>
      </c>
      <c r="D48" s="38" t="s">
        <v>36</v>
      </c>
      <c r="E48" s="39">
        <v>450</v>
      </c>
      <c r="F48" s="38" t="s">
        <v>44</v>
      </c>
      <c r="G48" s="41">
        <v>7</v>
      </c>
      <c r="H48" s="38" t="s">
        <v>63</v>
      </c>
      <c r="I48" s="41">
        <v>21</v>
      </c>
      <c r="J48" s="43">
        <v>450000</v>
      </c>
      <c r="K48" s="43">
        <v>242322</v>
      </c>
      <c r="L48" s="43">
        <f t="shared" ref="L48:L54" si="2">ROUND((K48*$C$8/1000),0)</f>
        <v>5199152</v>
      </c>
      <c r="M48" s="43">
        <v>178892</v>
      </c>
      <c r="N48" s="43">
        <v>5378044</v>
      </c>
    </row>
    <row r="49" spans="1:14" x14ac:dyDescent="0.15">
      <c r="A49" s="37" t="s">
        <v>64</v>
      </c>
      <c r="B49" s="38">
        <v>270</v>
      </c>
      <c r="C49" s="38" t="s">
        <v>93</v>
      </c>
      <c r="D49" s="38" t="s">
        <v>36</v>
      </c>
      <c r="E49" s="39">
        <v>80</v>
      </c>
      <c r="F49" s="38" t="s">
        <v>46</v>
      </c>
      <c r="G49" s="41">
        <v>7</v>
      </c>
      <c r="H49" s="38" t="s">
        <v>63</v>
      </c>
      <c r="I49" s="41">
        <v>21</v>
      </c>
      <c r="J49" s="43">
        <v>80000</v>
      </c>
      <c r="K49" s="43">
        <v>147077</v>
      </c>
      <c r="L49" s="43">
        <f t="shared" si="2"/>
        <v>3155618</v>
      </c>
      <c r="M49" s="43">
        <v>108579</v>
      </c>
      <c r="N49" s="43">
        <v>3264197</v>
      </c>
    </row>
    <row r="50" spans="1:14" x14ac:dyDescent="0.15">
      <c r="A50" s="37" t="s">
        <v>94</v>
      </c>
      <c r="B50" s="38">
        <v>271</v>
      </c>
      <c r="C50" s="38" t="s">
        <v>95</v>
      </c>
      <c r="D50" s="38" t="s">
        <v>36</v>
      </c>
      <c r="E50" s="39">
        <v>185</v>
      </c>
      <c r="F50" s="38" t="s">
        <v>96</v>
      </c>
      <c r="G50" s="41">
        <v>5.5</v>
      </c>
      <c r="H50" s="38" t="s">
        <v>55</v>
      </c>
      <c r="I50" s="41">
        <v>5</v>
      </c>
      <c r="J50" s="43">
        <v>185000</v>
      </c>
      <c r="K50" s="43">
        <v>0</v>
      </c>
      <c r="L50" s="43">
        <f t="shared" si="2"/>
        <v>0</v>
      </c>
      <c r="M50" s="43"/>
      <c r="N50" s="43"/>
    </row>
    <row r="51" spans="1:14" x14ac:dyDescent="0.15">
      <c r="A51" s="37" t="s">
        <v>94</v>
      </c>
      <c r="B51" s="38">
        <v>271</v>
      </c>
      <c r="C51" s="38" t="s">
        <v>95</v>
      </c>
      <c r="D51" s="38" t="s">
        <v>36</v>
      </c>
      <c r="E51" s="39">
        <v>47</v>
      </c>
      <c r="F51" s="38" t="s">
        <v>54</v>
      </c>
      <c r="G51" s="41">
        <v>5.5</v>
      </c>
      <c r="H51" s="38" t="s">
        <v>55</v>
      </c>
      <c r="I51" s="41">
        <v>5</v>
      </c>
      <c r="J51" s="43">
        <v>47000</v>
      </c>
      <c r="K51" s="43">
        <v>0</v>
      </c>
      <c r="L51" s="43">
        <f t="shared" si="2"/>
        <v>0</v>
      </c>
      <c r="M51" s="43"/>
      <c r="N51" s="43"/>
    </row>
    <row r="52" spans="1:14" x14ac:dyDescent="0.15">
      <c r="A52" s="37" t="s">
        <v>94</v>
      </c>
      <c r="B52" s="38">
        <v>271</v>
      </c>
      <c r="C52" s="38" t="s">
        <v>95</v>
      </c>
      <c r="D52" s="38" t="s">
        <v>36</v>
      </c>
      <c r="E52" s="39">
        <v>795</v>
      </c>
      <c r="F52" s="38" t="s">
        <v>97</v>
      </c>
      <c r="G52" s="41">
        <v>6.5</v>
      </c>
      <c r="H52" s="38" t="s">
        <v>55</v>
      </c>
      <c r="I52" s="41">
        <v>22.25</v>
      </c>
      <c r="J52" s="43">
        <v>795000</v>
      </c>
      <c r="K52" s="43">
        <v>335916.03</v>
      </c>
      <c r="L52" s="43">
        <f t="shared" si="2"/>
        <v>7207263</v>
      </c>
      <c r="M52" s="43">
        <v>49339</v>
      </c>
      <c r="N52" s="43">
        <v>7256602</v>
      </c>
    </row>
    <row r="53" spans="1:14" x14ac:dyDescent="0.15">
      <c r="A53" s="37" t="s">
        <v>94</v>
      </c>
      <c r="B53" s="38">
        <v>271</v>
      </c>
      <c r="C53" s="38" t="s">
        <v>95</v>
      </c>
      <c r="D53" s="38" t="s">
        <v>36</v>
      </c>
      <c r="E53" s="39">
        <v>203</v>
      </c>
      <c r="F53" s="38" t="s">
        <v>98</v>
      </c>
      <c r="G53" s="41">
        <v>6.5</v>
      </c>
      <c r="H53" s="38" t="s">
        <v>55</v>
      </c>
      <c r="I53" s="41">
        <v>22.25</v>
      </c>
      <c r="J53" s="43">
        <v>203000</v>
      </c>
      <c r="K53" s="43">
        <v>85439.5</v>
      </c>
      <c r="L53" s="43">
        <f t="shared" si="2"/>
        <v>1833151</v>
      </c>
      <c r="M53" s="43">
        <v>12549</v>
      </c>
      <c r="N53" s="43">
        <v>1845700</v>
      </c>
    </row>
    <row r="54" spans="1:14" x14ac:dyDescent="0.15">
      <c r="A54" s="37" t="s">
        <v>99</v>
      </c>
      <c r="B54" s="38">
        <v>271</v>
      </c>
      <c r="C54" s="38" t="s">
        <v>95</v>
      </c>
      <c r="D54" s="38" t="s">
        <v>36</v>
      </c>
      <c r="E54" s="39">
        <v>90</v>
      </c>
      <c r="F54" s="38" t="s">
        <v>77</v>
      </c>
      <c r="G54" s="41">
        <v>6.5</v>
      </c>
      <c r="H54" s="38" t="s">
        <v>55</v>
      </c>
      <c r="I54" s="41">
        <v>22.25</v>
      </c>
      <c r="J54" s="43">
        <v>90000</v>
      </c>
      <c r="K54" s="43">
        <v>161148.54</v>
      </c>
      <c r="L54" s="43">
        <f t="shared" si="2"/>
        <v>3457531</v>
      </c>
      <c r="M54" s="43">
        <v>23668</v>
      </c>
      <c r="N54" s="43">
        <v>3481199</v>
      </c>
    </row>
    <row r="55" spans="1:14" x14ac:dyDescent="0.15">
      <c r="A55" s="37"/>
      <c r="B55" s="38"/>
      <c r="C55" s="38"/>
      <c r="D55" s="38"/>
      <c r="E55" s="39"/>
      <c r="F55" s="38"/>
      <c r="G55" s="41"/>
      <c r="H55" s="38"/>
      <c r="I55" s="41"/>
      <c r="J55" s="43"/>
      <c r="K55" s="43"/>
      <c r="L55" s="43"/>
      <c r="M55" s="43"/>
      <c r="N55" s="43"/>
    </row>
    <row r="56" spans="1:14" x14ac:dyDescent="0.15">
      <c r="A56" s="37" t="s">
        <v>94</v>
      </c>
      <c r="B56" s="38">
        <v>282</v>
      </c>
      <c r="C56" s="38" t="s">
        <v>104</v>
      </c>
      <c r="D56" s="38" t="s">
        <v>36</v>
      </c>
      <c r="E56" s="39">
        <v>280</v>
      </c>
      <c r="F56" s="38" t="s">
        <v>105</v>
      </c>
      <c r="G56" s="41">
        <v>5</v>
      </c>
      <c r="H56" s="38" t="s">
        <v>55</v>
      </c>
      <c r="I56" s="41">
        <v>5</v>
      </c>
      <c r="J56" s="43">
        <v>280000</v>
      </c>
      <c r="K56" s="43">
        <v>0</v>
      </c>
      <c r="L56" s="43">
        <f t="shared" ref="L56:L62" si="3">ROUND((K56*$C$8/1000),0)</f>
        <v>0</v>
      </c>
      <c r="M56" s="43"/>
      <c r="N56" s="43"/>
    </row>
    <row r="57" spans="1:14" x14ac:dyDescent="0.15">
      <c r="A57" s="37" t="s">
        <v>94</v>
      </c>
      <c r="B57" s="38">
        <v>282</v>
      </c>
      <c r="C57" s="38" t="s">
        <v>104</v>
      </c>
      <c r="D57" s="38" t="s">
        <v>36</v>
      </c>
      <c r="E57" s="39">
        <v>73</v>
      </c>
      <c r="F57" s="38" t="s">
        <v>56</v>
      </c>
      <c r="G57" s="41">
        <v>5</v>
      </c>
      <c r="H57" s="38" t="s">
        <v>55</v>
      </c>
      <c r="I57" s="41">
        <v>5</v>
      </c>
      <c r="J57" s="43">
        <v>73000</v>
      </c>
      <c r="K57" s="43">
        <v>0</v>
      </c>
      <c r="L57" s="43">
        <v>0</v>
      </c>
      <c r="M57" s="43"/>
      <c r="N57" s="43"/>
    </row>
    <row r="58" spans="1:14" x14ac:dyDescent="0.15">
      <c r="A58" s="37" t="s">
        <v>94</v>
      </c>
      <c r="B58" s="38">
        <v>282</v>
      </c>
      <c r="C58" s="38" t="s">
        <v>104</v>
      </c>
      <c r="D58" s="38" t="s">
        <v>36</v>
      </c>
      <c r="E58" s="39">
        <v>1090</v>
      </c>
      <c r="F58" s="38" t="s">
        <v>106</v>
      </c>
      <c r="G58" s="41">
        <v>6</v>
      </c>
      <c r="H58" s="38" t="s">
        <v>55</v>
      </c>
      <c r="I58" s="41">
        <v>25</v>
      </c>
      <c r="J58" s="43">
        <v>1090000</v>
      </c>
      <c r="K58" s="43">
        <v>478921.81</v>
      </c>
      <c r="L58" s="43">
        <f t="shared" si="3"/>
        <v>10275531</v>
      </c>
      <c r="M58" s="43">
        <v>14980</v>
      </c>
      <c r="N58" s="43">
        <v>10290511</v>
      </c>
    </row>
    <row r="59" spans="1:14" x14ac:dyDescent="0.15">
      <c r="A59" s="37" t="s">
        <v>94</v>
      </c>
      <c r="B59" s="38">
        <v>282</v>
      </c>
      <c r="C59" s="38" t="s">
        <v>104</v>
      </c>
      <c r="D59" s="38" t="s">
        <v>36</v>
      </c>
      <c r="E59" s="39">
        <v>274</v>
      </c>
      <c r="F59" s="38" t="s">
        <v>107</v>
      </c>
      <c r="G59" s="41">
        <v>6</v>
      </c>
      <c r="H59" s="38" t="s">
        <v>55</v>
      </c>
      <c r="I59" s="41">
        <v>25</v>
      </c>
      <c r="J59" s="43">
        <v>274000</v>
      </c>
      <c r="K59" s="43">
        <v>118830.21</v>
      </c>
      <c r="L59" s="43">
        <f t="shared" si="3"/>
        <v>2549568</v>
      </c>
      <c r="M59" s="43">
        <v>3717</v>
      </c>
      <c r="N59" s="43">
        <v>2553285</v>
      </c>
    </row>
    <row r="60" spans="1:14" x14ac:dyDescent="0.15">
      <c r="A60" s="37" t="s">
        <v>108</v>
      </c>
      <c r="B60" s="38">
        <v>282</v>
      </c>
      <c r="C60" s="38" t="s">
        <v>104</v>
      </c>
      <c r="D60" s="38" t="s">
        <v>36</v>
      </c>
      <c r="E60" s="39">
        <v>197</v>
      </c>
      <c r="F60" s="38" t="s">
        <v>78</v>
      </c>
      <c r="G60" s="41">
        <v>6</v>
      </c>
      <c r="H60" s="38" t="s">
        <v>55</v>
      </c>
      <c r="I60" s="41">
        <v>25</v>
      </c>
      <c r="J60" s="43">
        <v>197000</v>
      </c>
      <c r="K60" s="43">
        <v>328014.13</v>
      </c>
      <c r="L60" s="43">
        <f t="shared" si="3"/>
        <v>7037724</v>
      </c>
      <c r="M60" s="43">
        <v>113680</v>
      </c>
      <c r="N60" s="43">
        <v>7151404</v>
      </c>
    </row>
    <row r="61" spans="1:14" x14ac:dyDescent="0.15">
      <c r="A61" s="37" t="s">
        <v>109</v>
      </c>
      <c r="B61" s="38">
        <v>283</v>
      </c>
      <c r="C61" s="38" t="s">
        <v>110</v>
      </c>
      <c r="D61" s="38" t="s">
        <v>36</v>
      </c>
      <c r="E61" s="39">
        <v>438</v>
      </c>
      <c r="F61" s="40" t="s">
        <v>111</v>
      </c>
      <c r="G61" s="41">
        <v>6</v>
      </c>
      <c r="H61" s="38" t="s">
        <v>63</v>
      </c>
      <c r="I61" s="41">
        <v>22</v>
      </c>
      <c r="J61" s="43">
        <v>438000</v>
      </c>
      <c r="K61" s="43">
        <v>315699.89</v>
      </c>
      <c r="L61" s="43">
        <f t="shared" si="3"/>
        <v>6773515</v>
      </c>
      <c r="M61" s="43">
        <v>33007</v>
      </c>
      <c r="N61" s="43">
        <v>6806522</v>
      </c>
    </row>
    <row r="62" spans="1:14" x14ac:dyDescent="0.15">
      <c r="A62" s="37" t="s">
        <v>112</v>
      </c>
      <c r="B62" s="38">
        <v>283</v>
      </c>
      <c r="C62" s="38" t="s">
        <v>110</v>
      </c>
      <c r="D62" s="38" t="s">
        <v>36</v>
      </c>
      <c r="E62" s="39">
        <v>122.8</v>
      </c>
      <c r="F62" s="38" t="s">
        <v>113</v>
      </c>
      <c r="G62" s="41">
        <v>6</v>
      </c>
      <c r="H62" s="38" t="s">
        <v>63</v>
      </c>
      <c r="I62" s="41">
        <v>22.5</v>
      </c>
      <c r="J62" s="43">
        <v>122800</v>
      </c>
      <c r="K62" s="43">
        <v>208478.89</v>
      </c>
      <c r="L62" s="43">
        <f t="shared" si="3"/>
        <v>4473029</v>
      </c>
      <c r="M62" s="43">
        <v>0</v>
      </c>
      <c r="N62" s="43">
        <v>4473029</v>
      </c>
    </row>
    <row r="63" spans="1:14" x14ac:dyDescent="0.15">
      <c r="A63" s="37"/>
      <c r="B63" s="38"/>
      <c r="C63" s="38"/>
      <c r="D63" s="38"/>
      <c r="E63" s="39"/>
      <c r="F63" s="38"/>
      <c r="G63" s="41"/>
      <c r="H63" s="38"/>
      <c r="I63" s="41"/>
      <c r="J63" s="43"/>
      <c r="K63" s="43"/>
      <c r="L63" s="43"/>
      <c r="M63" s="43"/>
      <c r="N63" s="43"/>
    </row>
    <row r="64" spans="1:14" x14ac:dyDescent="0.15">
      <c r="A64" s="37" t="s">
        <v>47</v>
      </c>
      <c r="B64" s="38">
        <v>294</v>
      </c>
      <c r="C64" s="45" t="s">
        <v>118</v>
      </c>
      <c r="D64" s="38" t="s">
        <v>36</v>
      </c>
      <c r="E64" s="39">
        <v>400</v>
      </c>
      <c r="F64" s="38" t="s">
        <v>119</v>
      </c>
      <c r="G64" s="41">
        <v>6.25</v>
      </c>
      <c r="H64" s="38" t="s">
        <v>55</v>
      </c>
      <c r="I64" s="41">
        <v>20.83</v>
      </c>
      <c r="J64" s="43">
        <v>400000</v>
      </c>
      <c r="K64" s="43">
        <v>161222.6</v>
      </c>
      <c r="L64" s="43">
        <f t="shared" ref="L64:L69" si="4">ROUND((K64*$C$8/1000),0)</f>
        <v>3459120</v>
      </c>
      <c r="M64" s="43">
        <v>394295</v>
      </c>
      <c r="N64" s="43">
        <v>3853415</v>
      </c>
    </row>
    <row r="65" spans="1:14" x14ac:dyDescent="0.15">
      <c r="A65" s="37" t="s">
        <v>47</v>
      </c>
      <c r="B65" s="38">
        <v>294</v>
      </c>
      <c r="C65" s="45" t="s">
        <v>118</v>
      </c>
      <c r="D65" s="38" t="s">
        <v>36</v>
      </c>
      <c r="E65" s="39">
        <v>69</v>
      </c>
      <c r="F65" s="38" t="s">
        <v>120</v>
      </c>
      <c r="G65" s="41">
        <v>6.25</v>
      </c>
      <c r="H65" s="38" t="s">
        <v>55</v>
      </c>
      <c r="I65" s="41">
        <v>20.83</v>
      </c>
      <c r="J65" s="43">
        <v>69000</v>
      </c>
      <c r="K65" s="43">
        <v>29202.59</v>
      </c>
      <c r="L65" s="43">
        <f t="shared" si="4"/>
        <v>626558</v>
      </c>
      <c r="M65" s="43">
        <v>71419</v>
      </c>
      <c r="N65" s="43">
        <v>697977</v>
      </c>
    </row>
    <row r="66" spans="1:14" x14ac:dyDescent="0.15">
      <c r="A66" s="37" t="s">
        <v>51</v>
      </c>
      <c r="B66" s="38">
        <v>294</v>
      </c>
      <c r="C66" s="45" t="s">
        <v>118</v>
      </c>
      <c r="D66" s="38" t="s">
        <v>36</v>
      </c>
      <c r="E66" s="39">
        <v>31.8</v>
      </c>
      <c r="F66" s="38" t="s">
        <v>121</v>
      </c>
      <c r="G66" s="41">
        <v>6.75</v>
      </c>
      <c r="H66" s="38" t="s">
        <v>55</v>
      </c>
      <c r="I66" s="41">
        <v>20.83</v>
      </c>
      <c r="J66" s="43">
        <v>31800</v>
      </c>
      <c r="K66" s="43">
        <v>56996.32</v>
      </c>
      <c r="L66" s="43">
        <f t="shared" si="4"/>
        <v>1222887</v>
      </c>
      <c r="M66" s="43">
        <v>153574</v>
      </c>
      <c r="N66" s="43">
        <v>1376461</v>
      </c>
    </row>
    <row r="67" spans="1:14" x14ac:dyDescent="0.15">
      <c r="A67" s="37" t="s">
        <v>875</v>
      </c>
      <c r="B67" s="38">
        <v>300</v>
      </c>
      <c r="C67" s="38" t="s">
        <v>125</v>
      </c>
      <c r="D67" s="38" t="s">
        <v>36</v>
      </c>
      <c r="E67" s="39">
        <v>275</v>
      </c>
      <c r="F67" s="38" t="s">
        <v>126</v>
      </c>
      <c r="G67" s="41">
        <v>6.2</v>
      </c>
      <c r="H67" s="38" t="s">
        <v>63</v>
      </c>
      <c r="I67" s="41">
        <v>22.75</v>
      </c>
      <c r="J67" s="43">
        <v>275000</v>
      </c>
      <c r="K67" s="43">
        <v>176133</v>
      </c>
      <c r="L67" s="43">
        <f t="shared" si="4"/>
        <v>3779030</v>
      </c>
      <c r="M67" s="43">
        <v>5692</v>
      </c>
      <c r="N67" s="43">
        <v>3784722</v>
      </c>
    </row>
    <row r="68" spans="1:14" x14ac:dyDescent="0.15">
      <c r="A68" s="37" t="s">
        <v>875</v>
      </c>
      <c r="B68" s="38">
        <v>300</v>
      </c>
      <c r="C68" s="45" t="s">
        <v>125</v>
      </c>
      <c r="D68" s="38" t="s">
        <v>36</v>
      </c>
      <c r="E68" s="39">
        <v>74</v>
      </c>
      <c r="F68" s="38" t="s">
        <v>127</v>
      </c>
      <c r="G68" s="41">
        <v>6.2</v>
      </c>
      <c r="H68" s="38" t="s">
        <v>63</v>
      </c>
      <c r="I68" s="41">
        <v>22.75</v>
      </c>
      <c r="J68" s="43">
        <v>74000</v>
      </c>
      <c r="K68" s="43">
        <v>41549</v>
      </c>
      <c r="L68" s="43">
        <f t="shared" si="4"/>
        <v>891457</v>
      </c>
      <c r="M68" s="43">
        <v>1350</v>
      </c>
      <c r="N68" s="43">
        <v>892807</v>
      </c>
    </row>
    <row r="69" spans="1:14" x14ac:dyDescent="0.15">
      <c r="A69" s="37" t="s">
        <v>876</v>
      </c>
      <c r="B69" s="38">
        <v>300</v>
      </c>
      <c r="C69" s="45" t="s">
        <v>125</v>
      </c>
      <c r="D69" s="38" t="s">
        <v>36</v>
      </c>
      <c r="E69" s="39">
        <v>70</v>
      </c>
      <c r="F69" s="38" t="s">
        <v>129</v>
      </c>
      <c r="G69" s="41">
        <v>6.2</v>
      </c>
      <c r="H69" s="38" t="s">
        <v>63</v>
      </c>
      <c r="I69" s="41">
        <v>22.75</v>
      </c>
      <c r="J69" s="43">
        <v>70000</v>
      </c>
      <c r="K69" s="43">
        <v>70000</v>
      </c>
      <c r="L69" s="43">
        <f t="shared" si="4"/>
        <v>1501889</v>
      </c>
      <c r="M69" s="43">
        <v>1006237</v>
      </c>
      <c r="N69" s="47">
        <v>2508126</v>
      </c>
    </row>
    <row r="70" spans="1:14" x14ac:dyDescent="0.15">
      <c r="A70" s="37"/>
      <c r="B70" s="48"/>
      <c r="C70" s="48"/>
      <c r="D70" s="38"/>
      <c r="E70" s="39"/>
      <c r="F70" s="38"/>
      <c r="G70" s="41"/>
      <c r="H70" s="38"/>
      <c r="I70" s="41"/>
      <c r="J70" s="43"/>
      <c r="K70" s="43"/>
      <c r="L70" s="43"/>
      <c r="M70" s="43"/>
      <c r="N70" s="43"/>
    </row>
    <row r="71" spans="1:14" x14ac:dyDescent="0.15">
      <c r="A71" s="37" t="s">
        <v>60</v>
      </c>
      <c r="B71" s="48">
        <v>319</v>
      </c>
      <c r="C71" s="48" t="s">
        <v>134</v>
      </c>
      <c r="D71" s="38" t="s">
        <v>36</v>
      </c>
      <c r="E71" s="39">
        <v>950</v>
      </c>
      <c r="F71" s="38" t="s">
        <v>69</v>
      </c>
      <c r="G71" s="41">
        <v>6</v>
      </c>
      <c r="H71" s="38" t="s">
        <v>63</v>
      </c>
      <c r="I71" s="41">
        <v>22</v>
      </c>
      <c r="J71" s="43">
        <v>950000</v>
      </c>
      <c r="K71" s="43">
        <v>581959</v>
      </c>
      <c r="L71" s="43">
        <f t="shared" ref="L71:L79" si="5">ROUND((K71*$C$8/1000),0)</f>
        <v>12486250</v>
      </c>
      <c r="M71" s="43">
        <v>183222</v>
      </c>
      <c r="N71" s="43">
        <v>12669472</v>
      </c>
    </row>
    <row r="72" spans="1:14" x14ac:dyDescent="0.15">
      <c r="A72" s="37" t="s">
        <v>64</v>
      </c>
      <c r="B72" s="48">
        <v>319</v>
      </c>
      <c r="C72" s="48" t="s">
        <v>134</v>
      </c>
      <c r="D72" s="38" t="s">
        <v>36</v>
      </c>
      <c r="E72" s="39">
        <v>58</v>
      </c>
      <c r="F72" s="38" t="s">
        <v>71</v>
      </c>
      <c r="G72" s="41">
        <v>6</v>
      </c>
      <c r="H72" s="38" t="s">
        <v>63</v>
      </c>
      <c r="I72" s="41">
        <v>22</v>
      </c>
      <c r="J72" s="43">
        <v>58000</v>
      </c>
      <c r="K72" s="43">
        <v>91106</v>
      </c>
      <c r="L72" s="43">
        <f t="shared" si="5"/>
        <v>1954729</v>
      </c>
      <c r="M72" s="43">
        <v>28683</v>
      </c>
      <c r="N72" s="43">
        <v>1983412</v>
      </c>
    </row>
    <row r="73" spans="1:14" x14ac:dyDescent="0.15">
      <c r="A73" s="37" t="s">
        <v>64</v>
      </c>
      <c r="B73" s="48">
        <v>319</v>
      </c>
      <c r="C73" s="48" t="s">
        <v>134</v>
      </c>
      <c r="D73" s="38" t="s">
        <v>36</v>
      </c>
      <c r="E73" s="39">
        <v>100</v>
      </c>
      <c r="F73" s="38" t="s">
        <v>135</v>
      </c>
      <c r="G73" s="41">
        <v>6</v>
      </c>
      <c r="H73" s="38" t="s">
        <v>63</v>
      </c>
      <c r="I73" s="41">
        <v>22</v>
      </c>
      <c r="J73" s="43">
        <v>100000</v>
      </c>
      <c r="K73" s="43">
        <v>157080</v>
      </c>
      <c r="L73" s="43">
        <f t="shared" si="5"/>
        <v>3370238</v>
      </c>
      <c r="M73" s="43">
        <v>49454</v>
      </c>
      <c r="N73" s="43">
        <v>3419692</v>
      </c>
    </row>
    <row r="74" spans="1:14" x14ac:dyDescent="0.15">
      <c r="A74" s="37" t="s">
        <v>94</v>
      </c>
      <c r="B74" s="48">
        <v>322</v>
      </c>
      <c r="C74" s="48" t="s">
        <v>136</v>
      </c>
      <c r="D74" s="38" t="s">
        <v>36</v>
      </c>
      <c r="E74" s="39">
        <v>440</v>
      </c>
      <c r="F74" s="38" t="s">
        <v>137</v>
      </c>
      <c r="G74" s="41">
        <v>4</v>
      </c>
      <c r="H74" s="38" t="s">
        <v>55</v>
      </c>
      <c r="I74" s="41">
        <v>5</v>
      </c>
      <c r="J74" s="43">
        <v>440000</v>
      </c>
      <c r="K74" s="43">
        <v>0</v>
      </c>
      <c r="L74" s="43">
        <f t="shared" si="5"/>
        <v>0</v>
      </c>
      <c r="M74" s="43"/>
      <c r="N74" s="43"/>
    </row>
    <row r="75" spans="1:14" x14ac:dyDescent="0.15">
      <c r="A75" s="37" t="s">
        <v>94</v>
      </c>
      <c r="B75" s="48">
        <v>322</v>
      </c>
      <c r="C75" s="48" t="s">
        <v>136</v>
      </c>
      <c r="D75" s="38" t="s">
        <v>36</v>
      </c>
      <c r="E75" s="39">
        <v>114</v>
      </c>
      <c r="F75" s="38" t="s">
        <v>138</v>
      </c>
      <c r="G75" s="41">
        <v>4</v>
      </c>
      <c r="H75" s="38" t="s">
        <v>55</v>
      </c>
      <c r="I75" s="41">
        <v>5</v>
      </c>
      <c r="J75" s="43">
        <v>114000</v>
      </c>
      <c r="K75" s="43">
        <v>0</v>
      </c>
      <c r="L75" s="43">
        <f t="shared" si="5"/>
        <v>0</v>
      </c>
      <c r="M75" s="43"/>
      <c r="N75" s="43"/>
    </row>
    <row r="76" spans="1:14" x14ac:dyDescent="0.15">
      <c r="A76" s="37" t="s">
        <v>94</v>
      </c>
      <c r="B76" s="48">
        <v>322</v>
      </c>
      <c r="C76" s="48" t="s">
        <v>136</v>
      </c>
      <c r="D76" s="38" t="s">
        <v>36</v>
      </c>
      <c r="E76" s="39">
        <v>1500</v>
      </c>
      <c r="F76" s="38" t="s">
        <v>139</v>
      </c>
      <c r="G76" s="41">
        <v>5.8</v>
      </c>
      <c r="H76" s="38" t="s">
        <v>55</v>
      </c>
      <c r="I76" s="41">
        <v>19.25</v>
      </c>
      <c r="J76" s="43">
        <v>1500000</v>
      </c>
      <c r="K76" s="43">
        <v>775764.7</v>
      </c>
      <c r="L76" s="43">
        <f t="shared" si="5"/>
        <v>16644458</v>
      </c>
      <c r="M76" s="43">
        <v>180840</v>
      </c>
      <c r="N76" s="43">
        <v>16825298</v>
      </c>
    </row>
    <row r="77" spans="1:14" x14ac:dyDescent="0.15">
      <c r="A77" s="37" t="s">
        <v>94</v>
      </c>
      <c r="B77" s="48">
        <v>322</v>
      </c>
      <c r="C77" s="48" t="s">
        <v>136</v>
      </c>
      <c r="D77" s="38" t="s">
        <v>36</v>
      </c>
      <c r="E77" s="39">
        <v>374</v>
      </c>
      <c r="F77" s="38" t="s">
        <v>140</v>
      </c>
      <c r="G77" s="41">
        <v>5.8</v>
      </c>
      <c r="H77" s="38" t="s">
        <v>55</v>
      </c>
      <c r="I77" s="41">
        <v>19.25</v>
      </c>
      <c r="J77" s="43">
        <v>374000</v>
      </c>
      <c r="K77" s="43">
        <v>193331.92</v>
      </c>
      <c r="L77" s="43">
        <f t="shared" si="5"/>
        <v>4148043</v>
      </c>
      <c r="M77" s="43">
        <v>45068</v>
      </c>
      <c r="N77" s="43">
        <v>4193111</v>
      </c>
    </row>
    <row r="78" spans="1:14" x14ac:dyDescent="0.15">
      <c r="A78" s="37" t="s">
        <v>141</v>
      </c>
      <c r="B78" s="48">
        <v>322</v>
      </c>
      <c r="C78" s="48" t="s">
        <v>136</v>
      </c>
      <c r="D78" s="38" t="s">
        <v>36</v>
      </c>
      <c r="E78" s="39">
        <v>314</v>
      </c>
      <c r="F78" s="38" t="s">
        <v>142</v>
      </c>
      <c r="G78" s="41">
        <v>5.8</v>
      </c>
      <c r="H78" s="38" t="s">
        <v>55</v>
      </c>
      <c r="I78" s="41">
        <v>19</v>
      </c>
      <c r="J78" s="43">
        <v>314000</v>
      </c>
      <c r="K78" s="43">
        <v>399020.23</v>
      </c>
      <c r="L78" s="43">
        <f t="shared" si="5"/>
        <v>8561198</v>
      </c>
      <c r="M78" s="43">
        <v>93015</v>
      </c>
      <c r="N78" s="43">
        <v>8654213</v>
      </c>
    </row>
    <row r="79" spans="1:14" x14ac:dyDescent="0.15">
      <c r="A79" s="37" t="s">
        <v>143</v>
      </c>
      <c r="B79" s="48">
        <v>322</v>
      </c>
      <c r="C79" s="48" t="s">
        <v>136</v>
      </c>
      <c r="D79" s="38" t="s">
        <v>36</v>
      </c>
      <c r="E79" s="39">
        <v>28</v>
      </c>
      <c r="F79" s="38" t="s">
        <v>144</v>
      </c>
      <c r="G79" s="41">
        <v>5.8</v>
      </c>
      <c r="H79" s="38" t="s">
        <v>55</v>
      </c>
      <c r="I79" s="41">
        <v>19</v>
      </c>
      <c r="J79" s="43">
        <v>28000</v>
      </c>
      <c r="K79" s="43">
        <v>43343.29</v>
      </c>
      <c r="L79" s="43">
        <f t="shared" si="5"/>
        <v>929954</v>
      </c>
      <c r="M79" s="43">
        <v>10104</v>
      </c>
      <c r="N79" s="43">
        <v>940058</v>
      </c>
    </row>
    <row r="80" spans="1:14" x14ac:dyDescent="0.15">
      <c r="A80" s="37"/>
      <c r="B80" s="48"/>
      <c r="C80" s="48"/>
      <c r="D80" s="38"/>
      <c r="E80" s="39"/>
      <c r="F80" s="38"/>
      <c r="G80" s="41"/>
      <c r="H80" s="38"/>
      <c r="I80" s="41"/>
      <c r="J80" s="43"/>
      <c r="K80" s="43"/>
      <c r="L80" s="43"/>
      <c r="M80" s="43"/>
      <c r="N80" s="43"/>
    </row>
    <row r="81" spans="1:217" x14ac:dyDescent="0.15">
      <c r="A81" s="37" t="s">
        <v>875</v>
      </c>
      <c r="B81" s="48">
        <v>330</v>
      </c>
      <c r="C81" s="48" t="s">
        <v>145</v>
      </c>
      <c r="D81" s="38" t="s">
        <v>36</v>
      </c>
      <c r="E81" s="39">
        <v>1000</v>
      </c>
      <c r="F81" s="38" t="s">
        <v>146</v>
      </c>
      <c r="G81" s="41">
        <v>5</v>
      </c>
      <c r="H81" s="38" t="s">
        <v>147</v>
      </c>
      <c r="I81" s="41">
        <v>11</v>
      </c>
      <c r="J81" s="43">
        <v>1000000</v>
      </c>
      <c r="K81" s="43">
        <v>200000</v>
      </c>
      <c r="L81" s="43">
        <f>ROUND((K81*$C$8/1000),0)</f>
        <v>4291110</v>
      </c>
      <c r="M81" s="43">
        <v>16899</v>
      </c>
      <c r="N81" s="43">
        <v>4308009</v>
      </c>
    </row>
    <row r="82" spans="1:217" x14ac:dyDescent="0.15">
      <c r="A82" s="37" t="s">
        <v>148</v>
      </c>
      <c r="B82" s="48">
        <v>337</v>
      </c>
      <c r="C82" s="48" t="s">
        <v>149</v>
      </c>
      <c r="D82" s="38" t="s">
        <v>36</v>
      </c>
      <c r="E82" s="39">
        <v>400</v>
      </c>
      <c r="F82" s="38" t="s">
        <v>37</v>
      </c>
      <c r="G82" s="41">
        <v>6.3</v>
      </c>
      <c r="H82" s="38" t="s">
        <v>63</v>
      </c>
      <c r="I82" s="41">
        <v>19.5</v>
      </c>
      <c r="J82" s="43">
        <v>400000</v>
      </c>
      <c r="K82" s="43">
        <v>231507</v>
      </c>
      <c r="L82" s="43">
        <f t="shared" ref="L82:L88" si="6">ROUND((K82*$C$8/1000),0)</f>
        <v>4967110</v>
      </c>
      <c r="M82" s="43">
        <v>29597</v>
      </c>
      <c r="N82" s="43">
        <v>4996707</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row>
    <row r="83" spans="1:217" x14ac:dyDescent="0.15">
      <c r="A83" s="37" t="s">
        <v>148</v>
      </c>
      <c r="B83" s="48">
        <v>337</v>
      </c>
      <c r="C83" s="48" t="s">
        <v>149</v>
      </c>
      <c r="D83" s="38" t="s">
        <v>36</v>
      </c>
      <c r="E83" s="39">
        <v>74</v>
      </c>
      <c r="F83" s="38" t="s">
        <v>39</v>
      </c>
      <c r="G83" s="41">
        <v>6.3</v>
      </c>
      <c r="H83" s="38" t="s">
        <v>63</v>
      </c>
      <c r="I83" s="41">
        <v>19.5</v>
      </c>
      <c r="J83" s="43">
        <v>74000</v>
      </c>
      <c r="K83" s="43">
        <v>42892</v>
      </c>
      <c r="L83" s="43">
        <f t="shared" si="6"/>
        <v>920271</v>
      </c>
      <c r="M83" s="43">
        <v>5476</v>
      </c>
      <c r="N83" s="43">
        <v>925747</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row>
    <row r="84" spans="1:217" x14ac:dyDescent="0.15">
      <c r="A84" s="37" t="s">
        <v>150</v>
      </c>
      <c r="B84" s="48">
        <v>337</v>
      </c>
      <c r="C84" s="48" t="s">
        <v>149</v>
      </c>
      <c r="D84" s="38" t="s">
        <v>36</v>
      </c>
      <c r="E84" s="39">
        <v>38</v>
      </c>
      <c r="F84" s="38" t="s">
        <v>151</v>
      </c>
      <c r="G84" s="41">
        <v>7</v>
      </c>
      <c r="H84" s="38" t="s">
        <v>63</v>
      </c>
      <c r="I84" s="41">
        <v>19.75</v>
      </c>
      <c r="J84" s="43">
        <v>38000</v>
      </c>
      <c r="K84" s="43">
        <v>38000</v>
      </c>
      <c r="L84" s="43">
        <f t="shared" si="6"/>
        <v>815311</v>
      </c>
      <c r="M84" s="43">
        <v>547885</v>
      </c>
      <c r="N84" s="43">
        <v>1363196</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row>
    <row r="85" spans="1:217" s="50" customFormat="1" x14ac:dyDescent="0.15">
      <c r="A85" s="37" t="s">
        <v>152</v>
      </c>
      <c r="B85" s="48">
        <v>337</v>
      </c>
      <c r="C85" s="48" t="s">
        <v>153</v>
      </c>
      <c r="D85" s="38" t="s">
        <v>36</v>
      </c>
      <c r="E85" s="39">
        <v>539</v>
      </c>
      <c r="F85" s="38" t="s">
        <v>154</v>
      </c>
      <c r="G85" s="41">
        <v>5</v>
      </c>
      <c r="H85" s="48" t="s">
        <v>55</v>
      </c>
      <c r="I85" s="41">
        <v>19.5</v>
      </c>
      <c r="J85" s="43">
        <v>539000</v>
      </c>
      <c r="K85" s="43">
        <v>356018</v>
      </c>
      <c r="L85" s="43">
        <f t="shared" si="6"/>
        <v>7638562</v>
      </c>
      <c r="M85" s="43">
        <v>67582</v>
      </c>
      <c r="N85" s="43">
        <v>7706144</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row>
    <row r="86" spans="1:217" s="50" customFormat="1" x14ac:dyDescent="0.15">
      <c r="A86" s="37" t="s">
        <v>152</v>
      </c>
      <c r="B86" s="48">
        <v>337</v>
      </c>
      <c r="C86" s="48" t="s">
        <v>153</v>
      </c>
      <c r="D86" s="38" t="s">
        <v>36</v>
      </c>
      <c r="E86" s="39">
        <v>40</v>
      </c>
      <c r="F86" s="38" t="s">
        <v>155</v>
      </c>
      <c r="G86" s="41">
        <v>7.5</v>
      </c>
      <c r="H86" s="48" t="s">
        <v>55</v>
      </c>
      <c r="I86" s="41">
        <v>19.75</v>
      </c>
      <c r="J86" s="43">
        <v>40000</v>
      </c>
      <c r="K86" s="43">
        <v>40000</v>
      </c>
      <c r="L86" s="43">
        <f t="shared" si="6"/>
        <v>858222</v>
      </c>
      <c r="M86" s="43">
        <v>508164</v>
      </c>
      <c r="N86" s="43">
        <v>1366386</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row>
    <row r="87" spans="1:217" x14ac:dyDescent="0.15">
      <c r="A87" s="37" t="s">
        <v>156</v>
      </c>
      <c r="B87" s="48">
        <v>337</v>
      </c>
      <c r="C87" s="48" t="s">
        <v>157</v>
      </c>
      <c r="D87" s="38" t="s">
        <v>36</v>
      </c>
      <c r="E87" s="39">
        <v>512</v>
      </c>
      <c r="F87" s="38" t="s">
        <v>158</v>
      </c>
      <c r="G87" s="41">
        <v>4.5</v>
      </c>
      <c r="H87" s="38" t="s">
        <v>63</v>
      </c>
      <c r="I87" s="41">
        <v>19.5</v>
      </c>
      <c r="J87" s="43">
        <v>512000</v>
      </c>
      <c r="K87" s="43">
        <v>350460</v>
      </c>
      <c r="L87" s="43">
        <f t="shared" si="6"/>
        <v>7519312</v>
      </c>
      <c r="M87" s="43">
        <v>32252</v>
      </c>
      <c r="N87" s="43">
        <v>7551564</v>
      </c>
    </row>
    <row r="88" spans="1:217" x14ac:dyDescent="0.15">
      <c r="A88" s="37" t="s">
        <v>156</v>
      </c>
      <c r="B88" s="48">
        <v>337</v>
      </c>
      <c r="C88" s="48" t="s">
        <v>157</v>
      </c>
      <c r="D88" s="38" t="s">
        <v>36</v>
      </c>
      <c r="E88" s="39">
        <v>45</v>
      </c>
      <c r="F88" s="38" t="s">
        <v>159</v>
      </c>
      <c r="G88" s="41">
        <v>8</v>
      </c>
      <c r="H88" s="38" t="s">
        <v>63</v>
      </c>
      <c r="I88" s="41">
        <v>19.75</v>
      </c>
      <c r="J88" s="43">
        <v>45000</v>
      </c>
      <c r="K88" s="43">
        <v>45000</v>
      </c>
      <c r="L88" s="43">
        <f t="shared" si="6"/>
        <v>965500</v>
      </c>
      <c r="M88" s="43">
        <v>519862</v>
      </c>
      <c r="N88" s="43">
        <v>1485362</v>
      </c>
    </row>
    <row r="89" spans="1:217" x14ac:dyDescent="0.15">
      <c r="A89" s="37"/>
      <c r="B89" s="48"/>
      <c r="C89" s="48"/>
      <c r="D89" s="38"/>
      <c r="E89" s="39"/>
      <c r="F89" s="38"/>
      <c r="G89" s="41"/>
      <c r="H89" s="38"/>
      <c r="I89" s="41"/>
      <c r="J89" s="43"/>
      <c r="K89" s="43"/>
      <c r="L89" s="43"/>
      <c r="M89" s="43"/>
      <c r="N89" s="43"/>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row>
    <row r="90" spans="1:217" x14ac:dyDescent="0.15">
      <c r="A90" s="37" t="s">
        <v>60</v>
      </c>
      <c r="B90" s="48">
        <v>341</v>
      </c>
      <c r="C90" s="48" t="s">
        <v>160</v>
      </c>
      <c r="D90" s="38" t="s">
        <v>36</v>
      </c>
      <c r="E90" s="39">
        <v>320</v>
      </c>
      <c r="F90" s="38" t="s">
        <v>161</v>
      </c>
      <c r="G90" s="41">
        <v>5.8</v>
      </c>
      <c r="H90" s="38" t="s">
        <v>38</v>
      </c>
      <c r="I90" s="41">
        <v>23.75</v>
      </c>
      <c r="J90" s="43">
        <v>320000</v>
      </c>
      <c r="K90" s="43">
        <v>149418</v>
      </c>
      <c r="L90" s="43">
        <f>ROUND((K90*$C$8/1000),0)</f>
        <v>3205845</v>
      </c>
      <c r="M90" s="43">
        <v>45507</v>
      </c>
      <c r="N90" s="43">
        <v>3251352</v>
      </c>
    </row>
    <row r="91" spans="1:217" x14ac:dyDescent="0.15">
      <c r="A91" s="37" t="s">
        <v>64</v>
      </c>
      <c r="B91" s="48">
        <v>341</v>
      </c>
      <c r="C91" s="48" t="s">
        <v>160</v>
      </c>
      <c r="D91" s="38" t="s">
        <v>36</v>
      </c>
      <c r="E91" s="39">
        <v>6</v>
      </c>
      <c r="F91" s="38" t="s">
        <v>162</v>
      </c>
      <c r="G91" s="41">
        <v>7.5</v>
      </c>
      <c r="H91" s="38" t="s">
        <v>38</v>
      </c>
      <c r="I91" s="41">
        <v>23.75</v>
      </c>
      <c r="J91" s="43">
        <v>6000</v>
      </c>
      <c r="K91" s="43">
        <v>9954</v>
      </c>
      <c r="L91" s="43">
        <f>ROUND((K91*$C$8/1000),0)</f>
        <v>213569</v>
      </c>
      <c r="M91" s="43">
        <v>3896</v>
      </c>
      <c r="N91" s="43">
        <v>217465</v>
      </c>
    </row>
    <row r="92" spans="1:217" x14ac:dyDescent="0.15">
      <c r="A92" s="37" t="s">
        <v>64</v>
      </c>
      <c r="B92" s="48">
        <v>341</v>
      </c>
      <c r="C92" s="48" t="s">
        <v>160</v>
      </c>
      <c r="D92" s="38" t="s">
        <v>36</v>
      </c>
      <c r="E92" s="39">
        <v>15.2</v>
      </c>
      <c r="F92" s="38" t="s">
        <v>163</v>
      </c>
      <c r="G92" s="41">
        <v>7.5</v>
      </c>
      <c r="H92" s="38" t="s">
        <v>38</v>
      </c>
      <c r="I92" s="41">
        <v>23.75</v>
      </c>
      <c r="J92" s="43">
        <v>15200</v>
      </c>
      <c r="K92" s="43">
        <v>25218</v>
      </c>
      <c r="L92" s="43">
        <f>ROUND((K92*$C$8/1000),0)</f>
        <v>541066</v>
      </c>
      <c r="M92" s="43">
        <v>9871</v>
      </c>
      <c r="N92" s="43">
        <v>550937</v>
      </c>
    </row>
    <row r="93" spans="1:217" x14ac:dyDescent="0.15">
      <c r="A93" s="37"/>
      <c r="B93" s="48"/>
      <c r="C93" s="48"/>
      <c r="D93" s="38"/>
      <c r="E93" s="39"/>
      <c r="F93" s="38"/>
      <c r="G93" s="41"/>
      <c r="H93" s="38"/>
      <c r="I93" s="41"/>
      <c r="J93" s="43"/>
      <c r="K93" s="43"/>
      <c r="L93" s="43"/>
      <c r="M93" s="43"/>
      <c r="N93" s="43"/>
    </row>
    <row r="94" spans="1:217" x14ac:dyDescent="0.15">
      <c r="A94" s="37" t="s">
        <v>94</v>
      </c>
      <c r="B94" s="48">
        <v>351</v>
      </c>
      <c r="C94" s="48" t="s">
        <v>179</v>
      </c>
      <c r="D94" s="38" t="s">
        <v>36</v>
      </c>
      <c r="E94" s="39">
        <v>400</v>
      </c>
      <c r="F94" s="38" t="s">
        <v>180</v>
      </c>
      <c r="G94" s="41">
        <v>6.5</v>
      </c>
      <c r="H94" s="38" t="s">
        <v>55</v>
      </c>
      <c r="I94" s="41">
        <v>20</v>
      </c>
      <c r="J94" s="43">
        <v>400000</v>
      </c>
      <c r="K94" s="43">
        <v>250056.47</v>
      </c>
      <c r="L94" s="43">
        <f>ROUND((K94*$C$8/1000),0)</f>
        <v>5365099</v>
      </c>
      <c r="M94" s="43">
        <v>65150</v>
      </c>
      <c r="N94" s="43">
        <v>5430249</v>
      </c>
    </row>
    <row r="95" spans="1:217" x14ac:dyDescent="0.15">
      <c r="A95" s="37" t="s">
        <v>94</v>
      </c>
      <c r="B95" s="48">
        <v>351</v>
      </c>
      <c r="C95" s="48" t="s">
        <v>179</v>
      </c>
      <c r="D95" s="38" t="s">
        <v>36</v>
      </c>
      <c r="E95" s="39">
        <v>155</v>
      </c>
      <c r="F95" s="38" t="s">
        <v>181</v>
      </c>
      <c r="G95" s="41">
        <v>6.5</v>
      </c>
      <c r="H95" s="38" t="s">
        <v>55</v>
      </c>
      <c r="I95" s="41">
        <v>20</v>
      </c>
      <c r="J95" s="43">
        <v>155000</v>
      </c>
      <c r="K95" s="43">
        <v>96897.09</v>
      </c>
      <c r="L95" s="43">
        <f>ROUND((K95*$C$8/1000),0)</f>
        <v>2078980</v>
      </c>
      <c r="M95" s="43">
        <v>25245</v>
      </c>
      <c r="N95" s="43">
        <v>2104225</v>
      </c>
    </row>
    <row r="96" spans="1:217" x14ac:dyDescent="0.15">
      <c r="A96" s="37" t="s">
        <v>182</v>
      </c>
      <c r="B96" s="48">
        <v>351</v>
      </c>
      <c r="C96" s="48" t="s">
        <v>179</v>
      </c>
      <c r="D96" s="38" t="s">
        <v>36</v>
      </c>
      <c r="E96" s="39">
        <v>21</v>
      </c>
      <c r="F96" s="38" t="s">
        <v>183</v>
      </c>
      <c r="G96" s="41">
        <v>5</v>
      </c>
      <c r="H96" s="38" t="s">
        <v>55</v>
      </c>
      <c r="I96" s="41">
        <v>5.5</v>
      </c>
      <c r="J96" s="43">
        <v>21000</v>
      </c>
      <c r="K96" s="43">
        <v>0</v>
      </c>
      <c r="L96" s="43">
        <f>ROUND((K96*$C$8/1000),0)</f>
        <v>0</v>
      </c>
      <c r="M96" s="43"/>
      <c r="N96" s="43"/>
    </row>
    <row r="97" spans="1:14" x14ac:dyDescent="0.15">
      <c r="A97" s="37" t="s">
        <v>108</v>
      </c>
      <c r="B97" s="48">
        <v>351</v>
      </c>
      <c r="C97" s="48" t="s">
        <v>179</v>
      </c>
      <c r="D97" s="38" t="s">
        <v>36</v>
      </c>
      <c r="E97" s="39">
        <v>60</v>
      </c>
      <c r="F97" s="38" t="s">
        <v>184</v>
      </c>
      <c r="G97" s="41">
        <v>6.5</v>
      </c>
      <c r="H97" s="38" t="s">
        <v>55</v>
      </c>
      <c r="I97" s="41">
        <v>20</v>
      </c>
      <c r="J97" s="43">
        <v>60000</v>
      </c>
      <c r="K97" s="43">
        <v>93239.19</v>
      </c>
      <c r="L97" s="43">
        <f>ROUND((K97*$C$8/1000),0)</f>
        <v>2000498</v>
      </c>
      <c r="M97" s="43">
        <v>24293</v>
      </c>
      <c r="N97" s="43">
        <v>2024791</v>
      </c>
    </row>
    <row r="98" spans="1:14" x14ac:dyDescent="0.15">
      <c r="A98" s="37" t="s">
        <v>108</v>
      </c>
      <c r="B98" s="48">
        <v>351</v>
      </c>
      <c r="C98" s="48" t="s">
        <v>179</v>
      </c>
      <c r="D98" s="38" t="s">
        <v>36</v>
      </c>
      <c r="E98" s="39">
        <v>2</v>
      </c>
      <c r="F98" s="38" t="s">
        <v>185</v>
      </c>
      <c r="G98" s="41">
        <v>6.5</v>
      </c>
      <c r="H98" s="38" t="s">
        <v>55</v>
      </c>
      <c r="I98" s="41">
        <v>21</v>
      </c>
      <c r="J98" s="43">
        <v>2000</v>
      </c>
      <c r="K98" s="43">
        <v>3107.97</v>
      </c>
      <c r="L98" s="43">
        <f>ROUND((K98*$C$8/1000),0)</f>
        <v>66683</v>
      </c>
      <c r="M98" s="43">
        <v>810</v>
      </c>
      <c r="N98" s="43">
        <v>67493</v>
      </c>
    </row>
    <row r="99" spans="1:14" x14ac:dyDescent="0.15">
      <c r="A99" s="37" t="s">
        <v>186</v>
      </c>
      <c r="B99" s="48">
        <v>351</v>
      </c>
      <c r="C99" s="48" t="s">
        <v>187</v>
      </c>
      <c r="D99" s="38" t="s">
        <v>36</v>
      </c>
      <c r="E99" s="39">
        <v>160</v>
      </c>
      <c r="F99" s="38" t="s">
        <v>188</v>
      </c>
      <c r="G99" s="41">
        <v>5.3</v>
      </c>
      <c r="H99" s="38" t="s">
        <v>55</v>
      </c>
      <c r="I99" s="41">
        <v>6</v>
      </c>
      <c r="J99" s="43">
        <v>160000</v>
      </c>
      <c r="K99" s="43">
        <v>0</v>
      </c>
      <c r="L99" s="43">
        <f t="shared" ref="L99:L111" si="7">ROUND((K99*$C$8/1000),0)</f>
        <v>0</v>
      </c>
      <c r="M99" s="43"/>
      <c r="N99" s="43"/>
    </row>
    <row r="100" spans="1:14" x14ac:dyDescent="0.15">
      <c r="A100" s="37" t="s">
        <v>186</v>
      </c>
      <c r="B100" s="48">
        <v>351</v>
      </c>
      <c r="C100" s="48" t="s">
        <v>187</v>
      </c>
      <c r="D100" s="38" t="s">
        <v>36</v>
      </c>
      <c r="E100" s="39">
        <v>60</v>
      </c>
      <c r="F100" s="38" t="s">
        <v>189</v>
      </c>
      <c r="G100" s="41">
        <v>5.3</v>
      </c>
      <c r="H100" s="38" t="s">
        <v>55</v>
      </c>
      <c r="I100" s="41">
        <v>6</v>
      </c>
      <c r="J100" s="43">
        <v>60000</v>
      </c>
      <c r="K100" s="43">
        <v>0</v>
      </c>
      <c r="L100" s="43">
        <f t="shared" si="7"/>
        <v>0</v>
      </c>
      <c r="M100" s="43"/>
      <c r="N100" s="43"/>
    </row>
    <row r="101" spans="1:14" x14ac:dyDescent="0.15">
      <c r="A101" s="37" t="s">
        <v>186</v>
      </c>
      <c r="B101" s="48">
        <v>351</v>
      </c>
      <c r="C101" s="48" t="s">
        <v>187</v>
      </c>
      <c r="D101" s="38" t="s">
        <v>36</v>
      </c>
      <c r="E101" s="39">
        <v>600</v>
      </c>
      <c r="F101" s="38" t="s">
        <v>190</v>
      </c>
      <c r="G101" s="41">
        <v>6.5</v>
      </c>
      <c r="H101" s="38" t="s">
        <v>55</v>
      </c>
      <c r="I101" s="41">
        <v>22.5</v>
      </c>
      <c r="J101" s="43">
        <v>600000</v>
      </c>
      <c r="K101" s="43">
        <v>463250.11</v>
      </c>
      <c r="L101" s="43">
        <f t="shared" si="7"/>
        <v>9939286</v>
      </c>
      <c r="M101" s="43">
        <v>120696</v>
      </c>
      <c r="N101" s="43">
        <v>10059982</v>
      </c>
    </row>
    <row r="102" spans="1:14" x14ac:dyDescent="0.15">
      <c r="A102" s="37" t="s">
        <v>186</v>
      </c>
      <c r="B102" s="48">
        <v>351</v>
      </c>
      <c r="C102" s="48" t="s">
        <v>187</v>
      </c>
      <c r="D102" s="38" t="s">
        <v>36</v>
      </c>
      <c r="E102" s="39">
        <v>129</v>
      </c>
      <c r="F102" s="38" t="s">
        <v>191</v>
      </c>
      <c r="G102" s="41">
        <v>6.5</v>
      </c>
      <c r="H102" s="38" t="s">
        <v>55</v>
      </c>
      <c r="I102" s="41">
        <v>22.5</v>
      </c>
      <c r="J102" s="43">
        <v>129000</v>
      </c>
      <c r="K102" s="43">
        <v>99599.22</v>
      </c>
      <c r="L102" s="43">
        <f t="shared" si="7"/>
        <v>2136956</v>
      </c>
      <c r="M102" s="43">
        <v>25950</v>
      </c>
      <c r="N102" s="43">
        <v>2162906</v>
      </c>
    </row>
    <row r="103" spans="1:14" x14ac:dyDescent="0.15">
      <c r="A103" s="37" t="s">
        <v>192</v>
      </c>
      <c r="B103" s="48">
        <v>351</v>
      </c>
      <c r="C103" s="48" t="s">
        <v>187</v>
      </c>
      <c r="D103" s="38" t="s">
        <v>36</v>
      </c>
      <c r="E103" s="39">
        <v>82</v>
      </c>
      <c r="F103" s="38" t="s">
        <v>193</v>
      </c>
      <c r="G103" s="41">
        <v>6.5</v>
      </c>
      <c r="H103" s="38" t="s">
        <v>55</v>
      </c>
      <c r="I103" s="41">
        <v>22.5</v>
      </c>
      <c r="J103" s="43">
        <v>82000</v>
      </c>
      <c r="K103" s="43">
        <v>125436.44</v>
      </c>
      <c r="L103" s="43">
        <f t="shared" si="7"/>
        <v>2691308</v>
      </c>
      <c r="M103" s="43">
        <v>32681</v>
      </c>
      <c r="N103" s="43">
        <v>2723989</v>
      </c>
    </row>
    <row r="104" spans="1:14" x14ac:dyDescent="0.15">
      <c r="A104" s="37" t="s">
        <v>192</v>
      </c>
      <c r="B104" s="48">
        <v>351</v>
      </c>
      <c r="C104" s="48" t="s">
        <v>187</v>
      </c>
      <c r="D104" s="38" t="s">
        <v>36</v>
      </c>
      <c r="E104" s="39">
        <v>7</v>
      </c>
      <c r="F104" s="38" t="s">
        <v>194</v>
      </c>
      <c r="G104" s="41">
        <v>6.5</v>
      </c>
      <c r="H104" s="38" t="s">
        <v>55</v>
      </c>
      <c r="I104" s="41">
        <v>22.5</v>
      </c>
      <c r="J104" s="43">
        <v>7000</v>
      </c>
      <c r="K104" s="43">
        <v>10707.99</v>
      </c>
      <c r="L104" s="43">
        <f t="shared" si="7"/>
        <v>229746</v>
      </c>
      <c r="M104" s="43">
        <v>2790</v>
      </c>
      <c r="N104" s="43">
        <v>232536</v>
      </c>
    </row>
    <row r="105" spans="1:14" x14ac:dyDescent="0.15">
      <c r="A105" s="37" t="s">
        <v>195</v>
      </c>
      <c r="B105" s="48">
        <v>351</v>
      </c>
      <c r="C105" s="48" t="s">
        <v>196</v>
      </c>
      <c r="D105" s="38" t="s">
        <v>36</v>
      </c>
      <c r="E105" s="39">
        <v>255</v>
      </c>
      <c r="F105" s="38" t="s">
        <v>197</v>
      </c>
      <c r="G105" s="41">
        <v>4</v>
      </c>
      <c r="H105" s="48" t="s">
        <v>63</v>
      </c>
      <c r="I105" s="41">
        <v>5.75</v>
      </c>
      <c r="J105" s="43">
        <v>255000</v>
      </c>
      <c r="K105" s="43">
        <v>0</v>
      </c>
      <c r="L105" s="43">
        <f t="shared" si="7"/>
        <v>0</v>
      </c>
      <c r="M105" s="43"/>
      <c r="N105" s="43"/>
    </row>
    <row r="106" spans="1:14" x14ac:dyDescent="0.15">
      <c r="A106" s="37" t="s">
        <v>195</v>
      </c>
      <c r="B106" s="48">
        <v>351</v>
      </c>
      <c r="C106" s="48" t="s">
        <v>196</v>
      </c>
      <c r="D106" s="38" t="s">
        <v>36</v>
      </c>
      <c r="E106" s="39">
        <v>69</v>
      </c>
      <c r="F106" s="38" t="s">
        <v>198</v>
      </c>
      <c r="G106" s="41">
        <v>4</v>
      </c>
      <c r="H106" s="48" t="s">
        <v>63</v>
      </c>
      <c r="I106" s="41">
        <v>5.75</v>
      </c>
      <c r="J106" s="43">
        <v>69000</v>
      </c>
      <c r="K106" s="43">
        <v>0</v>
      </c>
      <c r="L106" s="43">
        <f t="shared" si="7"/>
        <v>0</v>
      </c>
      <c r="M106" s="43"/>
      <c r="N106" s="43"/>
    </row>
    <row r="107" spans="1:14" x14ac:dyDescent="0.15">
      <c r="A107" s="37" t="s">
        <v>199</v>
      </c>
      <c r="B107" s="48">
        <v>351</v>
      </c>
      <c r="C107" s="48" t="s">
        <v>196</v>
      </c>
      <c r="D107" s="38" t="s">
        <v>36</v>
      </c>
      <c r="E107" s="39">
        <v>305</v>
      </c>
      <c r="F107" s="38" t="s">
        <v>200</v>
      </c>
      <c r="G107" s="41">
        <v>6</v>
      </c>
      <c r="H107" s="48" t="s">
        <v>63</v>
      </c>
      <c r="I107" s="41">
        <v>22.5</v>
      </c>
      <c r="J107" s="43">
        <v>305000</v>
      </c>
      <c r="K107" s="43">
        <v>317920.40000000002</v>
      </c>
      <c r="L107" s="43">
        <f t="shared" si="7"/>
        <v>6821157</v>
      </c>
      <c r="M107" s="43">
        <v>76607</v>
      </c>
      <c r="N107" s="43">
        <v>6897764</v>
      </c>
    </row>
    <row r="108" spans="1:14" x14ac:dyDescent="0.15">
      <c r="A108" s="37" t="s">
        <v>199</v>
      </c>
      <c r="B108" s="48">
        <v>351</v>
      </c>
      <c r="C108" s="48" t="s">
        <v>196</v>
      </c>
      <c r="D108" s="38" t="s">
        <v>36</v>
      </c>
      <c r="E108" s="39">
        <v>77</v>
      </c>
      <c r="F108" s="38" t="s">
        <v>201</v>
      </c>
      <c r="G108" s="41">
        <v>6</v>
      </c>
      <c r="H108" s="48" t="s">
        <v>63</v>
      </c>
      <c r="I108" s="41">
        <v>22.5</v>
      </c>
      <c r="J108" s="43">
        <v>77000</v>
      </c>
      <c r="K108" s="43">
        <v>80262.3</v>
      </c>
      <c r="L108" s="43">
        <f t="shared" si="7"/>
        <v>1722072</v>
      </c>
      <c r="M108" s="43">
        <v>19340</v>
      </c>
      <c r="N108" s="43">
        <v>1741412</v>
      </c>
    </row>
    <row r="109" spans="1:14" x14ac:dyDescent="0.15">
      <c r="A109" s="37" t="s">
        <v>199</v>
      </c>
      <c r="B109" s="48">
        <v>351</v>
      </c>
      <c r="C109" s="48" t="s">
        <v>196</v>
      </c>
      <c r="D109" s="38" t="s">
        <v>36</v>
      </c>
      <c r="E109" s="39">
        <v>29</v>
      </c>
      <c r="F109" s="38" t="s">
        <v>202</v>
      </c>
      <c r="G109" s="41">
        <v>6</v>
      </c>
      <c r="H109" s="48" t="s">
        <v>63</v>
      </c>
      <c r="I109" s="41">
        <v>25.5</v>
      </c>
      <c r="J109" s="43">
        <v>29000</v>
      </c>
      <c r="K109" s="43">
        <v>41538.5</v>
      </c>
      <c r="L109" s="43">
        <f t="shared" si="7"/>
        <v>891231</v>
      </c>
      <c r="M109" s="43">
        <v>10010</v>
      </c>
      <c r="N109" s="43">
        <v>901241</v>
      </c>
    </row>
    <row r="110" spans="1:14" x14ac:dyDescent="0.15">
      <c r="A110" s="37" t="s">
        <v>203</v>
      </c>
      <c r="B110" s="48">
        <v>351</v>
      </c>
      <c r="C110" s="48" t="s">
        <v>196</v>
      </c>
      <c r="D110" s="38" t="s">
        <v>36</v>
      </c>
      <c r="E110" s="39">
        <v>29</v>
      </c>
      <c r="F110" s="38" t="s">
        <v>204</v>
      </c>
      <c r="G110" s="41">
        <v>4.5</v>
      </c>
      <c r="H110" s="48" t="s">
        <v>63</v>
      </c>
      <c r="I110" s="41">
        <v>26</v>
      </c>
      <c r="J110" s="43">
        <v>29000</v>
      </c>
      <c r="K110" s="43">
        <v>38043.620000000003</v>
      </c>
      <c r="L110" s="43">
        <f t="shared" si="7"/>
        <v>816247</v>
      </c>
      <c r="M110" s="43">
        <v>6915</v>
      </c>
      <c r="N110" s="43">
        <v>823162</v>
      </c>
    </row>
    <row r="111" spans="1:14" x14ac:dyDescent="0.15">
      <c r="A111" s="37" t="s">
        <v>205</v>
      </c>
      <c r="B111" s="48">
        <v>351</v>
      </c>
      <c r="C111" s="48" t="s">
        <v>206</v>
      </c>
      <c r="D111" s="38" t="s">
        <v>36</v>
      </c>
      <c r="E111" s="39">
        <v>205</v>
      </c>
      <c r="F111" s="38" t="s">
        <v>207</v>
      </c>
      <c r="G111" s="41">
        <v>4</v>
      </c>
      <c r="H111" s="48" t="s">
        <v>63</v>
      </c>
      <c r="I111" s="41">
        <v>5.75</v>
      </c>
      <c r="J111" s="43">
        <v>205000</v>
      </c>
      <c r="K111" s="43">
        <v>0</v>
      </c>
      <c r="L111" s="43">
        <f t="shared" si="7"/>
        <v>0</v>
      </c>
      <c r="M111" s="43"/>
      <c r="N111" s="43"/>
    </row>
    <row r="112" spans="1:14" x14ac:dyDescent="0.15">
      <c r="A112" s="37" t="s">
        <v>205</v>
      </c>
      <c r="B112" s="48">
        <v>351</v>
      </c>
      <c r="C112" s="48" t="s">
        <v>206</v>
      </c>
      <c r="D112" s="38" t="s">
        <v>36</v>
      </c>
      <c r="E112" s="39">
        <v>57</v>
      </c>
      <c r="F112" s="38" t="s">
        <v>208</v>
      </c>
      <c r="G112" s="41">
        <v>4</v>
      </c>
      <c r="H112" s="48" t="s">
        <v>63</v>
      </c>
      <c r="I112" s="41">
        <v>5.75</v>
      </c>
      <c r="J112" s="43">
        <v>57000</v>
      </c>
      <c r="K112" s="43">
        <v>0</v>
      </c>
      <c r="L112" s="43">
        <f>ROUND((K112*$C$8/1000),0)</f>
        <v>0</v>
      </c>
      <c r="M112" s="43"/>
      <c r="N112" s="43"/>
    </row>
    <row r="113" spans="1:14" x14ac:dyDescent="0.15">
      <c r="A113" s="37" t="s">
        <v>209</v>
      </c>
      <c r="B113" s="48">
        <v>351</v>
      </c>
      <c r="C113" s="48" t="s">
        <v>206</v>
      </c>
      <c r="D113" s="38" t="s">
        <v>36</v>
      </c>
      <c r="E113" s="39">
        <v>270</v>
      </c>
      <c r="F113" s="38" t="s">
        <v>210</v>
      </c>
      <c r="G113" s="41">
        <v>5.6</v>
      </c>
      <c r="H113" s="48" t="s">
        <v>63</v>
      </c>
      <c r="I113" s="41">
        <v>19.75</v>
      </c>
      <c r="J113" s="43">
        <v>270000</v>
      </c>
      <c r="K113" s="43">
        <v>285418.33</v>
      </c>
      <c r="L113" s="43">
        <f>ROUND((K113*$C$8/1000),0)</f>
        <v>6123807</v>
      </c>
      <c r="M113" s="43">
        <v>64290</v>
      </c>
      <c r="N113" s="43">
        <v>6188097</v>
      </c>
    </row>
    <row r="114" spans="1:14" x14ac:dyDescent="0.15">
      <c r="A114" s="37" t="s">
        <v>211</v>
      </c>
      <c r="B114" s="48">
        <v>351</v>
      </c>
      <c r="C114" s="48" t="s">
        <v>206</v>
      </c>
      <c r="D114" s="38" t="s">
        <v>36</v>
      </c>
      <c r="E114" s="39">
        <v>69</v>
      </c>
      <c r="F114" s="38" t="s">
        <v>212</v>
      </c>
      <c r="G114" s="41">
        <v>5.6</v>
      </c>
      <c r="H114" s="48" t="s">
        <v>63</v>
      </c>
      <c r="I114" s="41">
        <v>19.75</v>
      </c>
      <c r="J114" s="43">
        <v>69000</v>
      </c>
      <c r="K114" s="43">
        <v>72940.479999999996</v>
      </c>
      <c r="L114" s="43">
        <f>ROUND((K114*$C$8/1000),0)</f>
        <v>1564978</v>
      </c>
      <c r="M114" s="43">
        <v>16430</v>
      </c>
      <c r="N114" s="43">
        <v>1581408</v>
      </c>
    </row>
    <row r="115" spans="1:14" x14ac:dyDescent="0.15">
      <c r="A115" s="37" t="s">
        <v>213</v>
      </c>
      <c r="B115" s="48">
        <v>351</v>
      </c>
      <c r="C115" s="48" t="s">
        <v>206</v>
      </c>
      <c r="D115" s="38" t="s">
        <v>36</v>
      </c>
      <c r="E115" s="39">
        <v>20</v>
      </c>
      <c r="F115" s="38" t="s">
        <v>214</v>
      </c>
      <c r="G115" s="41">
        <v>6</v>
      </c>
      <c r="H115" s="48" t="s">
        <v>63</v>
      </c>
      <c r="I115" s="41">
        <v>25.25</v>
      </c>
      <c r="J115" s="43">
        <v>20000</v>
      </c>
      <c r="K115" s="43">
        <v>28096.2</v>
      </c>
      <c r="L115" s="43">
        <f>ROUND((K115*$C$8/1000),0)</f>
        <v>602819</v>
      </c>
      <c r="M115" s="43">
        <v>6771</v>
      </c>
      <c r="N115" s="43">
        <v>609590</v>
      </c>
    </row>
    <row r="116" spans="1:14" s="59" customFormat="1" x14ac:dyDescent="0.15">
      <c r="A116" s="52" t="s">
        <v>209</v>
      </c>
      <c r="B116" s="53">
        <v>351</v>
      </c>
      <c r="C116" s="53" t="s">
        <v>206</v>
      </c>
      <c r="D116" s="54" t="s">
        <v>36</v>
      </c>
      <c r="E116" s="55">
        <v>46</v>
      </c>
      <c r="F116" s="54" t="s">
        <v>215</v>
      </c>
      <c r="G116" s="56">
        <v>4.5</v>
      </c>
      <c r="H116" s="53" t="s">
        <v>63</v>
      </c>
      <c r="I116" s="56">
        <v>25.75</v>
      </c>
      <c r="J116" s="57">
        <v>46000</v>
      </c>
      <c r="K116" s="57">
        <v>59466.11</v>
      </c>
      <c r="L116" s="43">
        <f>ROUND((K116*$C$8/1000),0)</f>
        <v>1275878</v>
      </c>
      <c r="M116" s="57">
        <v>10810</v>
      </c>
      <c r="N116" s="57">
        <v>1286688</v>
      </c>
    </row>
    <row r="117" spans="1:14" s="59" customFormat="1" x14ac:dyDescent="0.15">
      <c r="A117" s="52"/>
      <c r="B117" s="53"/>
      <c r="C117" s="53"/>
      <c r="D117" s="54"/>
      <c r="E117" s="55"/>
      <c r="F117" s="54"/>
      <c r="G117" s="56"/>
      <c r="H117" s="53"/>
      <c r="I117" s="56"/>
      <c r="J117" s="57"/>
      <c r="K117" s="57"/>
      <c r="L117" s="57"/>
      <c r="M117" s="57"/>
      <c r="N117" s="57"/>
    </row>
    <row r="118" spans="1:14" x14ac:dyDescent="0.15">
      <c r="A118" s="37" t="s">
        <v>94</v>
      </c>
      <c r="B118" s="48">
        <v>363</v>
      </c>
      <c r="C118" s="48" t="s">
        <v>216</v>
      </c>
      <c r="D118" s="38" t="s">
        <v>36</v>
      </c>
      <c r="E118" s="39">
        <v>400</v>
      </c>
      <c r="F118" s="38" t="s">
        <v>217</v>
      </c>
      <c r="G118" s="41">
        <v>5</v>
      </c>
      <c r="H118" s="48" t="s">
        <v>147</v>
      </c>
      <c r="I118" s="41">
        <v>17.5</v>
      </c>
      <c r="J118" s="43">
        <v>400000</v>
      </c>
      <c r="K118" s="43">
        <v>279102.84999999998</v>
      </c>
      <c r="L118" s="43">
        <f t="shared" ref="L118:L124" si="8">ROUND((K118*$C$8/1000),0)</f>
        <v>5988305</v>
      </c>
      <c r="M118" s="43">
        <v>4722</v>
      </c>
      <c r="N118" s="43">
        <v>5993027</v>
      </c>
    </row>
    <row r="119" spans="1:14" x14ac:dyDescent="0.15">
      <c r="A119" s="37" t="s">
        <v>94</v>
      </c>
      <c r="B119" s="48">
        <v>363</v>
      </c>
      <c r="C119" s="48" t="s">
        <v>216</v>
      </c>
      <c r="D119" s="38" t="s">
        <v>36</v>
      </c>
      <c r="E119" s="39">
        <v>96</v>
      </c>
      <c r="F119" s="38" t="s">
        <v>218</v>
      </c>
      <c r="G119" s="41">
        <v>5</v>
      </c>
      <c r="H119" s="48" t="s">
        <v>147</v>
      </c>
      <c r="I119" s="41">
        <v>17.5</v>
      </c>
      <c r="J119" s="43">
        <v>96000</v>
      </c>
      <c r="K119" s="43">
        <v>66984.69</v>
      </c>
      <c r="L119" s="43">
        <f t="shared" si="8"/>
        <v>1437193</v>
      </c>
      <c r="M119" s="43">
        <v>1134</v>
      </c>
      <c r="N119" s="43">
        <v>1438327</v>
      </c>
    </row>
    <row r="120" spans="1:14" x14ac:dyDescent="0.15">
      <c r="A120" s="37" t="s">
        <v>182</v>
      </c>
      <c r="B120" s="48">
        <v>363</v>
      </c>
      <c r="C120" s="48" t="s">
        <v>216</v>
      </c>
      <c r="D120" s="38" t="s">
        <v>36</v>
      </c>
      <c r="E120" s="60">
        <v>1E-3</v>
      </c>
      <c r="F120" s="38" t="s">
        <v>219</v>
      </c>
      <c r="G120" s="41">
        <v>0</v>
      </c>
      <c r="H120" s="48" t="s">
        <v>147</v>
      </c>
      <c r="I120" s="41">
        <v>17.5</v>
      </c>
      <c r="J120" s="43">
        <v>1</v>
      </c>
      <c r="K120" s="43">
        <v>1</v>
      </c>
      <c r="L120" s="43">
        <f t="shared" si="8"/>
        <v>21</v>
      </c>
      <c r="M120" s="43">
        <v>0</v>
      </c>
      <c r="N120" s="43">
        <v>21</v>
      </c>
    </row>
    <row r="121" spans="1:14" x14ac:dyDescent="0.15">
      <c r="A121" s="37" t="s">
        <v>60</v>
      </c>
      <c r="B121" s="48">
        <v>367</v>
      </c>
      <c r="C121" s="48" t="s">
        <v>225</v>
      </c>
      <c r="D121" s="38" t="s">
        <v>36</v>
      </c>
      <c r="E121" s="39">
        <v>321.5</v>
      </c>
      <c r="F121" s="38" t="s">
        <v>226</v>
      </c>
      <c r="G121" s="41">
        <v>5.5</v>
      </c>
      <c r="H121" s="48" t="s">
        <v>63</v>
      </c>
      <c r="I121" s="41">
        <v>19</v>
      </c>
      <c r="J121" s="43">
        <v>321500</v>
      </c>
      <c r="K121" s="43">
        <v>198105</v>
      </c>
      <c r="L121" s="43">
        <f t="shared" si="8"/>
        <v>4250452</v>
      </c>
      <c r="M121" s="43">
        <v>57275</v>
      </c>
      <c r="N121" s="43">
        <v>4307727</v>
      </c>
    </row>
    <row r="122" spans="1:14" x14ac:dyDescent="0.15">
      <c r="A122" s="37" t="s">
        <v>60</v>
      </c>
      <c r="B122" s="48">
        <v>367</v>
      </c>
      <c r="C122" s="48" t="s">
        <v>225</v>
      </c>
      <c r="D122" s="38" t="s">
        <v>36</v>
      </c>
      <c r="E122" s="39">
        <v>452.5</v>
      </c>
      <c r="F122" s="38" t="s">
        <v>227</v>
      </c>
      <c r="G122" s="41">
        <v>5.9</v>
      </c>
      <c r="H122" s="48" t="s">
        <v>63</v>
      </c>
      <c r="I122" s="41">
        <v>21.5</v>
      </c>
      <c r="J122" s="43">
        <v>452500</v>
      </c>
      <c r="K122" s="43">
        <v>359670</v>
      </c>
      <c r="L122" s="43">
        <f t="shared" si="8"/>
        <v>7716918</v>
      </c>
      <c r="M122" s="43">
        <v>111389</v>
      </c>
      <c r="N122" s="43">
        <v>7828307</v>
      </c>
    </row>
    <row r="123" spans="1:14" x14ac:dyDescent="0.15">
      <c r="A123" s="37" t="s">
        <v>64</v>
      </c>
      <c r="B123" s="48">
        <v>367</v>
      </c>
      <c r="C123" s="48" t="s">
        <v>225</v>
      </c>
      <c r="D123" s="38" t="s">
        <v>36</v>
      </c>
      <c r="E123" s="39">
        <v>31</v>
      </c>
      <c r="F123" s="38" t="s">
        <v>228</v>
      </c>
      <c r="G123" s="41">
        <v>6.3</v>
      </c>
      <c r="H123" s="48" t="s">
        <v>63</v>
      </c>
      <c r="I123" s="41">
        <v>21.5</v>
      </c>
      <c r="J123" s="43">
        <v>31000</v>
      </c>
      <c r="K123" s="43">
        <v>46113</v>
      </c>
      <c r="L123" s="43">
        <f t="shared" si="8"/>
        <v>989380</v>
      </c>
      <c r="M123" s="43">
        <v>15227</v>
      </c>
      <c r="N123" s="43">
        <v>1004607</v>
      </c>
    </row>
    <row r="124" spans="1:14" x14ac:dyDescent="0.15">
      <c r="A124" s="37" t="s">
        <v>64</v>
      </c>
      <c r="B124" s="48">
        <v>367</v>
      </c>
      <c r="C124" s="48" t="s">
        <v>225</v>
      </c>
      <c r="D124" s="38" t="s">
        <v>36</v>
      </c>
      <c r="E124" s="39">
        <v>51.8</v>
      </c>
      <c r="F124" s="38" t="s">
        <v>229</v>
      </c>
      <c r="G124" s="41">
        <v>6.3</v>
      </c>
      <c r="H124" s="48" t="s">
        <v>63</v>
      </c>
      <c r="I124" s="41">
        <v>21.5</v>
      </c>
      <c r="J124" s="43">
        <v>51800</v>
      </c>
      <c r="K124" s="43">
        <v>77054</v>
      </c>
      <c r="L124" s="43">
        <f t="shared" si="8"/>
        <v>1653236</v>
      </c>
      <c r="M124" s="43">
        <v>25445</v>
      </c>
      <c r="N124" s="43">
        <v>1678681</v>
      </c>
    </row>
    <row r="125" spans="1:14" x14ac:dyDescent="0.15">
      <c r="A125" s="37"/>
      <c r="B125" s="48"/>
      <c r="C125" s="48"/>
      <c r="D125" s="38"/>
      <c r="E125" s="39"/>
      <c r="F125" s="38"/>
      <c r="G125" s="41"/>
      <c r="H125" s="48"/>
      <c r="I125" s="41"/>
      <c r="J125" s="43"/>
      <c r="K125" s="43"/>
      <c r="L125" s="43"/>
      <c r="M125" s="43"/>
      <c r="N125" s="43"/>
    </row>
    <row r="126" spans="1:14" x14ac:dyDescent="0.15">
      <c r="A126" s="37" t="s">
        <v>233</v>
      </c>
      <c r="B126" s="48">
        <v>383</v>
      </c>
      <c r="C126" s="48" t="s">
        <v>196</v>
      </c>
      <c r="D126" s="38" t="s">
        <v>36</v>
      </c>
      <c r="E126" s="39">
        <v>1250</v>
      </c>
      <c r="F126" s="38" t="s">
        <v>105</v>
      </c>
      <c r="G126" s="41">
        <v>4.5</v>
      </c>
      <c r="H126" s="48" t="s">
        <v>55</v>
      </c>
      <c r="I126" s="41">
        <v>22</v>
      </c>
      <c r="J126" s="43">
        <v>1250000</v>
      </c>
      <c r="K126" s="43">
        <v>478016</v>
      </c>
      <c r="L126" s="43">
        <f t="shared" ref="L126:L131" si="9">ROUND((K126*$C$8/1000),0)</f>
        <v>10256096</v>
      </c>
      <c r="M126" s="43">
        <v>6280</v>
      </c>
      <c r="N126" s="43">
        <v>10262376</v>
      </c>
    </row>
    <row r="127" spans="1:14" x14ac:dyDescent="0.15">
      <c r="A127" s="37" t="s">
        <v>234</v>
      </c>
      <c r="B127" s="48">
        <v>383</v>
      </c>
      <c r="C127" s="48" t="s">
        <v>196</v>
      </c>
      <c r="D127" s="38" t="s">
        <v>36</v>
      </c>
      <c r="E127" s="60">
        <v>161</v>
      </c>
      <c r="F127" s="38" t="s">
        <v>56</v>
      </c>
      <c r="G127" s="41">
        <v>6</v>
      </c>
      <c r="H127" s="48" t="s">
        <v>55</v>
      </c>
      <c r="I127" s="41">
        <v>22</v>
      </c>
      <c r="J127" s="43">
        <v>161000</v>
      </c>
      <c r="K127" s="43">
        <v>227276</v>
      </c>
      <c r="L127" s="43">
        <f t="shared" si="9"/>
        <v>4876332</v>
      </c>
      <c r="M127" s="43">
        <v>15811</v>
      </c>
      <c r="N127" s="43">
        <v>4892143</v>
      </c>
    </row>
    <row r="128" spans="1:14" x14ac:dyDescent="0.15">
      <c r="A128" s="37" t="s">
        <v>67</v>
      </c>
      <c r="B128" s="48">
        <v>392</v>
      </c>
      <c r="C128" s="48" t="s">
        <v>235</v>
      </c>
      <c r="D128" s="38" t="s">
        <v>36</v>
      </c>
      <c r="E128" s="39">
        <v>240</v>
      </c>
      <c r="F128" s="38" t="s">
        <v>236</v>
      </c>
      <c r="G128" s="41">
        <v>3.5</v>
      </c>
      <c r="H128" s="48" t="s">
        <v>55</v>
      </c>
      <c r="I128" s="41">
        <v>7</v>
      </c>
      <c r="J128" s="43">
        <v>240000</v>
      </c>
      <c r="K128" s="43">
        <v>18167.86</v>
      </c>
      <c r="L128" s="43">
        <f t="shared" si="9"/>
        <v>389801</v>
      </c>
      <c r="M128" s="43">
        <v>1123</v>
      </c>
      <c r="N128" s="43">
        <v>390924</v>
      </c>
    </row>
    <row r="129" spans="1:14" x14ac:dyDescent="0.15">
      <c r="A129" s="37" t="s">
        <v>237</v>
      </c>
      <c r="B129" s="48">
        <v>392</v>
      </c>
      <c r="C129" s="48" t="s">
        <v>235</v>
      </c>
      <c r="D129" s="38" t="s">
        <v>36</v>
      </c>
      <c r="E129" s="39">
        <v>245</v>
      </c>
      <c r="F129" s="38" t="s">
        <v>228</v>
      </c>
      <c r="G129" s="41">
        <v>4.5</v>
      </c>
      <c r="H129" s="48" t="s">
        <v>55</v>
      </c>
      <c r="I129" s="41">
        <v>11</v>
      </c>
      <c r="J129" s="43">
        <v>119805</v>
      </c>
      <c r="K129" s="43">
        <v>146587.56</v>
      </c>
      <c r="L129" s="43">
        <f t="shared" si="9"/>
        <v>3145117</v>
      </c>
      <c r="M129" s="43">
        <v>0</v>
      </c>
      <c r="N129" s="43">
        <v>3145117</v>
      </c>
    </row>
    <row r="130" spans="1:14" x14ac:dyDescent="0.15">
      <c r="A130" s="37" t="s">
        <v>237</v>
      </c>
      <c r="B130" s="48">
        <v>392</v>
      </c>
      <c r="C130" s="48" t="s">
        <v>235</v>
      </c>
      <c r="D130" s="38" t="s">
        <v>36</v>
      </c>
      <c r="E130" s="62" t="s">
        <v>238</v>
      </c>
      <c r="F130" s="38" t="s">
        <v>239</v>
      </c>
      <c r="G130" s="41">
        <v>4.5</v>
      </c>
      <c r="H130" s="48" t="s">
        <v>55</v>
      </c>
      <c r="I130" s="41">
        <v>11</v>
      </c>
      <c r="J130" s="43">
        <v>195</v>
      </c>
      <c r="K130" s="43">
        <v>238.55</v>
      </c>
      <c r="L130" s="43">
        <f t="shared" si="9"/>
        <v>5118</v>
      </c>
      <c r="M130" s="43">
        <v>0</v>
      </c>
      <c r="N130" s="43">
        <v>5118</v>
      </c>
    </row>
    <row r="131" spans="1:14" x14ac:dyDescent="0.15">
      <c r="A131" s="37" t="s">
        <v>237</v>
      </c>
      <c r="B131" s="48">
        <v>392</v>
      </c>
      <c r="C131" s="48" t="s">
        <v>235</v>
      </c>
      <c r="D131" s="38" t="s">
        <v>36</v>
      </c>
      <c r="E131" s="62" t="s">
        <v>238</v>
      </c>
      <c r="F131" s="38" t="s">
        <v>240</v>
      </c>
      <c r="G131" s="41">
        <v>5</v>
      </c>
      <c r="H131" s="48" t="s">
        <v>55</v>
      </c>
      <c r="I131" s="41">
        <v>11.5</v>
      </c>
      <c r="J131" s="43">
        <v>146837.81</v>
      </c>
      <c r="K131" s="43">
        <v>183638.06</v>
      </c>
      <c r="L131" s="43">
        <f t="shared" si="9"/>
        <v>3940056</v>
      </c>
      <c r="M131" s="43">
        <v>0</v>
      </c>
      <c r="N131" s="43">
        <v>3940056</v>
      </c>
    </row>
    <row r="133" spans="1:14" x14ac:dyDescent="0.15">
      <c r="A133" s="37" t="s">
        <v>60</v>
      </c>
      <c r="B133" s="48">
        <v>420</v>
      </c>
      <c r="C133" s="48" t="s">
        <v>246</v>
      </c>
      <c r="D133" s="38" t="s">
        <v>36</v>
      </c>
      <c r="E133" s="39">
        <v>507</v>
      </c>
      <c r="F133" s="38" t="s">
        <v>247</v>
      </c>
      <c r="G133" s="41">
        <v>4.5</v>
      </c>
      <c r="H133" s="48" t="s">
        <v>38</v>
      </c>
      <c r="I133" s="41">
        <v>19.5</v>
      </c>
      <c r="J133" s="43">
        <v>507000</v>
      </c>
      <c r="K133" s="43">
        <v>281063</v>
      </c>
      <c r="L133" s="43">
        <f>ROUND((K133*$C$8/1000),0)</f>
        <v>6030361</v>
      </c>
      <c r="M133" s="43">
        <v>66727</v>
      </c>
      <c r="N133" s="43">
        <v>6097088</v>
      </c>
    </row>
    <row r="134" spans="1:14" x14ac:dyDescent="0.15">
      <c r="A134" s="37" t="s">
        <v>60</v>
      </c>
      <c r="B134" s="48">
        <v>420</v>
      </c>
      <c r="C134" s="48" t="s">
        <v>246</v>
      </c>
      <c r="D134" s="38" t="s">
        <v>36</v>
      </c>
      <c r="E134" s="39">
        <v>91</v>
      </c>
      <c r="F134" s="38" t="s">
        <v>248</v>
      </c>
      <c r="G134" s="41">
        <v>4.5</v>
      </c>
      <c r="H134" s="48" t="s">
        <v>38</v>
      </c>
      <c r="I134" s="41">
        <v>19.5</v>
      </c>
      <c r="J134" s="43">
        <v>91000</v>
      </c>
      <c r="K134" s="43">
        <v>72661</v>
      </c>
      <c r="L134" s="43">
        <f>ROUND((K134*$C$8/1000),0)</f>
        <v>1558982</v>
      </c>
      <c r="M134" s="43">
        <v>17250</v>
      </c>
      <c r="N134" s="43">
        <v>1576232</v>
      </c>
    </row>
    <row r="135" spans="1:14" x14ac:dyDescent="0.15">
      <c r="A135" s="37" t="s">
        <v>64</v>
      </c>
      <c r="B135" s="48">
        <v>420</v>
      </c>
      <c r="C135" s="48" t="s">
        <v>246</v>
      </c>
      <c r="D135" s="38" t="s">
        <v>36</v>
      </c>
      <c r="E135" s="39">
        <v>32</v>
      </c>
      <c r="F135" s="38" t="s">
        <v>249</v>
      </c>
      <c r="G135" s="41">
        <v>4.5</v>
      </c>
      <c r="H135" s="48" t="s">
        <v>38</v>
      </c>
      <c r="I135" s="41">
        <v>19.5</v>
      </c>
      <c r="J135" s="43">
        <v>32000</v>
      </c>
      <c r="K135" s="43">
        <v>40765</v>
      </c>
      <c r="L135" s="43">
        <f>ROUND((K135*$C$8/1000),0)</f>
        <v>874635</v>
      </c>
      <c r="M135" s="43">
        <v>9678</v>
      </c>
      <c r="N135" s="43">
        <v>884313</v>
      </c>
    </row>
    <row r="136" spans="1:14" x14ac:dyDescent="0.15">
      <c r="A136" s="37" t="s">
        <v>64</v>
      </c>
      <c r="B136" s="48">
        <v>420</v>
      </c>
      <c r="C136" s="48" t="s">
        <v>246</v>
      </c>
      <c r="D136" s="38" t="s">
        <v>36</v>
      </c>
      <c r="E136" s="39">
        <v>28</v>
      </c>
      <c r="F136" s="38" t="s">
        <v>250</v>
      </c>
      <c r="G136" s="41">
        <v>4.5</v>
      </c>
      <c r="H136" s="48" t="s">
        <v>38</v>
      </c>
      <c r="I136" s="41">
        <v>19.5</v>
      </c>
      <c r="J136" s="43">
        <v>28000</v>
      </c>
      <c r="K136" s="43">
        <v>35670</v>
      </c>
      <c r="L136" s="43">
        <f>ROUND((K136*$C$8/1000),0)</f>
        <v>765319</v>
      </c>
      <c r="M136" s="43">
        <v>8468</v>
      </c>
      <c r="N136" s="43">
        <v>773787</v>
      </c>
    </row>
    <row r="137" spans="1:14" x14ac:dyDescent="0.15">
      <c r="A137" s="37" t="s">
        <v>64</v>
      </c>
      <c r="B137" s="48">
        <v>420</v>
      </c>
      <c r="C137" s="48" t="s">
        <v>246</v>
      </c>
      <c r="D137" s="38" t="s">
        <v>36</v>
      </c>
      <c r="E137" s="39">
        <v>25</v>
      </c>
      <c r="F137" s="38" t="s">
        <v>251</v>
      </c>
      <c r="G137" s="41">
        <v>4.5</v>
      </c>
      <c r="H137" s="48" t="s">
        <v>38</v>
      </c>
      <c r="I137" s="41">
        <v>19.5</v>
      </c>
      <c r="J137" s="43">
        <v>25000</v>
      </c>
      <c r="K137" s="43">
        <v>31848</v>
      </c>
      <c r="L137" s="43">
        <f>ROUND((K137*$C$8/1000),0)</f>
        <v>683316</v>
      </c>
      <c r="M137" s="43">
        <v>7561</v>
      </c>
      <c r="N137" s="43">
        <v>690877</v>
      </c>
    </row>
    <row r="138" spans="1:14" x14ac:dyDescent="0.15">
      <c r="A138" s="37"/>
      <c r="B138" s="48"/>
      <c r="C138" s="48"/>
      <c r="D138" s="38"/>
      <c r="E138" s="39"/>
      <c r="F138" s="38"/>
      <c r="G138" s="41"/>
      <c r="H138" s="48"/>
      <c r="I138" s="41"/>
      <c r="J138" s="43"/>
      <c r="K138" s="43"/>
      <c r="L138" s="43"/>
      <c r="M138" s="43"/>
      <c r="N138" s="43"/>
    </row>
    <row r="139" spans="1:14" x14ac:dyDescent="0.15">
      <c r="A139" s="37" t="s">
        <v>252</v>
      </c>
      <c r="B139" s="48">
        <v>424</v>
      </c>
      <c r="C139" s="48" t="s">
        <v>253</v>
      </c>
      <c r="D139" s="38" t="s">
        <v>36</v>
      </c>
      <c r="E139" s="39">
        <v>893.5</v>
      </c>
      <c r="F139" s="38" t="s">
        <v>254</v>
      </c>
      <c r="G139" s="41">
        <v>1.51</v>
      </c>
      <c r="H139" s="38" t="s">
        <v>102</v>
      </c>
      <c r="I139" s="41">
        <v>1.04</v>
      </c>
      <c r="J139" s="43">
        <v>893500</v>
      </c>
      <c r="K139" s="43">
        <v>0</v>
      </c>
      <c r="L139" s="43">
        <f>ROUND((K139*$C$8/1000),0)</f>
        <v>0</v>
      </c>
      <c r="M139" s="43"/>
      <c r="N139" s="43"/>
    </row>
    <row r="140" spans="1:14" x14ac:dyDescent="0.15">
      <c r="A140" s="37" t="s">
        <v>252</v>
      </c>
      <c r="B140" s="48">
        <v>424</v>
      </c>
      <c r="C140" s="48" t="s">
        <v>253</v>
      </c>
      <c r="D140" s="38" t="s">
        <v>36</v>
      </c>
      <c r="E140" s="39">
        <v>638.5</v>
      </c>
      <c r="F140" s="38" t="s">
        <v>255</v>
      </c>
      <c r="G140" s="41">
        <v>1.61</v>
      </c>
      <c r="H140" s="38" t="s">
        <v>102</v>
      </c>
      <c r="I140" s="41">
        <v>1.1399999999999999</v>
      </c>
      <c r="J140" s="43">
        <v>638500</v>
      </c>
      <c r="K140" s="43">
        <v>0</v>
      </c>
      <c r="L140" s="43">
        <f>ROUND((K140*$C$8/1000),0)</f>
        <v>0</v>
      </c>
      <c r="M140" s="43"/>
      <c r="N140" s="43"/>
    </row>
    <row r="141" spans="1:14" x14ac:dyDescent="0.15">
      <c r="A141" s="37" t="s">
        <v>252</v>
      </c>
      <c r="B141" s="48">
        <v>424</v>
      </c>
      <c r="C141" s="48" t="s">
        <v>253</v>
      </c>
      <c r="D141" s="38" t="s">
        <v>36</v>
      </c>
      <c r="E141" s="39">
        <v>618</v>
      </c>
      <c r="F141" s="38" t="s">
        <v>256</v>
      </c>
      <c r="G141" s="41">
        <v>2.41</v>
      </c>
      <c r="H141" s="38" t="s">
        <v>102</v>
      </c>
      <c r="I141" s="41">
        <v>2.15</v>
      </c>
      <c r="J141" s="43">
        <v>618000</v>
      </c>
      <c r="K141" s="43">
        <v>0</v>
      </c>
      <c r="L141" s="43">
        <f t="shared" ref="L141:L147" si="10">ROUND((K141*$C$8/1000),0)</f>
        <v>0</v>
      </c>
      <c r="M141" s="43"/>
      <c r="N141" s="43"/>
    </row>
    <row r="142" spans="1:14" x14ac:dyDescent="0.15">
      <c r="A142" s="37" t="s">
        <v>252</v>
      </c>
      <c r="B142" s="48">
        <v>424</v>
      </c>
      <c r="C142" s="48" t="s">
        <v>253</v>
      </c>
      <c r="D142" s="38" t="s">
        <v>36</v>
      </c>
      <c r="E142" s="39">
        <v>821</v>
      </c>
      <c r="F142" s="38" t="s">
        <v>257</v>
      </c>
      <c r="G142" s="41">
        <v>2.72</v>
      </c>
      <c r="H142" s="38" t="s">
        <v>102</v>
      </c>
      <c r="I142" s="41">
        <v>3.07</v>
      </c>
      <c r="J142" s="43">
        <v>821000</v>
      </c>
      <c r="K142" s="43">
        <v>0</v>
      </c>
      <c r="L142" s="43">
        <f t="shared" si="10"/>
        <v>0</v>
      </c>
      <c r="M142" s="43"/>
      <c r="N142" s="43"/>
    </row>
    <row r="143" spans="1:14" x14ac:dyDescent="0.15">
      <c r="A143" s="37" t="s">
        <v>252</v>
      </c>
      <c r="B143" s="48">
        <v>424</v>
      </c>
      <c r="C143" s="48" t="s">
        <v>253</v>
      </c>
      <c r="D143" s="38" t="s">
        <v>36</v>
      </c>
      <c r="E143" s="39">
        <v>789.5</v>
      </c>
      <c r="F143" s="38" t="s">
        <v>258</v>
      </c>
      <c r="G143" s="41">
        <v>3.02</v>
      </c>
      <c r="H143" s="38" t="s">
        <v>102</v>
      </c>
      <c r="I143" s="41">
        <v>4.08</v>
      </c>
      <c r="J143" s="43">
        <v>789500</v>
      </c>
      <c r="K143" s="43">
        <v>0</v>
      </c>
      <c r="L143" s="43">
        <f t="shared" si="10"/>
        <v>0</v>
      </c>
      <c r="M143" s="43"/>
      <c r="N143" s="43"/>
    </row>
    <row r="144" spans="1:14" x14ac:dyDescent="0.15">
      <c r="A144" s="37" t="s">
        <v>252</v>
      </c>
      <c r="B144" s="48">
        <v>424</v>
      </c>
      <c r="C144" s="48" t="s">
        <v>253</v>
      </c>
      <c r="D144" s="38" t="s">
        <v>36</v>
      </c>
      <c r="E144" s="39">
        <v>764</v>
      </c>
      <c r="F144" s="38" t="s">
        <v>259</v>
      </c>
      <c r="G144" s="41">
        <v>3.07</v>
      </c>
      <c r="H144" s="38" t="s">
        <v>102</v>
      </c>
      <c r="I144" s="41">
        <v>5.09</v>
      </c>
      <c r="J144" s="43">
        <v>764000</v>
      </c>
      <c r="K144" s="43">
        <v>0</v>
      </c>
      <c r="L144" s="43">
        <f t="shared" si="10"/>
        <v>0</v>
      </c>
      <c r="M144" s="43"/>
      <c r="N144" s="43"/>
    </row>
    <row r="145" spans="1:14" x14ac:dyDescent="0.15">
      <c r="A145" s="37" t="s">
        <v>252</v>
      </c>
      <c r="B145" s="48">
        <v>424</v>
      </c>
      <c r="C145" s="48" t="s">
        <v>253</v>
      </c>
      <c r="D145" s="38" t="s">
        <v>36</v>
      </c>
      <c r="E145" s="39">
        <v>738.5</v>
      </c>
      <c r="F145" s="38" t="s">
        <v>260</v>
      </c>
      <c r="G145" s="41">
        <v>3.12</v>
      </c>
      <c r="H145" s="38" t="s">
        <v>102</v>
      </c>
      <c r="I145" s="41">
        <v>6.11</v>
      </c>
      <c r="J145" s="43">
        <v>738500</v>
      </c>
      <c r="K145" s="43">
        <v>738500</v>
      </c>
      <c r="L145" s="43">
        <f t="shared" si="10"/>
        <v>15844924</v>
      </c>
      <c r="M145" s="43">
        <v>2935412</v>
      </c>
      <c r="N145" s="43">
        <v>18780336</v>
      </c>
    </row>
    <row r="146" spans="1:14" x14ac:dyDescent="0.15">
      <c r="A146" s="37" t="s">
        <v>252</v>
      </c>
      <c r="B146" s="48">
        <v>424</v>
      </c>
      <c r="C146" s="48" t="s">
        <v>253</v>
      </c>
      <c r="D146" s="38" t="s">
        <v>36</v>
      </c>
      <c r="E146" s="39">
        <v>708</v>
      </c>
      <c r="F146" s="38" t="s">
        <v>261</v>
      </c>
      <c r="G146" s="41">
        <v>3.17</v>
      </c>
      <c r="H146" s="38" t="s">
        <v>102</v>
      </c>
      <c r="I146" s="41">
        <v>7.13</v>
      </c>
      <c r="J146" s="43">
        <v>708000</v>
      </c>
      <c r="K146" s="43">
        <v>708000</v>
      </c>
      <c r="L146" s="43">
        <f t="shared" si="10"/>
        <v>15190529</v>
      </c>
      <c r="M146" s="43">
        <v>2863219</v>
      </c>
      <c r="N146" s="43">
        <v>18053748</v>
      </c>
    </row>
    <row r="147" spans="1:14" x14ac:dyDescent="0.15">
      <c r="A147" s="37" t="s">
        <v>252</v>
      </c>
      <c r="B147" s="48">
        <v>424</v>
      </c>
      <c r="C147" s="48" t="s">
        <v>253</v>
      </c>
      <c r="D147" s="38" t="s">
        <v>36</v>
      </c>
      <c r="E147" s="60">
        <v>1E-3</v>
      </c>
      <c r="F147" s="38" t="s">
        <v>262</v>
      </c>
      <c r="G147" s="41">
        <v>0</v>
      </c>
      <c r="H147" s="38" t="s">
        <v>102</v>
      </c>
      <c r="I147" s="41">
        <v>7.13</v>
      </c>
      <c r="J147" s="43">
        <v>1</v>
      </c>
      <c r="K147" s="43">
        <v>1</v>
      </c>
      <c r="L147" s="43">
        <f t="shared" si="10"/>
        <v>21</v>
      </c>
      <c r="M147" s="43">
        <v>0</v>
      </c>
      <c r="N147" s="43">
        <v>21</v>
      </c>
    </row>
    <row r="148" spans="1:14" x14ac:dyDescent="0.15">
      <c r="A148" s="37"/>
      <c r="B148" s="48"/>
      <c r="C148" s="48"/>
      <c r="D148" s="38"/>
      <c r="E148" s="39"/>
      <c r="F148" s="38"/>
      <c r="G148" s="41"/>
      <c r="H148" s="48"/>
      <c r="I148" s="41"/>
      <c r="J148" s="43"/>
      <c r="K148" s="43"/>
      <c r="L148" s="43"/>
      <c r="M148" s="43"/>
      <c r="N148" s="43"/>
    </row>
    <row r="149" spans="1:14" x14ac:dyDescent="0.15">
      <c r="A149" s="37" t="s">
        <v>263</v>
      </c>
      <c r="B149" s="48">
        <v>430</v>
      </c>
      <c r="C149" s="48" t="s">
        <v>264</v>
      </c>
      <c r="D149" s="38" t="s">
        <v>36</v>
      </c>
      <c r="E149" s="51">
        <v>3660</v>
      </c>
      <c r="F149" s="38" t="s">
        <v>265</v>
      </c>
      <c r="G149" s="41">
        <v>3</v>
      </c>
      <c r="H149" s="48" t="s">
        <v>147</v>
      </c>
      <c r="I149" s="41">
        <v>11.42</v>
      </c>
      <c r="J149" s="43">
        <v>3660000</v>
      </c>
      <c r="K149" s="43">
        <v>2079862.34</v>
      </c>
      <c r="L149" s="43">
        <f>ROUND((K149*$C$8/1000),0)</f>
        <v>44624590</v>
      </c>
      <c r="M149" s="43">
        <v>3299302</v>
      </c>
      <c r="N149" s="43">
        <v>47923892</v>
      </c>
    </row>
    <row r="150" spans="1:14" x14ac:dyDescent="0.15">
      <c r="A150" s="37" t="s">
        <v>263</v>
      </c>
      <c r="B150" s="48">
        <v>430</v>
      </c>
      <c r="C150" s="48" t="s">
        <v>264</v>
      </c>
      <c r="D150" s="38" t="s">
        <v>36</v>
      </c>
      <c r="E150" s="51">
        <v>479</v>
      </c>
      <c r="F150" s="38" t="s">
        <v>266</v>
      </c>
      <c r="G150" s="41">
        <v>4</v>
      </c>
      <c r="H150" s="48" t="s">
        <v>147</v>
      </c>
      <c r="I150" s="41">
        <v>11.42</v>
      </c>
      <c r="J150" s="43">
        <v>479000</v>
      </c>
      <c r="K150" s="43">
        <v>430713.73</v>
      </c>
      <c r="L150" s="43">
        <f>ROUND((K150*$C$8/1000),0)</f>
        <v>9241200</v>
      </c>
      <c r="M150" s="43">
        <v>898348</v>
      </c>
      <c r="N150" s="43">
        <v>10139548</v>
      </c>
    </row>
    <row r="151" spans="1:14" x14ac:dyDescent="0.15">
      <c r="A151" s="37" t="s">
        <v>267</v>
      </c>
      <c r="B151" s="48">
        <v>430</v>
      </c>
      <c r="C151" s="48" t="s">
        <v>264</v>
      </c>
      <c r="D151" s="38" t="s">
        <v>36</v>
      </c>
      <c r="E151" s="60">
        <v>1.5349999999999999</v>
      </c>
      <c r="F151" s="38" t="s">
        <v>268</v>
      </c>
      <c r="G151" s="41">
        <v>10</v>
      </c>
      <c r="H151" s="48" t="s">
        <v>147</v>
      </c>
      <c r="I151" s="41">
        <v>11.42</v>
      </c>
      <c r="J151" s="43">
        <v>1535</v>
      </c>
      <c r="K151" s="43">
        <v>2473.42</v>
      </c>
      <c r="L151" s="43">
        <f>ROUND((K151*$C$8/1000),0)</f>
        <v>53069</v>
      </c>
      <c r="M151" s="43">
        <v>13366</v>
      </c>
      <c r="N151" s="43">
        <v>66435</v>
      </c>
    </row>
    <row r="152" spans="1:14" x14ac:dyDescent="0.15">
      <c r="A152" s="37" t="s">
        <v>269</v>
      </c>
      <c r="B152" s="48">
        <v>436</v>
      </c>
      <c r="C152" s="48" t="s">
        <v>270</v>
      </c>
      <c r="D152" s="38" t="s">
        <v>165</v>
      </c>
      <c r="E152" s="51">
        <v>22000000</v>
      </c>
      <c r="F152" s="48" t="s">
        <v>271</v>
      </c>
      <c r="G152" s="41">
        <v>5.5</v>
      </c>
      <c r="H152" s="48" t="s">
        <v>147</v>
      </c>
      <c r="I152" s="41">
        <v>6</v>
      </c>
      <c r="J152" s="43">
        <v>22000000000</v>
      </c>
      <c r="K152" s="43">
        <v>5499996700</v>
      </c>
      <c r="L152" s="43">
        <f>ROUND((K152/1000),0)</f>
        <v>5499997</v>
      </c>
      <c r="M152" s="43">
        <v>8072</v>
      </c>
      <c r="N152" s="43">
        <v>5508069</v>
      </c>
    </row>
    <row r="153" spans="1:14" x14ac:dyDescent="0.15">
      <c r="A153" s="37" t="s">
        <v>223</v>
      </c>
      <c r="B153" s="48">
        <v>436</v>
      </c>
      <c r="C153" s="48" t="s">
        <v>270</v>
      </c>
      <c r="D153" s="38" t="s">
        <v>165</v>
      </c>
      <c r="E153" s="51">
        <v>14100000</v>
      </c>
      <c r="F153" s="48" t="s">
        <v>272</v>
      </c>
      <c r="G153" s="41">
        <v>10</v>
      </c>
      <c r="H153" s="48" t="s">
        <v>147</v>
      </c>
      <c r="I153" s="41">
        <v>6</v>
      </c>
      <c r="J153" s="43">
        <v>14100000000</v>
      </c>
      <c r="K153" s="43">
        <v>23255769256</v>
      </c>
      <c r="L153" s="43">
        <f>ROUND((K153/1000),0)</f>
        <v>23255769</v>
      </c>
      <c r="M153" s="43">
        <v>60786</v>
      </c>
      <c r="N153" s="43">
        <v>23316555</v>
      </c>
    </row>
    <row r="154" spans="1:14" x14ac:dyDescent="0.15">
      <c r="A154" s="37"/>
      <c r="B154" s="48"/>
      <c r="C154" s="48"/>
      <c r="D154" s="38"/>
      <c r="E154" s="51"/>
      <c r="F154" s="48"/>
      <c r="G154" s="41"/>
      <c r="H154" s="48"/>
      <c r="I154" s="41"/>
      <c r="J154" s="43"/>
      <c r="K154" s="43"/>
      <c r="L154" s="43"/>
      <c r="M154" s="43"/>
      <c r="N154" s="43"/>
    </row>
    <row r="155" spans="1:14" x14ac:dyDescent="0.15">
      <c r="A155" s="37" t="s">
        <v>130</v>
      </c>
      <c r="B155" s="48">
        <v>437</v>
      </c>
      <c r="C155" s="48" t="s">
        <v>273</v>
      </c>
      <c r="D155" s="38" t="s">
        <v>36</v>
      </c>
      <c r="E155" s="51">
        <v>110</v>
      </c>
      <c r="F155" s="38" t="s">
        <v>274</v>
      </c>
      <c r="G155" s="41">
        <v>3</v>
      </c>
      <c r="H155" s="48" t="s">
        <v>63</v>
      </c>
      <c r="I155" s="41">
        <v>7</v>
      </c>
      <c r="J155" s="43">
        <v>110000</v>
      </c>
      <c r="K155" s="43">
        <v>22120.38</v>
      </c>
      <c r="L155" s="43">
        <f>ROUND((K155*$C$8/1000),0)</f>
        <v>474605</v>
      </c>
      <c r="M155" s="43">
        <v>351</v>
      </c>
      <c r="N155" s="43">
        <v>474956</v>
      </c>
    </row>
    <row r="156" spans="1:14" x14ac:dyDescent="0.15">
      <c r="A156" s="37" t="s">
        <v>130</v>
      </c>
      <c r="B156" s="48">
        <v>437</v>
      </c>
      <c r="C156" s="48" t="s">
        <v>273</v>
      </c>
      <c r="D156" s="38" t="s">
        <v>36</v>
      </c>
      <c r="E156" s="51">
        <v>33</v>
      </c>
      <c r="F156" s="38" t="s">
        <v>275</v>
      </c>
      <c r="G156" s="41">
        <v>3</v>
      </c>
      <c r="H156" s="48" t="s">
        <v>63</v>
      </c>
      <c r="I156" s="41">
        <v>7</v>
      </c>
      <c r="J156" s="43">
        <v>33000</v>
      </c>
      <c r="K156" s="43">
        <v>6636</v>
      </c>
      <c r="L156" s="43">
        <f t="shared" ref="L156:L168" si="11">ROUND((K156*$C$8/1000),0)</f>
        <v>142379</v>
      </c>
      <c r="M156" s="43">
        <v>108</v>
      </c>
      <c r="N156" s="43">
        <v>142487</v>
      </c>
    </row>
    <row r="157" spans="1:14" x14ac:dyDescent="0.15">
      <c r="A157" s="37" t="s">
        <v>130</v>
      </c>
      <c r="B157" s="48">
        <v>437</v>
      </c>
      <c r="C157" s="48" t="s">
        <v>273</v>
      </c>
      <c r="D157" s="38" t="s">
        <v>36</v>
      </c>
      <c r="E157" s="51">
        <v>260</v>
      </c>
      <c r="F157" s="38" t="s">
        <v>276</v>
      </c>
      <c r="G157" s="41">
        <v>4.2</v>
      </c>
      <c r="H157" s="48" t="s">
        <v>63</v>
      </c>
      <c r="I157" s="41">
        <v>20</v>
      </c>
      <c r="J157" s="43">
        <v>260000</v>
      </c>
      <c r="K157" s="43">
        <v>211214.62</v>
      </c>
      <c r="L157" s="43">
        <f t="shared" si="11"/>
        <v>4531726</v>
      </c>
      <c r="M157" s="43">
        <v>4664</v>
      </c>
      <c r="N157" s="43">
        <v>4536390</v>
      </c>
    </row>
    <row r="158" spans="1:14" x14ac:dyDescent="0.15">
      <c r="A158" s="37" t="s">
        <v>130</v>
      </c>
      <c r="B158" s="48">
        <v>437</v>
      </c>
      <c r="C158" s="48" t="s">
        <v>273</v>
      </c>
      <c r="D158" s="38" t="s">
        <v>36</v>
      </c>
      <c r="E158" s="51">
        <v>68</v>
      </c>
      <c r="F158" s="38" t="s">
        <v>277</v>
      </c>
      <c r="G158" s="41">
        <v>4.2</v>
      </c>
      <c r="H158" s="48" t="s">
        <v>63</v>
      </c>
      <c r="I158" s="41">
        <v>20</v>
      </c>
      <c r="J158" s="43">
        <v>68000</v>
      </c>
      <c r="K158" s="43">
        <v>55240.75</v>
      </c>
      <c r="L158" s="43">
        <f t="shared" si="11"/>
        <v>1185221</v>
      </c>
      <c r="M158" s="43">
        <v>1219</v>
      </c>
      <c r="N158" s="43">
        <v>1186440</v>
      </c>
    </row>
    <row r="159" spans="1:14" x14ac:dyDescent="0.15">
      <c r="A159" s="37" t="s">
        <v>278</v>
      </c>
      <c r="B159" s="48">
        <v>437</v>
      </c>
      <c r="C159" s="48" t="s">
        <v>273</v>
      </c>
      <c r="D159" s="38" t="s">
        <v>36</v>
      </c>
      <c r="E159" s="63">
        <v>132</v>
      </c>
      <c r="F159" s="38" t="s">
        <v>279</v>
      </c>
      <c r="G159" s="41">
        <v>4.2</v>
      </c>
      <c r="H159" s="48" t="s">
        <v>63</v>
      </c>
      <c r="I159" s="41">
        <v>20</v>
      </c>
      <c r="J159" s="43">
        <v>132000</v>
      </c>
      <c r="K159" s="43">
        <v>96701.21</v>
      </c>
      <c r="L159" s="43">
        <f t="shared" si="11"/>
        <v>2074778</v>
      </c>
      <c r="M159" s="43">
        <v>2135</v>
      </c>
      <c r="N159" s="43">
        <v>2076913</v>
      </c>
    </row>
    <row r="160" spans="1:14" x14ac:dyDescent="0.15">
      <c r="A160" s="37" t="s">
        <v>280</v>
      </c>
      <c r="B160" s="48">
        <v>437</v>
      </c>
      <c r="C160" s="48" t="s">
        <v>273</v>
      </c>
      <c r="D160" s="38" t="s">
        <v>36</v>
      </c>
      <c r="E160" s="63">
        <v>55</v>
      </c>
      <c r="F160" s="38" t="s">
        <v>281</v>
      </c>
      <c r="G160" s="41">
        <v>4.2</v>
      </c>
      <c r="H160" s="48" t="s">
        <v>63</v>
      </c>
      <c r="I160" s="41">
        <v>20</v>
      </c>
      <c r="J160" s="43">
        <v>55000</v>
      </c>
      <c r="K160" s="43">
        <v>59572.63</v>
      </c>
      <c r="L160" s="43">
        <f t="shared" si="11"/>
        <v>1278164</v>
      </c>
      <c r="M160" s="43">
        <v>1314</v>
      </c>
      <c r="N160" s="43">
        <v>1279478</v>
      </c>
    </row>
    <row r="161" spans="1:14" x14ac:dyDescent="0.15">
      <c r="A161" s="37" t="s">
        <v>280</v>
      </c>
      <c r="B161" s="48">
        <v>437</v>
      </c>
      <c r="C161" s="48" t="s">
        <v>273</v>
      </c>
      <c r="D161" s="38" t="s">
        <v>36</v>
      </c>
      <c r="E161" s="63">
        <v>1</v>
      </c>
      <c r="F161" s="38" t="s">
        <v>282</v>
      </c>
      <c r="G161" s="41">
        <v>4.2</v>
      </c>
      <c r="H161" s="48" t="s">
        <v>63</v>
      </c>
      <c r="I161" s="41">
        <v>20</v>
      </c>
      <c r="J161" s="43">
        <v>1000</v>
      </c>
      <c r="K161" s="43">
        <v>1241.0999999999999</v>
      </c>
      <c r="L161" s="43">
        <f t="shared" si="11"/>
        <v>26628</v>
      </c>
      <c r="M161" s="43">
        <v>28</v>
      </c>
      <c r="N161" s="43">
        <v>26656</v>
      </c>
    </row>
    <row r="162" spans="1:14" x14ac:dyDescent="0.15">
      <c r="A162" s="37" t="s">
        <v>283</v>
      </c>
      <c r="B162" s="48">
        <v>437</v>
      </c>
      <c r="C162" s="48" t="s">
        <v>284</v>
      </c>
      <c r="D162" s="38" t="s">
        <v>36</v>
      </c>
      <c r="E162" s="39">
        <v>110</v>
      </c>
      <c r="F162" s="38" t="s">
        <v>285</v>
      </c>
      <c r="G162" s="41">
        <v>3</v>
      </c>
      <c r="H162" s="48" t="s">
        <v>63</v>
      </c>
      <c r="I162" s="41">
        <v>5.93</v>
      </c>
      <c r="J162" s="43">
        <v>110000</v>
      </c>
      <c r="K162" s="43">
        <v>33740.559999999998</v>
      </c>
      <c r="L162" s="43">
        <f t="shared" si="11"/>
        <v>723922</v>
      </c>
      <c r="M162" s="43">
        <v>536</v>
      </c>
      <c r="N162" s="43">
        <v>724458</v>
      </c>
    </row>
    <row r="163" spans="1:14" x14ac:dyDescent="0.15">
      <c r="A163" s="37" t="s">
        <v>286</v>
      </c>
      <c r="B163" s="48">
        <v>437</v>
      </c>
      <c r="C163" s="48" t="s">
        <v>284</v>
      </c>
      <c r="D163" s="38" t="s">
        <v>36</v>
      </c>
      <c r="E163" s="39">
        <v>33</v>
      </c>
      <c r="F163" s="38" t="s">
        <v>287</v>
      </c>
      <c r="G163" s="41">
        <v>3</v>
      </c>
      <c r="H163" s="48" t="s">
        <v>63</v>
      </c>
      <c r="I163" s="41">
        <v>5.93</v>
      </c>
      <c r="J163" s="43">
        <v>33000</v>
      </c>
      <c r="K163" s="43">
        <v>10122.17</v>
      </c>
      <c r="L163" s="43">
        <f t="shared" si="11"/>
        <v>217177</v>
      </c>
      <c r="M163" s="43">
        <v>160</v>
      </c>
      <c r="N163" s="43">
        <v>217337</v>
      </c>
    </row>
    <row r="164" spans="1:14" x14ac:dyDescent="0.15">
      <c r="A164" s="37" t="s">
        <v>283</v>
      </c>
      <c r="B164" s="48">
        <v>437</v>
      </c>
      <c r="C164" s="48" t="s">
        <v>284</v>
      </c>
      <c r="D164" s="38" t="s">
        <v>36</v>
      </c>
      <c r="E164" s="39">
        <v>375</v>
      </c>
      <c r="F164" s="38" t="s">
        <v>288</v>
      </c>
      <c r="G164" s="41">
        <v>4.2</v>
      </c>
      <c r="H164" s="48" t="s">
        <v>63</v>
      </c>
      <c r="I164" s="41">
        <v>19.75</v>
      </c>
      <c r="J164" s="43">
        <v>375000</v>
      </c>
      <c r="K164" s="43">
        <v>323398.94</v>
      </c>
      <c r="L164" s="43">
        <f t="shared" si="11"/>
        <v>6938702</v>
      </c>
      <c r="M164" s="43">
        <v>7140</v>
      </c>
      <c r="N164" s="43">
        <v>6945842</v>
      </c>
    </row>
    <row r="165" spans="1:14" x14ac:dyDescent="0.15">
      <c r="A165" s="37" t="s">
        <v>283</v>
      </c>
      <c r="B165" s="48">
        <v>437</v>
      </c>
      <c r="C165" s="48" t="s">
        <v>284</v>
      </c>
      <c r="D165" s="38" t="s">
        <v>36</v>
      </c>
      <c r="E165" s="39">
        <v>99</v>
      </c>
      <c r="F165" s="38" t="s">
        <v>289</v>
      </c>
      <c r="G165" s="41">
        <v>4.2</v>
      </c>
      <c r="H165" s="48" t="s">
        <v>63</v>
      </c>
      <c r="I165" s="41">
        <v>19.75</v>
      </c>
      <c r="J165" s="43">
        <v>99000</v>
      </c>
      <c r="K165" s="43">
        <v>85377.3</v>
      </c>
      <c r="L165" s="43">
        <f t="shared" si="11"/>
        <v>1831817</v>
      </c>
      <c r="M165" s="43">
        <v>1884</v>
      </c>
      <c r="N165" s="43">
        <v>1833701</v>
      </c>
    </row>
    <row r="166" spans="1:14" x14ac:dyDescent="0.15">
      <c r="A166" s="37" t="s">
        <v>283</v>
      </c>
      <c r="B166" s="48">
        <v>437</v>
      </c>
      <c r="C166" s="48" t="s">
        <v>284</v>
      </c>
      <c r="D166" s="38" t="s">
        <v>36</v>
      </c>
      <c r="E166" s="39">
        <v>93</v>
      </c>
      <c r="F166" s="38" t="s">
        <v>290</v>
      </c>
      <c r="G166" s="41">
        <v>4.2</v>
      </c>
      <c r="H166" s="48" t="s">
        <v>63</v>
      </c>
      <c r="I166" s="41">
        <v>19.75</v>
      </c>
      <c r="J166" s="43">
        <v>93000</v>
      </c>
      <c r="K166" s="43">
        <v>76339.89</v>
      </c>
      <c r="L166" s="43">
        <f t="shared" si="11"/>
        <v>1637914</v>
      </c>
      <c r="M166" s="43">
        <v>1686</v>
      </c>
      <c r="N166" s="43">
        <v>1639600</v>
      </c>
    </row>
    <row r="167" spans="1:14" x14ac:dyDescent="0.15">
      <c r="A167" s="37" t="s">
        <v>291</v>
      </c>
      <c r="B167" s="48">
        <v>437</v>
      </c>
      <c r="C167" s="48" t="s">
        <v>284</v>
      </c>
      <c r="D167" s="38" t="s">
        <v>36</v>
      </c>
      <c r="E167" s="39">
        <v>122</v>
      </c>
      <c r="F167" s="38" t="s">
        <v>292</v>
      </c>
      <c r="G167" s="41">
        <v>4.2</v>
      </c>
      <c r="H167" s="48" t="s">
        <v>63</v>
      </c>
      <c r="I167" s="41">
        <v>19.75</v>
      </c>
      <c r="J167" s="43">
        <v>122000</v>
      </c>
      <c r="K167" s="43">
        <v>125708.8</v>
      </c>
      <c r="L167" s="43">
        <f t="shared" si="11"/>
        <v>2697151</v>
      </c>
      <c r="M167" s="43">
        <v>2776</v>
      </c>
      <c r="N167" s="43">
        <v>2699927</v>
      </c>
    </row>
    <row r="168" spans="1:14" x14ac:dyDescent="0.15">
      <c r="A168" s="37" t="s">
        <v>291</v>
      </c>
      <c r="B168" s="48">
        <v>437</v>
      </c>
      <c r="C168" s="48" t="s">
        <v>284</v>
      </c>
      <c r="D168" s="38" t="s">
        <v>36</v>
      </c>
      <c r="E168" s="39">
        <v>1</v>
      </c>
      <c r="F168" s="38" t="s">
        <v>293</v>
      </c>
      <c r="G168" s="41">
        <v>4.2</v>
      </c>
      <c r="H168" s="48" t="s">
        <v>63</v>
      </c>
      <c r="I168" s="41">
        <v>19.75</v>
      </c>
      <c r="J168" s="43">
        <v>1000</v>
      </c>
      <c r="K168" s="43">
        <v>1174.8499999999999</v>
      </c>
      <c r="L168" s="43">
        <f t="shared" si="11"/>
        <v>25207</v>
      </c>
      <c r="M168" s="43">
        <v>26</v>
      </c>
      <c r="N168" s="43">
        <v>25233</v>
      </c>
    </row>
    <row r="169" spans="1:14" x14ac:dyDescent="0.15">
      <c r="A169" s="37"/>
      <c r="B169" s="48"/>
      <c r="C169" s="48"/>
      <c r="D169" s="38"/>
      <c r="E169" s="39"/>
      <c r="F169" s="38"/>
      <c r="G169" s="41"/>
      <c r="H169" s="48"/>
      <c r="I169" s="41"/>
      <c r="J169" s="43"/>
      <c r="K169" s="43"/>
      <c r="L169" s="43"/>
      <c r="M169" s="43"/>
      <c r="N169" s="43"/>
    </row>
    <row r="170" spans="1:14" x14ac:dyDescent="0.15">
      <c r="A170" s="37" t="s">
        <v>220</v>
      </c>
      <c r="B170" s="48">
        <v>441</v>
      </c>
      <c r="C170" s="48" t="s">
        <v>294</v>
      </c>
      <c r="D170" s="38" t="s">
        <v>165</v>
      </c>
      <c r="E170" s="39">
        <v>17200000</v>
      </c>
      <c r="F170" s="38" t="s">
        <v>295</v>
      </c>
      <c r="G170" s="41">
        <v>6</v>
      </c>
      <c r="H170" s="48" t="s">
        <v>167</v>
      </c>
      <c r="I170" s="41">
        <v>4</v>
      </c>
      <c r="J170" s="43">
        <v>17200000000</v>
      </c>
      <c r="K170" s="43">
        <v>0</v>
      </c>
      <c r="L170" s="43">
        <f>ROUND((K170/1000),0)</f>
        <v>0</v>
      </c>
      <c r="M170" s="43"/>
      <c r="N170" s="43"/>
    </row>
    <row r="171" spans="1:14" x14ac:dyDescent="0.15">
      <c r="A171" s="37" t="s">
        <v>296</v>
      </c>
      <c r="B171" s="48">
        <v>441</v>
      </c>
      <c r="C171" s="48" t="s">
        <v>294</v>
      </c>
      <c r="D171" s="38" t="s">
        <v>165</v>
      </c>
      <c r="E171" s="39">
        <v>2500000</v>
      </c>
      <c r="F171" s="38" t="s">
        <v>297</v>
      </c>
      <c r="G171" s="41">
        <v>10</v>
      </c>
      <c r="H171" s="48" t="s">
        <v>167</v>
      </c>
      <c r="I171" s="41">
        <v>4</v>
      </c>
      <c r="J171" s="43">
        <v>2500000000</v>
      </c>
      <c r="K171" s="43">
        <v>0</v>
      </c>
      <c r="L171" s="43">
        <f>ROUND((K171/1000),0)</f>
        <v>0</v>
      </c>
      <c r="M171" s="43"/>
      <c r="N171" s="43"/>
    </row>
    <row r="172" spans="1:14" x14ac:dyDescent="0.15">
      <c r="A172" s="37" t="s">
        <v>298</v>
      </c>
      <c r="B172" s="48">
        <v>442</v>
      </c>
      <c r="C172" s="48" t="s">
        <v>299</v>
      </c>
      <c r="D172" s="38" t="s">
        <v>165</v>
      </c>
      <c r="E172" s="39">
        <v>30700000</v>
      </c>
      <c r="F172" s="38" t="s">
        <v>244</v>
      </c>
      <c r="G172" s="41">
        <v>6</v>
      </c>
      <c r="H172" s="48" t="s">
        <v>147</v>
      </c>
      <c r="I172" s="41">
        <v>6.25</v>
      </c>
      <c r="J172" s="43">
        <v>30700000000</v>
      </c>
      <c r="K172" s="43">
        <v>0</v>
      </c>
      <c r="L172" s="43">
        <f>ROUND((K172/1000),0)</f>
        <v>0</v>
      </c>
      <c r="M172" s="43"/>
      <c r="N172" s="43"/>
    </row>
    <row r="173" spans="1:14" x14ac:dyDescent="0.15">
      <c r="A173" s="37" t="s">
        <v>298</v>
      </c>
      <c r="B173" s="48">
        <v>442</v>
      </c>
      <c r="C173" s="48" t="s">
        <v>299</v>
      </c>
      <c r="D173" s="38" t="s">
        <v>165</v>
      </c>
      <c r="E173" s="39">
        <v>18000</v>
      </c>
      <c r="F173" s="38" t="s">
        <v>245</v>
      </c>
      <c r="G173" s="41">
        <v>0</v>
      </c>
      <c r="H173" s="48" t="s">
        <v>147</v>
      </c>
      <c r="I173" s="41">
        <v>6.5</v>
      </c>
      <c r="J173" s="43">
        <v>18000000</v>
      </c>
      <c r="K173" s="43">
        <v>0</v>
      </c>
      <c r="L173" s="43">
        <f>ROUND((K173/1000),0)</f>
        <v>0</v>
      </c>
      <c r="M173" s="43"/>
      <c r="N173" s="43"/>
    </row>
    <row r="174" spans="1:14" x14ac:dyDescent="0.15">
      <c r="A174" s="37" t="s">
        <v>67</v>
      </c>
      <c r="B174" s="48">
        <v>449</v>
      </c>
      <c r="C174" s="48" t="s">
        <v>300</v>
      </c>
      <c r="D174" s="38" t="s">
        <v>36</v>
      </c>
      <c r="E174" s="39">
        <v>162</v>
      </c>
      <c r="F174" s="38" t="s">
        <v>247</v>
      </c>
      <c r="G174" s="41">
        <v>4.8</v>
      </c>
      <c r="H174" s="38" t="s">
        <v>55</v>
      </c>
      <c r="I174" s="41">
        <v>7.75</v>
      </c>
      <c r="J174" s="43">
        <v>162000</v>
      </c>
      <c r="K174" s="43">
        <v>66434.64</v>
      </c>
      <c r="L174" s="43">
        <f>ROUND((K174*$C$8/1000),0)</f>
        <v>1425392</v>
      </c>
      <c r="M174" s="43">
        <v>5602</v>
      </c>
      <c r="N174" s="43">
        <v>1430994</v>
      </c>
    </row>
    <row r="175" spans="1:14" x14ac:dyDescent="0.15">
      <c r="A175" s="37" t="s">
        <v>301</v>
      </c>
      <c r="B175" s="48">
        <v>449</v>
      </c>
      <c r="C175" s="48" t="s">
        <v>300</v>
      </c>
      <c r="D175" s="38" t="s">
        <v>36</v>
      </c>
      <c r="E175" s="39">
        <v>50</v>
      </c>
      <c r="F175" s="38" t="s">
        <v>248</v>
      </c>
      <c r="G175" s="41">
        <v>5.4</v>
      </c>
      <c r="H175" s="38" t="s">
        <v>55</v>
      </c>
      <c r="I175" s="41">
        <v>14.75</v>
      </c>
      <c r="J175" s="43">
        <v>50000</v>
      </c>
      <c r="K175" s="43">
        <v>65029.67</v>
      </c>
      <c r="L175" s="43">
        <f>ROUND((K175*$C$8/1000),0)</f>
        <v>1395247</v>
      </c>
      <c r="M175" s="43">
        <v>0</v>
      </c>
      <c r="N175" s="43">
        <v>1395247</v>
      </c>
    </row>
    <row r="176" spans="1:14" x14ac:dyDescent="0.15">
      <c r="A176" s="37" t="s">
        <v>301</v>
      </c>
      <c r="B176" s="48">
        <v>449</v>
      </c>
      <c r="C176" s="48" t="s">
        <v>300</v>
      </c>
      <c r="D176" s="38" t="s">
        <v>36</v>
      </c>
      <c r="E176" s="39">
        <v>59.52</v>
      </c>
      <c r="F176" s="38" t="s">
        <v>249</v>
      </c>
      <c r="G176" s="41">
        <v>4.5</v>
      </c>
      <c r="H176" s="38" t="s">
        <v>55</v>
      </c>
      <c r="I176" s="41">
        <v>15</v>
      </c>
      <c r="J176" s="43">
        <v>59520</v>
      </c>
      <c r="K176" s="43">
        <v>74163.929999999993</v>
      </c>
      <c r="L176" s="43">
        <f>ROUND((K176*$C$8/1000),0)</f>
        <v>1591228</v>
      </c>
      <c r="M176" s="43">
        <v>0</v>
      </c>
      <c r="N176" s="43">
        <v>1591228</v>
      </c>
    </row>
    <row r="177" spans="1:14" x14ac:dyDescent="0.15">
      <c r="A177" s="37" t="s">
        <v>311</v>
      </c>
      <c r="B177" s="48">
        <v>458</v>
      </c>
      <c r="C177" s="48" t="s">
        <v>312</v>
      </c>
      <c r="D177" s="38" t="s">
        <v>165</v>
      </c>
      <c r="E177" s="39">
        <v>16320000</v>
      </c>
      <c r="F177" s="38" t="s">
        <v>313</v>
      </c>
      <c r="G177" s="41">
        <v>6</v>
      </c>
      <c r="H177" s="48" t="s">
        <v>147</v>
      </c>
      <c r="I177" s="41">
        <v>4</v>
      </c>
      <c r="J177" s="43">
        <v>16320000000</v>
      </c>
      <c r="K177" s="43">
        <v>0</v>
      </c>
      <c r="L177" s="43">
        <f>ROUND((K177/1000),0)</f>
        <v>0</v>
      </c>
      <c r="M177" s="43"/>
      <c r="N177" s="43"/>
    </row>
    <row r="178" spans="1:14" x14ac:dyDescent="0.15">
      <c r="A178" s="37" t="s">
        <v>141</v>
      </c>
      <c r="B178" s="48">
        <v>458</v>
      </c>
      <c r="C178" s="48" t="s">
        <v>312</v>
      </c>
      <c r="D178" s="38" t="s">
        <v>165</v>
      </c>
      <c r="E178" s="39">
        <v>3500000</v>
      </c>
      <c r="F178" s="38" t="s">
        <v>314</v>
      </c>
      <c r="G178" s="41">
        <v>10</v>
      </c>
      <c r="H178" s="48" t="s">
        <v>147</v>
      </c>
      <c r="I178" s="41">
        <v>6.1666600000000003</v>
      </c>
      <c r="J178" s="43">
        <v>3500000000</v>
      </c>
      <c r="K178" s="43">
        <v>0</v>
      </c>
      <c r="L178" s="43">
        <v>0</v>
      </c>
      <c r="M178" s="43"/>
      <c r="N178" s="43"/>
    </row>
    <row r="179" spans="1:14" x14ac:dyDescent="0.15">
      <c r="A179" s="37" t="s">
        <v>141</v>
      </c>
      <c r="B179" s="48">
        <v>458</v>
      </c>
      <c r="C179" s="48" t="s">
        <v>312</v>
      </c>
      <c r="D179" s="38" t="s">
        <v>165</v>
      </c>
      <c r="E179" s="39">
        <v>1000</v>
      </c>
      <c r="F179" s="38" t="s">
        <v>315</v>
      </c>
      <c r="G179" s="41">
        <v>10</v>
      </c>
      <c r="H179" s="48" t="s">
        <v>147</v>
      </c>
      <c r="I179" s="41">
        <v>6.1666600000000003</v>
      </c>
      <c r="J179" s="43">
        <v>1000000</v>
      </c>
      <c r="K179" s="43">
        <v>0</v>
      </c>
      <c r="L179" s="43">
        <f>ROUND((K179/1000),0)</f>
        <v>0</v>
      </c>
      <c r="M179" s="43"/>
      <c r="N179" s="43"/>
    </row>
    <row r="180" spans="1:14" x14ac:dyDescent="0.15">
      <c r="A180" s="37"/>
      <c r="B180" s="48"/>
      <c r="C180" s="48"/>
      <c r="D180" s="38"/>
      <c r="E180" s="39"/>
      <c r="F180" s="38"/>
      <c r="G180" s="41"/>
      <c r="H180" s="48"/>
      <c r="I180" s="41"/>
      <c r="J180" s="43"/>
      <c r="K180" s="43"/>
      <c r="L180" s="43"/>
      <c r="M180" s="43"/>
      <c r="N180" s="43"/>
    </row>
    <row r="181" spans="1:14" x14ac:dyDescent="0.15">
      <c r="A181" s="37" t="s">
        <v>298</v>
      </c>
      <c r="B181" s="48">
        <v>471</v>
      </c>
      <c r="C181" s="48" t="s">
        <v>316</v>
      </c>
      <c r="D181" s="38" t="s">
        <v>165</v>
      </c>
      <c r="E181" s="39">
        <v>35250000</v>
      </c>
      <c r="F181" s="38" t="s">
        <v>317</v>
      </c>
      <c r="G181" s="41">
        <v>6.5</v>
      </c>
      <c r="H181" s="48" t="s">
        <v>147</v>
      </c>
      <c r="I181" s="41">
        <v>7</v>
      </c>
      <c r="J181" s="43">
        <v>35250000000</v>
      </c>
      <c r="K181" s="43">
        <v>23336409450</v>
      </c>
      <c r="L181" s="43">
        <f t="shared" ref="L181:L187" si="12">ROUND((K181/1000),0)</f>
        <v>23336409</v>
      </c>
      <c r="M181" s="43">
        <v>123437</v>
      </c>
      <c r="N181" s="43">
        <v>23459846</v>
      </c>
    </row>
    <row r="182" spans="1:14" x14ac:dyDescent="0.15">
      <c r="A182" s="37" t="s">
        <v>298</v>
      </c>
      <c r="B182" s="48">
        <v>471</v>
      </c>
      <c r="C182" s="48" t="s">
        <v>316</v>
      </c>
      <c r="D182" s="38" t="s">
        <v>165</v>
      </c>
      <c r="E182" s="39">
        <v>4750000</v>
      </c>
      <c r="F182" s="38" t="s">
        <v>318</v>
      </c>
      <c r="G182" s="41">
        <v>0</v>
      </c>
      <c r="H182" s="48" t="s">
        <v>147</v>
      </c>
      <c r="I182" s="41">
        <v>7.25</v>
      </c>
      <c r="J182" s="43">
        <v>4750000000</v>
      </c>
      <c r="K182" s="43">
        <v>4750000000</v>
      </c>
      <c r="L182" s="43">
        <f t="shared" si="12"/>
        <v>4750000</v>
      </c>
      <c r="M182" s="43">
        <v>0</v>
      </c>
      <c r="N182" s="43">
        <v>4750000</v>
      </c>
    </row>
    <row r="183" spans="1:14" x14ac:dyDescent="0.15">
      <c r="A183" s="37" t="s">
        <v>148</v>
      </c>
      <c r="B183" s="48">
        <v>472</v>
      </c>
      <c r="C183" s="48" t="s">
        <v>319</v>
      </c>
      <c r="D183" s="38" t="s">
        <v>165</v>
      </c>
      <c r="E183" s="39">
        <v>15700000</v>
      </c>
      <c r="F183" s="38" t="s">
        <v>69</v>
      </c>
      <c r="G183" s="41">
        <v>6</v>
      </c>
      <c r="H183" s="48" t="s">
        <v>147</v>
      </c>
      <c r="I183" s="41">
        <v>4</v>
      </c>
      <c r="J183" s="43">
        <v>15700000000</v>
      </c>
      <c r="K183" s="43">
        <v>0</v>
      </c>
      <c r="L183" s="43">
        <f t="shared" si="12"/>
        <v>0</v>
      </c>
      <c r="M183" s="43"/>
      <c r="N183" s="43"/>
    </row>
    <row r="184" spans="1:14" x14ac:dyDescent="0.15">
      <c r="A184" s="37" t="s">
        <v>148</v>
      </c>
      <c r="B184" s="48">
        <v>472</v>
      </c>
      <c r="C184" s="48" t="s">
        <v>319</v>
      </c>
      <c r="D184" s="38" t="s">
        <v>165</v>
      </c>
      <c r="E184" s="39">
        <v>500000</v>
      </c>
      <c r="F184" s="38" t="s">
        <v>71</v>
      </c>
      <c r="G184" s="41" t="s">
        <v>320</v>
      </c>
      <c r="H184" s="48" t="s">
        <v>147</v>
      </c>
      <c r="I184" s="41">
        <v>6</v>
      </c>
      <c r="J184" s="43">
        <v>500000000</v>
      </c>
      <c r="K184" s="43">
        <v>0</v>
      </c>
      <c r="L184" s="43">
        <f t="shared" si="12"/>
        <v>0</v>
      </c>
      <c r="M184" s="43"/>
      <c r="N184" s="43"/>
    </row>
    <row r="185" spans="1:14" x14ac:dyDescent="0.15">
      <c r="A185" s="37" t="s">
        <v>148</v>
      </c>
      <c r="B185" s="48">
        <v>472</v>
      </c>
      <c r="C185" s="48" t="s">
        <v>319</v>
      </c>
      <c r="D185" s="38" t="s">
        <v>165</v>
      </c>
      <c r="E185" s="39">
        <v>1000</v>
      </c>
      <c r="F185" s="38" t="s">
        <v>135</v>
      </c>
      <c r="G185" s="41">
        <v>10</v>
      </c>
      <c r="H185" s="48" t="s">
        <v>147</v>
      </c>
      <c r="I185" s="41">
        <v>6</v>
      </c>
      <c r="J185" s="43">
        <v>1000000</v>
      </c>
      <c r="K185" s="43">
        <v>0</v>
      </c>
      <c r="L185" s="43">
        <f t="shared" si="12"/>
        <v>0</v>
      </c>
      <c r="M185" s="43">
        <v>0</v>
      </c>
      <c r="N185" s="43">
        <v>0</v>
      </c>
    </row>
    <row r="186" spans="1:14" x14ac:dyDescent="0.15">
      <c r="A186" s="37" t="s">
        <v>298</v>
      </c>
      <c r="B186" s="48">
        <v>473</v>
      </c>
      <c r="C186" s="48" t="s">
        <v>321</v>
      </c>
      <c r="D186" s="38" t="s">
        <v>165</v>
      </c>
      <c r="E186" s="39">
        <v>13000000</v>
      </c>
      <c r="F186" s="38" t="s">
        <v>322</v>
      </c>
      <c r="G186" s="41">
        <v>6.5</v>
      </c>
      <c r="H186" s="48" t="s">
        <v>147</v>
      </c>
      <c r="I186" s="41">
        <v>5.25</v>
      </c>
      <c r="J186" s="43">
        <v>13000000000</v>
      </c>
      <c r="K186" s="43">
        <v>0</v>
      </c>
      <c r="L186" s="43">
        <f t="shared" si="12"/>
        <v>0</v>
      </c>
      <c r="M186" s="43"/>
      <c r="N186" s="43"/>
    </row>
    <row r="187" spans="1:14" x14ac:dyDescent="0.15">
      <c r="A187" s="37" t="s">
        <v>298</v>
      </c>
      <c r="B187" s="48">
        <v>473</v>
      </c>
      <c r="C187" s="48" t="s">
        <v>321</v>
      </c>
      <c r="D187" s="38" t="s">
        <v>165</v>
      </c>
      <c r="E187" s="39">
        <v>10000</v>
      </c>
      <c r="F187" s="38" t="s">
        <v>323</v>
      </c>
      <c r="G187" s="41">
        <v>0</v>
      </c>
      <c r="H187" s="48" t="s">
        <v>147</v>
      </c>
      <c r="I187" s="41">
        <v>5.5</v>
      </c>
      <c r="J187" s="43">
        <v>10000000</v>
      </c>
      <c r="K187" s="43">
        <v>0</v>
      </c>
      <c r="L187" s="43">
        <f t="shared" si="12"/>
        <v>0</v>
      </c>
      <c r="M187" s="43"/>
      <c r="N187" s="43"/>
    </row>
    <row r="188" spans="1:14" x14ac:dyDescent="0.15">
      <c r="A188" s="37" t="s">
        <v>148</v>
      </c>
      <c r="B188" s="48">
        <v>486</v>
      </c>
      <c r="C188" s="48" t="s">
        <v>324</v>
      </c>
      <c r="D188" s="38" t="s">
        <v>36</v>
      </c>
      <c r="E188" s="39">
        <v>450</v>
      </c>
      <c r="F188" s="38" t="s">
        <v>111</v>
      </c>
      <c r="G188" s="41">
        <v>4.25</v>
      </c>
      <c r="H188" s="48" t="s">
        <v>63</v>
      </c>
      <c r="I188" s="41">
        <v>19.5</v>
      </c>
      <c r="J188" s="43">
        <v>450000</v>
      </c>
      <c r="K188" s="43">
        <v>350597</v>
      </c>
      <c r="L188" s="43">
        <f>ROUND((K188*$C$8/1000),0)</f>
        <v>7522251</v>
      </c>
      <c r="M188" s="43">
        <v>56733</v>
      </c>
      <c r="N188" s="43">
        <v>7578984</v>
      </c>
    </row>
    <row r="189" spans="1:14" x14ac:dyDescent="0.15">
      <c r="A189" s="37" t="s">
        <v>325</v>
      </c>
      <c r="B189" s="48">
        <v>486</v>
      </c>
      <c r="C189" s="48" t="s">
        <v>324</v>
      </c>
      <c r="D189" s="38" t="s">
        <v>36</v>
      </c>
      <c r="E189" s="39">
        <v>50</v>
      </c>
      <c r="F189" s="38" t="s">
        <v>113</v>
      </c>
      <c r="G189" s="41">
        <v>8</v>
      </c>
      <c r="H189" s="48" t="s">
        <v>63</v>
      </c>
      <c r="I189" s="41">
        <v>23.25</v>
      </c>
      <c r="J189" s="43">
        <v>50000</v>
      </c>
      <c r="K189" s="43">
        <v>50000</v>
      </c>
      <c r="L189" s="43">
        <f>ROUND((K189*$C$8/1000),0)</f>
        <v>1072778</v>
      </c>
      <c r="M189" s="43">
        <v>435896</v>
      </c>
      <c r="N189" s="43">
        <v>1508674</v>
      </c>
    </row>
    <row r="190" spans="1:14" x14ac:dyDescent="0.15">
      <c r="A190" s="37" t="s">
        <v>326</v>
      </c>
      <c r="B190" s="48">
        <v>486</v>
      </c>
      <c r="C190" s="48" t="s">
        <v>327</v>
      </c>
      <c r="D190" s="38" t="s">
        <v>36</v>
      </c>
      <c r="E190" s="39">
        <v>427</v>
      </c>
      <c r="F190" s="38" t="s">
        <v>240</v>
      </c>
      <c r="G190" s="41">
        <v>4</v>
      </c>
      <c r="H190" s="48" t="s">
        <v>63</v>
      </c>
      <c r="I190" s="41">
        <v>20</v>
      </c>
      <c r="J190" s="43">
        <v>427000</v>
      </c>
      <c r="K190" s="43">
        <v>361247</v>
      </c>
      <c r="L190" s="43">
        <f>ROUND((K190*$C$8/1000),0)</f>
        <v>7750753</v>
      </c>
      <c r="M190" s="43">
        <v>55087</v>
      </c>
      <c r="N190" s="43">
        <v>7805840</v>
      </c>
    </row>
    <row r="191" spans="1:14" x14ac:dyDescent="0.15">
      <c r="A191" s="37" t="s">
        <v>326</v>
      </c>
      <c r="B191" s="48">
        <v>486</v>
      </c>
      <c r="C191" s="48" t="s">
        <v>327</v>
      </c>
      <c r="D191" s="38" t="s">
        <v>36</v>
      </c>
      <c r="E191" s="39">
        <v>37</v>
      </c>
      <c r="F191" s="38" t="s">
        <v>328</v>
      </c>
      <c r="G191" s="41">
        <v>4</v>
      </c>
      <c r="H191" s="48" t="s">
        <v>63</v>
      </c>
      <c r="I191" s="41">
        <v>20</v>
      </c>
      <c r="J191" s="43">
        <v>37000</v>
      </c>
      <c r="K191" s="43">
        <v>37000</v>
      </c>
      <c r="L191" s="43">
        <f>ROUND((K191*$C$8/1000),0)</f>
        <v>793855</v>
      </c>
      <c r="M191" s="43">
        <v>96696</v>
      </c>
      <c r="N191" s="43">
        <v>890551</v>
      </c>
    </row>
    <row r="192" spans="1:14" x14ac:dyDescent="0.15">
      <c r="A192" s="37" t="s">
        <v>326</v>
      </c>
      <c r="B192" s="48">
        <v>486</v>
      </c>
      <c r="C192" s="48" t="s">
        <v>327</v>
      </c>
      <c r="D192" s="38" t="s">
        <v>36</v>
      </c>
      <c r="E192" s="39">
        <v>59</v>
      </c>
      <c r="F192" s="38" t="s">
        <v>329</v>
      </c>
      <c r="G192" s="41">
        <v>7</v>
      </c>
      <c r="H192" s="48" t="s">
        <v>63</v>
      </c>
      <c r="I192" s="41">
        <v>21.75</v>
      </c>
      <c r="J192" s="43">
        <v>59000</v>
      </c>
      <c r="K192" s="43">
        <v>59000</v>
      </c>
      <c r="L192" s="43">
        <f>ROUND((K192*$C$8/1000),0)</f>
        <v>1265877</v>
      </c>
      <c r="M192" s="43">
        <v>277608</v>
      </c>
      <c r="N192" s="43">
        <v>1543485</v>
      </c>
    </row>
    <row r="193" spans="1:14" x14ac:dyDescent="0.15">
      <c r="A193" s="37"/>
      <c r="B193" s="48"/>
      <c r="C193" s="48"/>
      <c r="D193" s="38"/>
      <c r="E193" s="39"/>
      <c r="F193" s="38"/>
      <c r="G193" s="41"/>
      <c r="H193" s="48"/>
      <c r="I193" s="41"/>
      <c r="J193" s="43"/>
      <c r="K193" s="43"/>
      <c r="L193" s="43"/>
      <c r="M193" s="43"/>
      <c r="N193" s="43"/>
    </row>
    <row r="194" spans="1:14" x14ac:dyDescent="0.15">
      <c r="A194" s="37" t="s">
        <v>298</v>
      </c>
      <c r="B194" s="48">
        <v>490</v>
      </c>
      <c r="C194" s="48" t="s">
        <v>330</v>
      </c>
      <c r="D194" s="38" t="s">
        <v>165</v>
      </c>
      <c r="E194" s="39">
        <v>15000000</v>
      </c>
      <c r="F194" s="38" t="s">
        <v>331</v>
      </c>
      <c r="G194" s="41">
        <v>6.25</v>
      </c>
      <c r="H194" s="48" t="s">
        <v>147</v>
      </c>
      <c r="I194" s="41">
        <v>6.25</v>
      </c>
      <c r="J194" s="43">
        <v>15000000000</v>
      </c>
      <c r="K194" s="43">
        <v>0</v>
      </c>
      <c r="L194" s="43">
        <f>ROUND((K194/1000),0)</f>
        <v>0</v>
      </c>
      <c r="M194" s="43"/>
      <c r="N194" s="43"/>
    </row>
    <row r="195" spans="1:14" x14ac:dyDescent="0.15">
      <c r="A195" s="37" t="s">
        <v>298</v>
      </c>
      <c r="B195" s="48">
        <v>490</v>
      </c>
      <c r="C195" s="48" t="s">
        <v>330</v>
      </c>
      <c r="D195" s="38" t="s">
        <v>165</v>
      </c>
      <c r="E195" s="39">
        <v>10000000</v>
      </c>
      <c r="F195" s="38" t="s">
        <v>332</v>
      </c>
      <c r="G195" s="41">
        <v>0</v>
      </c>
      <c r="H195" s="48" t="s">
        <v>147</v>
      </c>
      <c r="I195" s="41">
        <v>6.5</v>
      </c>
      <c r="J195" s="43">
        <v>10000000000</v>
      </c>
      <c r="K195" s="43">
        <v>0</v>
      </c>
      <c r="L195" s="43">
        <f>ROUND((K195/1000),0)</f>
        <v>0</v>
      </c>
      <c r="M195" s="43"/>
      <c r="N195" s="43"/>
    </row>
    <row r="196" spans="1:14" x14ac:dyDescent="0.15">
      <c r="A196" s="37" t="s">
        <v>333</v>
      </c>
      <c r="B196" s="48">
        <v>490</v>
      </c>
      <c r="C196" s="48" t="s">
        <v>334</v>
      </c>
      <c r="D196" s="38" t="s">
        <v>165</v>
      </c>
      <c r="E196" s="39">
        <v>16800000</v>
      </c>
      <c r="F196" s="38" t="s">
        <v>335</v>
      </c>
      <c r="G196" s="41">
        <v>6.5</v>
      </c>
      <c r="H196" s="48" t="s">
        <v>147</v>
      </c>
      <c r="I196" s="41">
        <v>5.75</v>
      </c>
      <c r="J196" s="43">
        <v>16800000000</v>
      </c>
      <c r="K196" s="43">
        <v>0</v>
      </c>
      <c r="L196" s="43">
        <f>ROUND((K196/1000),0)</f>
        <v>0</v>
      </c>
      <c r="M196" s="43"/>
      <c r="N196" s="43"/>
    </row>
    <row r="197" spans="1:14" x14ac:dyDescent="0.15">
      <c r="A197" s="37" t="s">
        <v>333</v>
      </c>
      <c r="B197" s="48">
        <v>490</v>
      </c>
      <c r="C197" s="48" t="s">
        <v>334</v>
      </c>
      <c r="D197" s="38" t="s">
        <v>165</v>
      </c>
      <c r="E197" s="39">
        <v>11200000</v>
      </c>
      <c r="F197" s="38" t="s">
        <v>336</v>
      </c>
      <c r="G197" s="41">
        <v>0</v>
      </c>
      <c r="H197" s="48" t="s">
        <v>147</v>
      </c>
      <c r="I197" s="41">
        <v>6</v>
      </c>
      <c r="J197" s="43">
        <v>11200000000</v>
      </c>
      <c r="K197" s="43">
        <v>0</v>
      </c>
      <c r="L197" s="43">
        <f>ROUND((K197/1000),0)</f>
        <v>0</v>
      </c>
      <c r="M197" s="43"/>
      <c r="N197" s="43"/>
    </row>
    <row r="198" spans="1:14" x14ac:dyDescent="0.15">
      <c r="A198" s="37" t="s">
        <v>60</v>
      </c>
      <c r="B198" s="48">
        <v>495</v>
      </c>
      <c r="C198" s="48" t="s">
        <v>337</v>
      </c>
      <c r="D198" s="38" t="s">
        <v>36</v>
      </c>
      <c r="E198" s="39">
        <v>578.5</v>
      </c>
      <c r="F198" s="38" t="s">
        <v>338</v>
      </c>
      <c r="G198" s="41">
        <v>4</v>
      </c>
      <c r="H198" s="48" t="s">
        <v>63</v>
      </c>
      <c r="I198" s="41">
        <v>19.25</v>
      </c>
      <c r="J198" s="43">
        <v>578500</v>
      </c>
      <c r="K198" s="43">
        <v>440841</v>
      </c>
      <c r="L198" s="43">
        <f t="shared" ref="L198:L215" si="13">ROUND((K198*$C$8/1000),0)</f>
        <v>9458486</v>
      </c>
      <c r="M198" s="43">
        <v>93194</v>
      </c>
      <c r="N198" s="43">
        <v>9551680</v>
      </c>
    </row>
    <row r="199" spans="1:14" x14ac:dyDescent="0.15">
      <c r="A199" s="37" t="s">
        <v>60</v>
      </c>
      <c r="B199" s="48">
        <v>495</v>
      </c>
      <c r="C199" s="48" t="s">
        <v>337</v>
      </c>
      <c r="D199" s="38" t="s">
        <v>36</v>
      </c>
      <c r="E199" s="39">
        <v>52.2</v>
      </c>
      <c r="F199" s="38" t="s">
        <v>339</v>
      </c>
      <c r="G199" s="41">
        <v>5</v>
      </c>
      <c r="H199" s="48" t="s">
        <v>63</v>
      </c>
      <c r="I199" s="41">
        <v>19.25</v>
      </c>
      <c r="J199" s="43">
        <v>52200</v>
      </c>
      <c r="K199" s="43">
        <v>52841</v>
      </c>
      <c r="L199" s="43">
        <f t="shared" si="13"/>
        <v>1133733</v>
      </c>
      <c r="M199" s="43">
        <v>13912</v>
      </c>
      <c r="N199" s="43">
        <v>1147645</v>
      </c>
    </row>
    <row r="200" spans="1:14" x14ac:dyDescent="0.15">
      <c r="A200" s="37" t="s">
        <v>64</v>
      </c>
      <c r="B200" s="48">
        <v>495</v>
      </c>
      <c r="C200" s="48" t="s">
        <v>337</v>
      </c>
      <c r="D200" s="38" t="s">
        <v>36</v>
      </c>
      <c r="E200" s="39">
        <v>27.4</v>
      </c>
      <c r="F200" s="38" t="s">
        <v>340</v>
      </c>
      <c r="G200" s="41">
        <v>5.5</v>
      </c>
      <c r="H200" s="48" t="s">
        <v>63</v>
      </c>
      <c r="I200" s="41">
        <v>19.25</v>
      </c>
      <c r="J200" s="43">
        <v>27400</v>
      </c>
      <c r="K200" s="43">
        <v>30497</v>
      </c>
      <c r="L200" s="43">
        <f t="shared" si="13"/>
        <v>654330</v>
      </c>
      <c r="M200" s="43">
        <v>8816</v>
      </c>
      <c r="N200" s="43">
        <v>663146</v>
      </c>
    </row>
    <row r="201" spans="1:14" x14ac:dyDescent="0.15">
      <c r="A201" s="37" t="s">
        <v>64</v>
      </c>
      <c r="B201" s="48">
        <v>495</v>
      </c>
      <c r="C201" s="48" t="s">
        <v>337</v>
      </c>
      <c r="D201" s="38" t="s">
        <v>36</v>
      </c>
      <c r="E201" s="39">
        <v>20.399999999999999</v>
      </c>
      <c r="F201" s="38" t="s">
        <v>341</v>
      </c>
      <c r="G201" s="41">
        <v>6</v>
      </c>
      <c r="H201" s="48" t="s">
        <v>63</v>
      </c>
      <c r="I201" s="41">
        <v>19.25</v>
      </c>
      <c r="J201" s="43">
        <v>20400</v>
      </c>
      <c r="K201" s="43">
        <v>24653</v>
      </c>
      <c r="L201" s="43">
        <f t="shared" si="13"/>
        <v>528944</v>
      </c>
      <c r="M201" s="43">
        <v>7760</v>
      </c>
      <c r="N201" s="43">
        <v>536704</v>
      </c>
    </row>
    <row r="202" spans="1:14" x14ac:dyDescent="0.15">
      <c r="A202" s="37" t="s">
        <v>342</v>
      </c>
      <c r="B202" s="48">
        <v>495</v>
      </c>
      <c r="C202" s="48" t="s">
        <v>337</v>
      </c>
      <c r="D202" s="38" t="s">
        <v>36</v>
      </c>
      <c r="E202" s="39">
        <v>22</v>
      </c>
      <c r="F202" s="64" t="s">
        <v>343</v>
      </c>
      <c r="G202" s="41">
        <v>7</v>
      </c>
      <c r="H202" s="48" t="s">
        <v>63</v>
      </c>
      <c r="I202" s="41">
        <v>19.25</v>
      </c>
      <c r="J202" s="43">
        <v>22000</v>
      </c>
      <c r="K202" s="43">
        <v>27410</v>
      </c>
      <c r="L202" s="43">
        <f t="shared" si="13"/>
        <v>588097</v>
      </c>
      <c r="M202" s="43">
        <v>10031</v>
      </c>
      <c r="N202" s="43">
        <v>598128</v>
      </c>
    </row>
    <row r="203" spans="1:14" x14ac:dyDescent="0.15">
      <c r="A203" s="37" t="s">
        <v>342</v>
      </c>
      <c r="B203" s="48">
        <v>495</v>
      </c>
      <c r="C203" s="48" t="s">
        <v>337</v>
      </c>
      <c r="D203" s="38" t="s">
        <v>36</v>
      </c>
      <c r="E203" s="39">
        <v>31</v>
      </c>
      <c r="F203" s="38" t="s">
        <v>344</v>
      </c>
      <c r="G203" s="41">
        <v>7.5</v>
      </c>
      <c r="H203" s="48" t="s">
        <v>63</v>
      </c>
      <c r="I203" s="41">
        <v>19.25</v>
      </c>
      <c r="J203" s="43">
        <v>31000</v>
      </c>
      <c r="K203" s="43">
        <v>40657</v>
      </c>
      <c r="L203" s="43">
        <f t="shared" si="13"/>
        <v>872318</v>
      </c>
      <c r="M203" s="43">
        <v>15914</v>
      </c>
      <c r="N203" s="43">
        <v>888232</v>
      </c>
    </row>
    <row r="204" spans="1:14" x14ac:dyDescent="0.15">
      <c r="A204" s="37" t="s">
        <v>345</v>
      </c>
      <c r="B204" s="48">
        <v>495</v>
      </c>
      <c r="C204" s="48" t="s">
        <v>346</v>
      </c>
      <c r="D204" s="38" t="s">
        <v>36</v>
      </c>
      <c r="E204" s="39">
        <v>478</v>
      </c>
      <c r="F204" s="38" t="s">
        <v>347</v>
      </c>
      <c r="G204" s="41">
        <v>4</v>
      </c>
      <c r="H204" s="48" t="s">
        <v>63</v>
      </c>
      <c r="I204" s="41">
        <v>18.25</v>
      </c>
      <c r="J204" s="43">
        <v>478000</v>
      </c>
      <c r="K204" s="43">
        <v>390539</v>
      </c>
      <c r="L204" s="43">
        <f t="shared" si="13"/>
        <v>8379229</v>
      </c>
      <c r="M204" s="43">
        <v>82562</v>
      </c>
      <c r="N204" s="43">
        <v>8461791</v>
      </c>
    </row>
    <row r="205" spans="1:14" x14ac:dyDescent="0.15">
      <c r="A205" s="37" t="s">
        <v>348</v>
      </c>
      <c r="B205" s="48">
        <v>495</v>
      </c>
      <c r="C205" s="48" t="s">
        <v>346</v>
      </c>
      <c r="D205" s="38" t="s">
        <v>36</v>
      </c>
      <c r="E205" s="39">
        <v>55</v>
      </c>
      <c r="F205" s="38" t="s">
        <v>349</v>
      </c>
      <c r="G205" s="41">
        <v>5</v>
      </c>
      <c r="H205" s="48" t="s">
        <v>63</v>
      </c>
      <c r="I205" s="41">
        <v>18.25</v>
      </c>
      <c r="J205" s="43">
        <v>55000</v>
      </c>
      <c r="K205" s="43">
        <v>55675</v>
      </c>
      <c r="L205" s="43">
        <f t="shared" si="13"/>
        <v>1194538</v>
      </c>
      <c r="M205" s="43">
        <v>14658</v>
      </c>
      <c r="N205" s="43">
        <v>1209196</v>
      </c>
    </row>
    <row r="206" spans="1:14" x14ac:dyDescent="0.15">
      <c r="A206" s="37" t="s">
        <v>350</v>
      </c>
      <c r="B206" s="48">
        <v>495</v>
      </c>
      <c r="C206" s="48" t="s">
        <v>346</v>
      </c>
      <c r="D206" s="38" t="s">
        <v>36</v>
      </c>
      <c r="E206" s="39">
        <v>18</v>
      </c>
      <c r="F206" s="38" t="s">
        <v>351</v>
      </c>
      <c r="G206" s="41">
        <v>5.5</v>
      </c>
      <c r="H206" s="48" t="s">
        <v>63</v>
      </c>
      <c r="I206" s="41">
        <v>18.25</v>
      </c>
      <c r="J206" s="43">
        <v>18000</v>
      </c>
      <c r="K206" s="43">
        <v>18990</v>
      </c>
      <c r="L206" s="43">
        <f t="shared" si="13"/>
        <v>407441</v>
      </c>
      <c r="M206" s="43">
        <v>5490</v>
      </c>
      <c r="N206" s="43">
        <v>412931</v>
      </c>
    </row>
    <row r="207" spans="1:14" x14ac:dyDescent="0.15">
      <c r="A207" s="37" t="s">
        <v>352</v>
      </c>
      <c r="B207" s="48">
        <v>495</v>
      </c>
      <c r="C207" s="48" t="s">
        <v>346</v>
      </c>
      <c r="D207" s="38" t="s">
        <v>36</v>
      </c>
      <c r="E207" s="39">
        <v>8</v>
      </c>
      <c r="F207" s="38" t="s">
        <v>353</v>
      </c>
      <c r="G207" s="41">
        <v>6</v>
      </c>
      <c r="H207" s="48" t="s">
        <v>63</v>
      </c>
      <c r="I207" s="41">
        <v>18.25</v>
      </c>
      <c r="J207" s="43">
        <v>8000</v>
      </c>
      <c r="K207" s="43">
        <v>9121</v>
      </c>
      <c r="L207" s="43">
        <f t="shared" si="13"/>
        <v>195696</v>
      </c>
      <c r="M207" s="43">
        <v>2871</v>
      </c>
      <c r="N207" s="43">
        <v>198567</v>
      </c>
    </row>
    <row r="208" spans="1:14" x14ac:dyDescent="0.15">
      <c r="A208" s="37" t="s">
        <v>352</v>
      </c>
      <c r="B208" s="48">
        <v>495</v>
      </c>
      <c r="C208" s="48" t="s">
        <v>346</v>
      </c>
      <c r="D208" s="38" t="s">
        <v>36</v>
      </c>
      <c r="E208" s="39">
        <v>15</v>
      </c>
      <c r="F208" s="38" t="s">
        <v>354</v>
      </c>
      <c r="G208" s="41">
        <v>7</v>
      </c>
      <c r="H208" s="48" t="s">
        <v>63</v>
      </c>
      <c r="I208" s="41">
        <v>18.25</v>
      </c>
      <c r="J208" s="43">
        <v>15000</v>
      </c>
      <c r="K208" s="43">
        <v>17466</v>
      </c>
      <c r="L208" s="43">
        <f t="shared" si="13"/>
        <v>374743</v>
      </c>
      <c r="M208" s="43">
        <v>6392</v>
      </c>
      <c r="N208" s="43">
        <v>381135</v>
      </c>
    </row>
    <row r="209" spans="1:14" x14ac:dyDescent="0.15">
      <c r="A209" s="37" t="s">
        <v>352</v>
      </c>
      <c r="B209" s="48">
        <v>495</v>
      </c>
      <c r="C209" s="48" t="s">
        <v>346</v>
      </c>
      <c r="D209" s="38" t="s">
        <v>36</v>
      </c>
      <c r="E209" s="39">
        <v>25</v>
      </c>
      <c r="F209" s="38" t="s">
        <v>355</v>
      </c>
      <c r="G209" s="41">
        <v>7.5</v>
      </c>
      <c r="H209" s="48" t="s">
        <v>63</v>
      </c>
      <c r="I209" s="41">
        <v>18.25</v>
      </c>
      <c r="J209" s="43">
        <v>25000</v>
      </c>
      <c r="K209" s="43">
        <v>30501</v>
      </c>
      <c r="L209" s="43">
        <f t="shared" si="13"/>
        <v>654416</v>
      </c>
      <c r="M209" s="43">
        <v>11939</v>
      </c>
      <c r="N209" s="43">
        <v>666355</v>
      </c>
    </row>
    <row r="210" spans="1:14" x14ac:dyDescent="0.15">
      <c r="A210" s="37" t="s">
        <v>356</v>
      </c>
      <c r="B210" s="48">
        <v>495</v>
      </c>
      <c r="C210" s="48" t="s">
        <v>357</v>
      </c>
      <c r="D210" s="38" t="s">
        <v>36</v>
      </c>
      <c r="E210" s="39">
        <f>500*804/1000</f>
        <v>402</v>
      </c>
      <c r="F210" s="38" t="s">
        <v>358</v>
      </c>
      <c r="G210" s="41">
        <v>4.7</v>
      </c>
      <c r="H210" s="38" t="s">
        <v>63</v>
      </c>
      <c r="I210" s="41">
        <v>17</v>
      </c>
      <c r="J210" s="146">
        <v>402000</v>
      </c>
      <c r="K210" s="43">
        <v>361782</v>
      </c>
      <c r="L210" s="43">
        <f t="shared" si="13"/>
        <v>7762232</v>
      </c>
      <c r="M210" s="43">
        <v>89640</v>
      </c>
      <c r="N210" s="43">
        <v>7851872</v>
      </c>
    </row>
    <row r="211" spans="1:14" x14ac:dyDescent="0.15">
      <c r="A211" s="37" t="s">
        <v>359</v>
      </c>
      <c r="B211" s="48">
        <v>495</v>
      </c>
      <c r="C211" s="48" t="s">
        <v>357</v>
      </c>
      <c r="D211" s="38" t="s">
        <v>36</v>
      </c>
      <c r="E211" s="39">
        <v>38.200000000000003</v>
      </c>
      <c r="F211" s="38" t="s">
        <v>360</v>
      </c>
      <c r="G211" s="41">
        <v>5.2</v>
      </c>
      <c r="H211" s="38" t="s">
        <v>63</v>
      </c>
      <c r="I211" s="41">
        <v>17</v>
      </c>
      <c r="J211" s="146">
        <v>38200</v>
      </c>
      <c r="K211" s="43">
        <v>38200</v>
      </c>
      <c r="L211" s="43">
        <f t="shared" si="13"/>
        <v>819602</v>
      </c>
      <c r="M211" s="43">
        <v>10452</v>
      </c>
      <c r="N211" s="43">
        <v>830054</v>
      </c>
    </row>
    <row r="212" spans="1:14" x14ac:dyDescent="0.15">
      <c r="A212" s="37" t="s">
        <v>359</v>
      </c>
      <c r="B212" s="48">
        <v>495</v>
      </c>
      <c r="C212" s="48" t="s">
        <v>357</v>
      </c>
      <c r="D212" s="38" t="s">
        <v>36</v>
      </c>
      <c r="E212" s="39">
        <v>12</v>
      </c>
      <c r="F212" s="38" t="s">
        <v>361</v>
      </c>
      <c r="G212" s="41">
        <v>5.2</v>
      </c>
      <c r="H212" s="38" t="s">
        <v>63</v>
      </c>
      <c r="I212" s="41">
        <v>17</v>
      </c>
      <c r="J212" s="146">
        <v>12000</v>
      </c>
      <c r="K212" s="43">
        <v>12153</v>
      </c>
      <c r="L212" s="43">
        <f t="shared" si="13"/>
        <v>260749</v>
      </c>
      <c r="M212" s="43">
        <v>3325</v>
      </c>
      <c r="N212" s="43">
        <v>264074</v>
      </c>
    </row>
    <row r="213" spans="1:14" x14ac:dyDescent="0.15">
      <c r="A213" s="37" t="s">
        <v>359</v>
      </c>
      <c r="B213" s="48">
        <v>495</v>
      </c>
      <c r="C213" s="48" t="s">
        <v>357</v>
      </c>
      <c r="D213" s="38" t="s">
        <v>36</v>
      </c>
      <c r="E213" s="39">
        <v>6</v>
      </c>
      <c r="F213" s="38" t="s">
        <v>362</v>
      </c>
      <c r="G213" s="41">
        <v>5.2</v>
      </c>
      <c r="H213" s="38" t="s">
        <v>63</v>
      </c>
      <c r="I213" s="41">
        <v>17</v>
      </c>
      <c r="J213" s="146">
        <v>6000</v>
      </c>
      <c r="K213" s="43">
        <v>6312</v>
      </c>
      <c r="L213" s="43">
        <f t="shared" si="13"/>
        <v>135427</v>
      </c>
      <c r="M213" s="43">
        <v>1727</v>
      </c>
      <c r="N213" s="43">
        <v>137154</v>
      </c>
    </row>
    <row r="214" spans="1:14" x14ac:dyDescent="0.15">
      <c r="A214" s="37" t="s">
        <v>359</v>
      </c>
      <c r="B214" s="48">
        <v>495</v>
      </c>
      <c r="C214" s="48" t="s">
        <v>357</v>
      </c>
      <c r="D214" s="38" t="s">
        <v>36</v>
      </c>
      <c r="E214" s="39">
        <v>9</v>
      </c>
      <c r="F214" s="38" t="s">
        <v>363</v>
      </c>
      <c r="G214" s="41">
        <v>5.2</v>
      </c>
      <c r="H214" s="38" t="s">
        <v>63</v>
      </c>
      <c r="I214" s="41">
        <v>17</v>
      </c>
      <c r="J214" s="146">
        <v>9000</v>
      </c>
      <c r="K214" s="43">
        <v>9468</v>
      </c>
      <c r="L214" s="43">
        <f t="shared" si="13"/>
        <v>203141</v>
      </c>
      <c r="M214" s="43">
        <v>2591</v>
      </c>
      <c r="N214" s="43">
        <v>205732</v>
      </c>
    </row>
    <row r="215" spans="1:14" x14ac:dyDescent="0.15">
      <c r="A215" s="37" t="s">
        <v>359</v>
      </c>
      <c r="B215" s="48">
        <v>495</v>
      </c>
      <c r="C215" s="48" t="s">
        <v>357</v>
      </c>
      <c r="D215" s="38" t="s">
        <v>36</v>
      </c>
      <c r="E215" s="39">
        <v>27.4</v>
      </c>
      <c r="F215" s="38" t="s">
        <v>364</v>
      </c>
      <c r="G215" s="41">
        <v>5.2</v>
      </c>
      <c r="H215" s="38" t="s">
        <v>63</v>
      </c>
      <c r="I215" s="41">
        <v>17</v>
      </c>
      <c r="J215" s="146">
        <v>27400</v>
      </c>
      <c r="K215" s="43">
        <v>29565</v>
      </c>
      <c r="L215" s="43">
        <f t="shared" si="13"/>
        <v>634333</v>
      </c>
      <c r="M215" s="43">
        <v>8089</v>
      </c>
      <c r="N215" s="43">
        <v>642422</v>
      </c>
    </row>
    <row r="216" spans="1:14" x14ac:dyDescent="0.15">
      <c r="A216" s="37"/>
      <c r="B216" s="48"/>
      <c r="C216" s="48"/>
      <c r="D216" s="38"/>
      <c r="E216" s="39"/>
      <c r="F216" s="38"/>
      <c r="G216" s="41"/>
      <c r="H216" s="48"/>
      <c r="I216" s="41"/>
      <c r="J216" s="43"/>
      <c r="K216" s="43"/>
      <c r="L216" s="43"/>
      <c r="M216" s="43"/>
      <c r="N216" s="43"/>
    </row>
    <row r="217" spans="1:14" x14ac:dyDescent="0.15">
      <c r="A217" s="37" t="s">
        <v>365</v>
      </c>
      <c r="B217" s="48">
        <v>496</v>
      </c>
      <c r="C217" s="48" t="s">
        <v>366</v>
      </c>
      <c r="D217" s="38" t="s">
        <v>165</v>
      </c>
      <c r="E217" s="39">
        <v>55000000</v>
      </c>
      <c r="F217" s="38" t="s">
        <v>367</v>
      </c>
      <c r="G217" s="41">
        <v>8</v>
      </c>
      <c r="H217" s="48" t="s">
        <v>147</v>
      </c>
      <c r="I217" s="41">
        <v>6.5</v>
      </c>
      <c r="J217" s="43"/>
      <c r="K217" s="43"/>
      <c r="L217" s="43"/>
      <c r="M217" s="43"/>
      <c r="N217" s="43"/>
    </row>
    <row r="218" spans="1:14" x14ac:dyDescent="0.15">
      <c r="A218" s="37" t="s">
        <v>365</v>
      </c>
      <c r="B218" s="48">
        <v>496</v>
      </c>
      <c r="C218" s="48" t="s">
        <v>366</v>
      </c>
      <c r="D218" s="38" t="s">
        <v>165</v>
      </c>
      <c r="E218" s="39">
        <v>27200000</v>
      </c>
      <c r="F218" s="38" t="s">
        <v>368</v>
      </c>
      <c r="G218" s="41">
        <v>0</v>
      </c>
      <c r="H218" s="48" t="s">
        <v>147</v>
      </c>
      <c r="I218" s="41">
        <v>6.75</v>
      </c>
      <c r="J218" s="43"/>
      <c r="K218" s="43"/>
      <c r="L218" s="43"/>
      <c r="M218" s="43"/>
      <c r="N218" s="43"/>
    </row>
    <row r="219" spans="1:14" x14ac:dyDescent="0.15">
      <c r="A219" s="37" t="s">
        <v>365</v>
      </c>
      <c r="B219" s="48">
        <v>496</v>
      </c>
      <c r="C219" s="48" t="s">
        <v>366</v>
      </c>
      <c r="D219" s="38" t="s">
        <v>165</v>
      </c>
      <c r="E219" s="39">
        <v>2800000</v>
      </c>
      <c r="F219" s="38" t="s">
        <v>369</v>
      </c>
      <c r="G219" s="41">
        <v>0</v>
      </c>
      <c r="H219" s="48" t="s">
        <v>147</v>
      </c>
      <c r="I219" s="41">
        <v>6.75</v>
      </c>
      <c r="J219" s="43"/>
      <c r="K219" s="43"/>
      <c r="L219" s="43"/>
      <c r="M219" s="43"/>
      <c r="N219" s="43"/>
    </row>
    <row r="220" spans="1:14" x14ac:dyDescent="0.15">
      <c r="A220" s="37" t="s">
        <v>67</v>
      </c>
      <c r="B220" s="48">
        <v>501</v>
      </c>
      <c r="C220" s="48" t="s">
        <v>370</v>
      </c>
      <c r="D220" s="38" t="s">
        <v>36</v>
      </c>
      <c r="E220" s="39">
        <v>156.30000000000001</v>
      </c>
      <c r="F220" s="38" t="s">
        <v>244</v>
      </c>
      <c r="G220" s="41">
        <v>4.1500000000000004</v>
      </c>
      <c r="H220" s="38" t="s">
        <v>55</v>
      </c>
      <c r="I220" s="41">
        <v>7.75</v>
      </c>
      <c r="J220" s="43">
        <v>156300</v>
      </c>
      <c r="K220" s="43">
        <v>88873.19</v>
      </c>
      <c r="L220" s="43">
        <f>ROUND((K220*$C$8/1000),0)</f>
        <v>1906823</v>
      </c>
      <c r="M220" s="43">
        <v>6495</v>
      </c>
      <c r="N220" s="43">
        <v>1913318</v>
      </c>
    </row>
    <row r="221" spans="1:14" x14ac:dyDescent="0.15">
      <c r="A221" s="37" t="s">
        <v>301</v>
      </c>
      <c r="B221" s="48">
        <v>501</v>
      </c>
      <c r="C221" s="48" t="s">
        <v>370</v>
      </c>
      <c r="D221" s="38" t="s">
        <v>36</v>
      </c>
      <c r="E221" s="39">
        <v>47.1</v>
      </c>
      <c r="F221" s="38" t="s">
        <v>245</v>
      </c>
      <c r="G221" s="41">
        <v>4.5</v>
      </c>
      <c r="H221" s="38" t="s">
        <v>55</v>
      </c>
      <c r="I221" s="41">
        <v>14.75</v>
      </c>
      <c r="J221" s="43">
        <v>47100</v>
      </c>
      <c r="K221" s="43">
        <v>55757.8</v>
      </c>
      <c r="L221" s="43">
        <f>ROUND((K221*$C$8/1000),0)</f>
        <v>1196314</v>
      </c>
      <c r="M221" s="43">
        <v>0</v>
      </c>
      <c r="N221" s="43">
        <v>1196314</v>
      </c>
    </row>
    <row r="222" spans="1:14" x14ac:dyDescent="0.15">
      <c r="A222" s="37" t="s">
        <v>301</v>
      </c>
      <c r="B222" s="48">
        <v>501</v>
      </c>
      <c r="C222" s="48" t="s">
        <v>370</v>
      </c>
      <c r="D222" s="38" t="s">
        <v>36</v>
      </c>
      <c r="E222" s="39">
        <v>11.4</v>
      </c>
      <c r="F222" s="38" t="s">
        <v>371</v>
      </c>
      <c r="G222" s="41">
        <v>5.5</v>
      </c>
      <c r="H222" s="38" t="s">
        <v>55</v>
      </c>
      <c r="I222" s="41">
        <v>15</v>
      </c>
      <c r="J222" s="43">
        <v>11400</v>
      </c>
      <c r="K222" s="43">
        <v>13997.42</v>
      </c>
      <c r="L222" s="43">
        <f>ROUND((K222*$C$8/1000),0)</f>
        <v>300322</v>
      </c>
      <c r="M222" s="43">
        <v>0</v>
      </c>
      <c r="N222" s="43">
        <v>300322</v>
      </c>
    </row>
    <row r="223" spans="1:14" x14ac:dyDescent="0.15">
      <c r="A223" s="37" t="s">
        <v>301</v>
      </c>
      <c r="B223" s="48">
        <v>501</v>
      </c>
      <c r="C223" s="48" t="s">
        <v>370</v>
      </c>
      <c r="D223" s="38" t="s">
        <v>36</v>
      </c>
      <c r="E223" s="39">
        <v>58</v>
      </c>
      <c r="F223" s="38" t="s">
        <v>372</v>
      </c>
      <c r="G223" s="41">
        <v>5</v>
      </c>
      <c r="H223" s="38" t="s">
        <v>55</v>
      </c>
      <c r="I223" s="41">
        <v>15.25</v>
      </c>
      <c r="J223" s="43">
        <v>58000</v>
      </c>
      <c r="K223" s="43">
        <v>69929.56</v>
      </c>
      <c r="L223" s="43">
        <f>ROUND((K223*$C$8/1000),0)</f>
        <v>1500377</v>
      </c>
      <c r="M223" s="43">
        <v>0</v>
      </c>
      <c r="N223" s="43">
        <v>1500377</v>
      </c>
    </row>
    <row r="224" spans="1:14" x14ac:dyDescent="0.15">
      <c r="A224" s="37"/>
      <c r="B224" s="48"/>
      <c r="C224" s="48"/>
      <c r="D224" s="38"/>
      <c r="E224" s="39"/>
      <c r="F224" s="38"/>
      <c r="G224" s="41"/>
      <c r="H224" s="48"/>
      <c r="I224" s="41"/>
      <c r="J224" s="43"/>
      <c r="K224" s="43"/>
      <c r="L224" s="43"/>
      <c r="M224" s="43"/>
      <c r="N224" s="43"/>
    </row>
    <row r="225" spans="1:14" x14ac:dyDescent="0.15">
      <c r="A225" s="37" t="s">
        <v>373</v>
      </c>
      <c r="B225" s="48">
        <v>510</v>
      </c>
      <c r="C225" s="38" t="s">
        <v>374</v>
      </c>
      <c r="D225" s="38" t="s">
        <v>36</v>
      </c>
      <c r="E225" s="39">
        <v>863</v>
      </c>
      <c r="F225" s="38" t="s">
        <v>295</v>
      </c>
      <c r="G225" s="41">
        <v>4</v>
      </c>
      <c r="H225" s="48" t="s">
        <v>63</v>
      </c>
      <c r="I225" s="41">
        <v>18.5</v>
      </c>
      <c r="J225" s="43">
        <v>863000</v>
      </c>
      <c r="K225" s="43">
        <v>693196</v>
      </c>
      <c r="L225" s="43">
        <f t="shared" ref="L225:L230" si="14">ROUND((K225*$C$8/1000),0)</f>
        <v>14872901</v>
      </c>
      <c r="M225" s="43">
        <v>146537</v>
      </c>
      <c r="N225" s="43">
        <v>15019438</v>
      </c>
    </row>
    <row r="226" spans="1:14" x14ac:dyDescent="0.15">
      <c r="A226" s="37" t="s">
        <v>373</v>
      </c>
      <c r="B226" s="48">
        <v>510</v>
      </c>
      <c r="C226" s="38" t="s">
        <v>374</v>
      </c>
      <c r="D226" s="38" t="s">
        <v>36</v>
      </c>
      <c r="E226" s="39">
        <v>141</v>
      </c>
      <c r="F226" s="38" t="s">
        <v>297</v>
      </c>
      <c r="G226" s="41">
        <v>4</v>
      </c>
      <c r="H226" s="48" t="s">
        <v>63</v>
      </c>
      <c r="I226" s="41">
        <v>18.5</v>
      </c>
      <c r="J226" s="43">
        <v>141000</v>
      </c>
      <c r="K226" s="43">
        <v>113320</v>
      </c>
      <c r="L226" s="43">
        <f t="shared" si="14"/>
        <v>2431343</v>
      </c>
      <c r="M226" s="43">
        <v>23955</v>
      </c>
      <c r="N226" s="43">
        <v>2455298</v>
      </c>
    </row>
    <row r="227" spans="1:14" x14ac:dyDescent="0.15">
      <c r="A227" s="37" t="s">
        <v>64</v>
      </c>
      <c r="B227" s="48">
        <v>510</v>
      </c>
      <c r="C227" s="38" t="s">
        <v>374</v>
      </c>
      <c r="D227" s="38" t="s">
        <v>36</v>
      </c>
      <c r="E227" s="39">
        <v>45</v>
      </c>
      <c r="F227" s="38" t="s">
        <v>375</v>
      </c>
      <c r="G227" s="41">
        <v>4</v>
      </c>
      <c r="H227" s="48" t="s">
        <v>63</v>
      </c>
      <c r="I227" s="41">
        <v>18.5</v>
      </c>
      <c r="J227" s="43">
        <v>45000</v>
      </c>
      <c r="K227" s="43">
        <v>51117</v>
      </c>
      <c r="L227" s="43">
        <f t="shared" si="14"/>
        <v>1096743</v>
      </c>
      <c r="M227" s="43">
        <v>10806</v>
      </c>
      <c r="N227" s="43">
        <v>1107549</v>
      </c>
    </row>
    <row r="228" spans="1:14" x14ac:dyDescent="0.15">
      <c r="A228" s="37" t="s">
        <v>64</v>
      </c>
      <c r="B228" s="48">
        <v>510</v>
      </c>
      <c r="C228" s="38" t="s">
        <v>374</v>
      </c>
      <c r="D228" s="38" t="s">
        <v>36</v>
      </c>
      <c r="E228" s="39">
        <v>18</v>
      </c>
      <c r="F228" s="38" t="s">
        <v>376</v>
      </c>
      <c r="G228" s="41">
        <v>4</v>
      </c>
      <c r="H228" s="48" t="s">
        <v>63</v>
      </c>
      <c r="I228" s="41">
        <v>18.5</v>
      </c>
      <c r="J228" s="43">
        <v>18000</v>
      </c>
      <c r="K228" s="43">
        <v>20447</v>
      </c>
      <c r="L228" s="43">
        <f t="shared" si="14"/>
        <v>438702</v>
      </c>
      <c r="M228" s="43">
        <v>4322</v>
      </c>
      <c r="N228" s="43">
        <v>443024</v>
      </c>
    </row>
    <row r="229" spans="1:14" x14ac:dyDescent="0.15">
      <c r="A229" s="37" t="s">
        <v>377</v>
      </c>
      <c r="B229" s="48">
        <v>510</v>
      </c>
      <c r="C229" s="38" t="s">
        <v>374</v>
      </c>
      <c r="D229" s="38" t="s">
        <v>36</v>
      </c>
      <c r="E229" s="39">
        <v>46</v>
      </c>
      <c r="F229" s="38" t="s">
        <v>378</v>
      </c>
      <c r="G229" s="41">
        <v>4</v>
      </c>
      <c r="H229" s="48" t="s">
        <v>63</v>
      </c>
      <c r="I229" s="41">
        <v>18.5</v>
      </c>
      <c r="J229" s="43">
        <v>46000</v>
      </c>
      <c r="K229" s="43">
        <v>52253</v>
      </c>
      <c r="L229" s="43">
        <f t="shared" si="14"/>
        <v>1121117</v>
      </c>
      <c r="M229" s="43">
        <v>11046</v>
      </c>
      <c r="N229" s="43">
        <v>1132163</v>
      </c>
    </row>
    <row r="230" spans="1:14" x14ac:dyDescent="0.15">
      <c r="A230" s="37" t="s">
        <v>377</v>
      </c>
      <c r="B230" s="48">
        <v>510</v>
      </c>
      <c r="C230" s="38" t="s">
        <v>374</v>
      </c>
      <c r="D230" s="38" t="s">
        <v>36</v>
      </c>
      <c r="E230" s="39">
        <v>113</v>
      </c>
      <c r="F230" s="38" t="s">
        <v>379</v>
      </c>
      <c r="G230" s="41">
        <v>4</v>
      </c>
      <c r="H230" s="48" t="s">
        <v>63</v>
      </c>
      <c r="I230" s="41">
        <v>18.5</v>
      </c>
      <c r="J230" s="43">
        <v>113000</v>
      </c>
      <c r="K230" s="43">
        <v>128361</v>
      </c>
      <c r="L230" s="43">
        <f t="shared" si="14"/>
        <v>2754056</v>
      </c>
      <c r="M230" s="43">
        <v>27136</v>
      </c>
      <c r="N230" s="43">
        <v>2781192</v>
      </c>
    </row>
    <row r="231" spans="1:14" x14ac:dyDescent="0.15">
      <c r="A231" s="37" t="s">
        <v>269</v>
      </c>
      <c r="B231" s="48">
        <v>511</v>
      </c>
      <c r="C231" s="48" t="s">
        <v>380</v>
      </c>
      <c r="D231" s="38" t="s">
        <v>165</v>
      </c>
      <c r="E231" s="39">
        <v>17160000</v>
      </c>
      <c r="F231" s="38" t="s">
        <v>317</v>
      </c>
      <c r="G231" s="41">
        <v>7</v>
      </c>
      <c r="H231" s="38" t="s">
        <v>147</v>
      </c>
      <c r="I231" s="41">
        <v>6</v>
      </c>
      <c r="J231" s="43">
        <v>17160000000</v>
      </c>
      <c r="K231" s="43">
        <v>11036317578</v>
      </c>
      <c r="L231" s="43">
        <f>ROUND((K231/1000),0)</f>
        <v>11036318</v>
      </c>
      <c r="M231" s="43">
        <v>151022</v>
      </c>
      <c r="N231" s="43">
        <v>11187340</v>
      </c>
    </row>
    <row r="232" spans="1:14" x14ac:dyDescent="0.15">
      <c r="A232" s="37" t="s">
        <v>269</v>
      </c>
      <c r="B232" s="48">
        <v>511</v>
      </c>
      <c r="C232" s="48" t="s">
        <v>380</v>
      </c>
      <c r="D232" s="38" t="s">
        <v>165</v>
      </c>
      <c r="E232" s="39">
        <v>3450000</v>
      </c>
      <c r="F232" s="38" t="s">
        <v>318</v>
      </c>
      <c r="G232" s="41">
        <v>7.7</v>
      </c>
      <c r="H232" s="38" t="s">
        <v>147</v>
      </c>
      <c r="I232" s="41">
        <v>6</v>
      </c>
      <c r="J232" s="43">
        <v>3450000000</v>
      </c>
      <c r="K232" s="43">
        <v>3450000000</v>
      </c>
      <c r="L232" s="43">
        <f>ROUND((K232/1000),0)</f>
        <v>3450000</v>
      </c>
      <c r="M232" s="43">
        <v>50089</v>
      </c>
      <c r="N232" s="43">
        <v>3500089</v>
      </c>
    </row>
    <row r="233" spans="1:14" x14ac:dyDescent="0.15">
      <c r="A233" s="37" t="s">
        <v>223</v>
      </c>
      <c r="B233" s="48">
        <v>511</v>
      </c>
      <c r="C233" s="48" t="s">
        <v>380</v>
      </c>
      <c r="D233" s="38" t="s">
        <v>165</v>
      </c>
      <c r="E233" s="39">
        <v>3596000</v>
      </c>
      <c r="F233" s="38" t="s">
        <v>381</v>
      </c>
      <c r="G233" s="41">
        <v>10</v>
      </c>
      <c r="H233" s="38" t="s">
        <v>147</v>
      </c>
      <c r="I233" s="41">
        <v>6.25</v>
      </c>
      <c r="J233" s="43">
        <v>3596000000</v>
      </c>
      <c r="K233" s="43">
        <v>4901690760</v>
      </c>
      <c r="L233" s="43">
        <f>ROUND((K233/1000),0)</f>
        <v>4901691</v>
      </c>
      <c r="M233" s="43">
        <v>91612</v>
      </c>
      <c r="N233" s="43">
        <v>4993303</v>
      </c>
    </row>
    <row r="234" spans="1:14" x14ac:dyDescent="0.15">
      <c r="A234" s="37"/>
      <c r="B234" s="48"/>
      <c r="C234" s="48"/>
      <c r="D234" s="38"/>
      <c r="E234" s="39"/>
      <c r="F234" s="38"/>
      <c r="G234" s="41"/>
      <c r="H234" s="38"/>
      <c r="I234" s="41"/>
      <c r="J234" s="43"/>
      <c r="K234" s="43"/>
      <c r="L234" s="43"/>
      <c r="M234" s="43"/>
      <c r="N234" s="43"/>
    </row>
    <row r="235" spans="1:14" x14ac:dyDescent="0.15">
      <c r="A235" s="37" t="s">
        <v>220</v>
      </c>
      <c r="B235" s="48">
        <v>514</v>
      </c>
      <c r="C235" s="48" t="s">
        <v>382</v>
      </c>
      <c r="D235" s="38" t="s">
        <v>383</v>
      </c>
      <c r="E235" s="39">
        <v>65000</v>
      </c>
      <c r="F235" s="38" t="s">
        <v>322</v>
      </c>
      <c r="G235" s="41">
        <v>7.61</v>
      </c>
      <c r="H235" s="38" t="s">
        <v>116</v>
      </c>
      <c r="I235" s="41">
        <v>14.5</v>
      </c>
      <c r="J235" s="43">
        <v>65000000</v>
      </c>
      <c r="K235" s="43">
        <v>65000000</v>
      </c>
      <c r="L235" s="43">
        <f>ROUND((K235*$G$8/1000),0)</f>
        <v>30420650</v>
      </c>
      <c r="M235" s="43">
        <v>790962</v>
      </c>
      <c r="N235" s="43">
        <v>31211612</v>
      </c>
    </row>
    <row r="236" spans="1:14" x14ac:dyDescent="0.15">
      <c r="A236" s="37" t="s">
        <v>384</v>
      </c>
      <c r="B236" s="48">
        <v>514</v>
      </c>
      <c r="C236" s="48" t="s">
        <v>382</v>
      </c>
      <c r="D236" s="38" t="s">
        <v>383</v>
      </c>
      <c r="E236" s="39">
        <v>1</v>
      </c>
      <c r="F236" s="38" t="s">
        <v>385</v>
      </c>
      <c r="G236" s="41">
        <v>7.75</v>
      </c>
      <c r="H236" s="38" t="s">
        <v>116</v>
      </c>
      <c r="I236" s="41">
        <v>15</v>
      </c>
      <c r="J236" s="43">
        <v>1000</v>
      </c>
      <c r="K236" s="43">
        <v>1256.22</v>
      </c>
      <c r="L236" s="43">
        <f>ROUND((K236*$G$8/1000),0)</f>
        <v>588</v>
      </c>
      <c r="M236" s="43">
        <v>15</v>
      </c>
      <c r="N236" s="43">
        <v>603</v>
      </c>
    </row>
    <row r="237" spans="1:14" x14ac:dyDescent="0.15">
      <c r="A237" s="37" t="s">
        <v>298</v>
      </c>
      <c r="B237" s="48">
        <v>519</v>
      </c>
      <c r="C237" s="48" t="s">
        <v>386</v>
      </c>
      <c r="D237" s="38" t="s">
        <v>165</v>
      </c>
      <c r="E237" s="39">
        <v>34000000</v>
      </c>
      <c r="F237" s="38" t="s">
        <v>387</v>
      </c>
      <c r="G237" s="41">
        <v>6.5</v>
      </c>
      <c r="H237" s="38" t="s">
        <v>147</v>
      </c>
      <c r="I237" s="41">
        <v>7.25</v>
      </c>
      <c r="J237" s="43">
        <v>34000000000</v>
      </c>
      <c r="K237" s="43">
        <v>34000000000</v>
      </c>
      <c r="L237" s="43">
        <f>ROUND((K237/1000),0)</f>
        <v>34000000</v>
      </c>
      <c r="M237" s="43">
        <v>179840</v>
      </c>
      <c r="N237" s="43">
        <v>34179840</v>
      </c>
    </row>
    <row r="238" spans="1:14" x14ac:dyDescent="0.15">
      <c r="A238" s="37" t="s">
        <v>298</v>
      </c>
      <c r="B238" s="48">
        <v>519</v>
      </c>
      <c r="C238" s="48" t="s">
        <v>386</v>
      </c>
      <c r="D238" s="38" t="s">
        <v>165</v>
      </c>
      <c r="E238" s="39">
        <v>6000000</v>
      </c>
      <c r="F238" s="38" t="s">
        <v>388</v>
      </c>
      <c r="G238" s="41">
        <v>0</v>
      </c>
      <c r="H238" s="38" t="s">
        <v>147</v>
      </c>
      <c r="I238" s="41">
        <v>7.5</v>
      </c>
      <c r="J238" s="43">
        <v>6000000000</v>
      </c>
      <c r="K238" s="43">
        <v>6000000000</v>
      </c>
      <c r="L238" s="43">
        <f>ROUND((K238/1000),0)</f>
        <v>6000000</v>
      </c>
      <c r="M238" s="43">
        <v>0</v>
      </c>
      <c r="N238" s="43">
        <v>6000000</v>
      </c>
    </row>
    <row r="239" spans="1:14" x14ac:dyDescent="0.15">
      <c r="A239" s="37" t="s">
        <v>365</v>
      </c>
      <c r="B239" s="48">
        <v>524</v>
      </c>
      <c r="C239" s="48" t="s">
        <v>389</v>
      </c>
      <c r="D239" s="38" t="s">
        <v>165</v>
      </c>
      <c r="E239" s="39">
        <v>55000000</v>
      </c>
      <c r="F239" s="38" t="s">
        <v>390</v>
      </c>
      <c r="G239" s="41">
        <v>6.5</v>
      </c>
      <c r="H239" s="38" t="s">
        <v>147</v>
      </c>
      <c r="I239" s="41">
        <v>6.5</v>
      </c>
      <c r="J239" s="43"/>
      <c r="K239" s="43"/>
      <c r="L239" s="43"/>
      <c r="M239" s="43"/>
      <c r="N239" s="43"/>
    </row>
    <row r="240" spans="1:14" x14ac:dyDescent="0.15">
      <c r="A240" s="37" t="s">
        <v>365</v>
      </c>
      <c r="B240" s="48">
        <v>524</v>
      </c>
      <c r="C240" s="48" t="s">
        <v>389</v>
      </c>
      <c r="D240" s="38" t="s">
        <v>165</v>
      </c>
      <c r="E240" s="39">
        <v>30000000</v>
      </c>
      <c r="F240" s="38" t="s">
        <v>391</v>
      </c>
      <c r="G240" s="41">
        <v>0</v>
      </c>
      <c r="H240" s="38" t="s">
        <v>147</v>
      </c>
      <c r="I240" s="41">
        <v>6.75</v>
      </c>
      <c r="J240" s="43"/>
      <c r="K240" s="43"/>
      <c r="L240" s="43"/>
      <c r="M240" s="43"/>
      <c r="N240" s="43"/>
    </row>
    <row r="241" spans="1:14" x14ac:dyDescent="0.15">
      <c r="A241" s="37" t="s">
        <v>220</v>
      </c>
      <c r="B241" s="48">
        <v>536</v>
      </c>
      <c r="C241" s="48" t="s">
        <v>392</v>
      </c>
      <c r="D241" s="38" t="s">
        <v>36</v>
      </c>
      <c r="E241" s="39">
        <v>302</v>
      </c>
      <c r="F241" s="38" t="s">
        <v>393</v>
      </c>
      <c r="G241" s="41">
        <v>3.7</v>
      </c>
      <c r="H241" s="38" t="s">
        <v>63</v>
      </c>
      <c r="I241" s="41">
        <v>19.5</v>
      </c>
      <c r="J241" s="43">
        <v>302000</v>
      </c>
      <c r="K241" s="43">
        <v>243998.51</v>
      </c>
      <c r="L241" s="43">
        <f>ROUND((K241*$C$8/1000),0)</f>
        <v>5235122</v>
      </c>
      <c r="M241" s="43">
        <v>31330</v>
      </c>
      <c r="N241" s="43">
        <v>5266452</v>
      </c>
    </row>
    <row r="242" spans="1:14" x14ac:dyDescent="0.15">
      <c r="A242" s="37" t="s">
        <v>384</v>
      </c>
      <c r="B242" s="48">
        <v>536</v>
      </c>
      <c r="C242" s="48" t="s">
        <v>392</v>
      </c>
      <c r="D242" s="38" t="s">
        <v>36</v>
      </c>
      <c r="E242" s="39">
        <v>19</v>
      </c>
      <c r="F242" s="38" t="s">
        <v>394</v>
      </c>
      <c r="G242" s="41">
        <v>4</v>
      </c>
      <c r="H242" s="38" t="s">
        <v>63</v>
      </c>
      <c r="I242" s="41">
        <v>19.5</v>
      </c>
      <c r="J242" s="43">
        <v>19000</v>
      </c>
      <c r="K242" s="43">
        <v>20957.38</v>
      </c>
      <c r="L242" s="43">
        <f>ROUND((K242*$C$8/1000),0)</f>
        <v>449652</v>
      </c>
      <c r="M242" s="43">
        <v>2906</v>
      </c>
      <c r="N242" s="43">
        <v>452558</v>
      </c>
    </row>
    <row r="243" spans="1:14" x14ac:dyDescent="0.15">
      <c r="A243" s="37" t="s">
        <v>384</v>
      </c>
      <c r="B243" s="48">
        <v>536</v>
      </c>
      <c r="C243" s="48" t="s">
        <v>392</v>
      </c>
      <c r="D243" s="38" t="s">
        <v>36</v>
      </c>
      <c r="E243" s="39">
        <v>17</v>
      </c>
      <c r="F243" s="38" t="s">
        <v>306</v>
      </c>
      <c r="G243" s="41">
        <v>4.7</v>
      </c>
      <c r="H243" s="38" t="s">
        <v>63</v>
      </c>
      <c r="I243" s="41">
        <v>19.5</v>
      </c>
      <c r="J243" s="43">
        <v>17000</v>
      </c>
      <c r="K243" s="43">
        <v>19068.46</v>
      </c>
      <c r="L243" s="43">
        <f>ROUND((K243*$C$8/1000),0)</f>
        <v>409124</v>
      </c>
      <c r="M243" s="43">
        <v>3098</v>
      </c>
      <c r="N243" s="43">
        <v>412222</v>
      </c>
    </row>
    <row r="244" spans="1:14" x14ac:dyDescent="0.15">
      <c r="A244" s="37" t="s">
        <v>384</v>
      </c>
      <c r="B244" s="48">
        <v>536</v>
      </c>
      <c r="C244" s="48" t="s">
        <v>392</v>
      </c>
      <c r="D244" s="38" t="s">
        <v>36</v>
      </c>
      <c r="E244" s="39">
        <v>11.5</v>
      </c>
      <c r="F244" s="38" t="s">
        <v>308</v>
      </c>
      <c r="G244" s="41">
        <v>5.5</v>
      </c>
      <c r="H244" s="38" t="s">
        <v>63</v>
      </c>
      <c r="I244" s="41">
        <v>19.5</v>
      </c>
      <c r="J244" s="43">
        <v>11500</v>
      </c>
      <c r="K244" s="43">
        <v>13147.07</v>
      </c>
      <c r="L244" s="43">
        <f>ROUND((K244*$C$8/1000),0)</f>
        <v>282078</v>
      </c>
      <c r="M244" s="43">
        <v>2491</v>
      </c>
      <c r="N244" s="43">
        <v>284569</v>
      </c>
    </row>
    <row r="245" spans="1:14" x14ac:dyDescent="0.15">
      <c r="A245" s="37" t="s">
        <v>395</v>
      </c>
      <c r="B245" s="48">
        <v>536</v>
      </c>
      <c r="C245" s="48" t="s">
        <v>392</v>
      </c>
      <c r="D245" s="38" t="s">
        <v>36</v>
      </c>
      <c r="E245" s="39">
        <v>20</v>
      </c>
      <c r="F245" s="38" t="s">
        <v>396</v>
      </c>
      <c r="G245" s="41">
        <v>7.5</v>
      </c>
      <c r="H245" s="38" t="s">
        <v>63</v>
      </c>
      <c r="I245" s="41">
        <v>19.5</v>
      </c>
      <c r="J245" s="43">
        <v>20000</v>
      </c>
      <c r="K245" s="43">
        <v>23963.56</v>
      </c>
      <c r="L245" s="43">
        <f>ROUND((K245*$C$8/1000),0)</f>
        <v>514151</v>
      </c>
      <c r="M245" s="43">
        <v>6144</v>
      </c>
      <c r="N245" s="43">
        <v>520295</v>
      </c>
    </row>
    <row r="246" spans="1:14" x14ac:dyDescent="0.15">
      <c r="A246" s="37"/>
      <c r="B246" s="48"/>
      <c r="C246" s="48"/>
      <c r="D246" s="38"/>
      <c r="E246" s="39"/>
      <c r="F246" s="38"/>
      <c r="G246" s="41"/>
      <c r="H246" s="38"/>
      <c r="I246" s="41"/>
      <c r="J246" s="43"/>
      <c r="K246" s="43"/>
      <c r="L246" s="43"/>
      <c r="M246" s="43"/>
      <c r="N246" s="43"/>
    </row>
    <row r="247" spans="1:14" x14ac:dyDescent="0.15">
      <c r="A247" s="37" t="s">
        <v>67</v>
      </c>
      <c r="B247" s="48">
        <v>557</v>
      </c>
      <c r="C247" s="48" t="s">
        <v>401</v>
      </c>
      <c r="D247" s="38" t="s">
        <v>36</v>
      </c>
      <c r="E247" s="39">
        <v>120.8</v>
      </c>
      <c r="F247" s="38" t="s">
        <v>271</v>
      </c>
      <c r="G247" s="41">
        <v>4.2</v>
      </c>
      <c r="H247" s="38" t="s">
        <v>55</v>
      </c>
      <c r="I247" s="41">
        <v>9.75</v>
      </c>
      <c r="J247" s="43">
        <v>120800</v>
      </c>
      <c r="K247" s="43">
        <v>0</v>
      </c>
      <c r="L247" s="43">
        <f>ROUND((K247*$C$8/1000),0)</f>
        <v>0</v>
      </c>
      <c r="M247" s="43"/>
      <c r="N247" s="43"/>
    </row>
    <row r="248" spans="1:14" x14ac:dyDescent="0.15">
      <c r="A248" s="37" t="s">
        <v>402</v>
      </c>
      <c r="B248" s="48">
        <v>557</v>
      </c>
      <c r="C248" s="48" t="s">
        <v>401</v>
      </c>
      <c r="D248" s="38" t="s">
        <v>36</v>
      </c>
      <c r="E248" s="39">
        <v>41.9</v>
      </c>
      <c r="F248" s="38" t="s">
        <v>272</v>
      </c>
      <c r="G248" s="41">
        <v>5</v>
      </c>
      <c r="H248" s="38" t="s">
        <v>55</v>
      </c>
      <c r="I248" s="41">
        <v>19.5</v>
      </c>
      <c r="J248" s="43"/>
      <c r="K248" s="43"/>
      <c r="L248" s="43"/>
      <c r="M248" s="43"/>
      <c r="N248" s="43"/>
    </row>
    <row r="249" spans="1:14" x14ac:dyDescent="0.15">
      <c r="A249" s="37" t="s">
        <v>402</v>
      </c>
      <c r="B249" s="48">
        <v>557</v>
      </c>
      <c r="C249" s="48" t="s">
        <v>401</v>
      </c>
      <c r="D249" s="38" t="s">
        <v>36</v>
      </c>
      <c r="E249" s="39">
        <v>11</v>
      </c>
      <c r="F249" s="38" t="s">
        <v>403</v>
      </c>
      <c r="G249" s="41">
        <v>5</v>
      </c>
      <c r="H249" s="38" t="s">
        <v>55</v>
      </c>
      <c r="I249" s="41">
        <v>19.75</v>
      </c>
      <c r="J249" s="43"/>
      <c r="K249" s="43"/>
      <c r="L249" s="43"/>
      <c r="M249" s="43"/>
      <c r="N249" s="43"/>
    </row>
    <row r="250" spans="1:14" x14ac:dyDescent="0.15">
      <c r="A250" s="37" t="s">
        <v>402</v>
      </c>
      <c r="B250" s="48">
        <v>557</v>
      </c>
      <c r="C250" s="48" t="s">
        <v>401</v>
      </c>
      <c r="D250" s="38" t="s">
        <v>36</v>
      </c>
      <c r="E250" s="39">
        <v>64</v>
      </c>
      <c r="F250" s="38" t="s">
        <v>404</v>
      </c>
      <c r="G250" s="41">
        <v>3</v>
      </c>
      <c r="H250" s="38" t="s">
        <v>55</v>
      </c>
      <c r="I250" s="41">
        <v>20</v>
      </c>
      <c r="J250" s="43"/>
      <c r="K250" s="43"/>
      <c r="L250" s="43"/>
      <c r="M250" s="43"/>
      <c r="N250" s="43"/>
    </row>
    <row r="251" spans="1:14" x14ac:dyDescent="0.15">
      <c r="A251" s="37" t="s">
        <v>298</v>
      </c>
      <c r="B251" s="48">
        <v>571</v>
      </c>
      <c r="C251" s="48" t="s">
        <v>405</v>
      </c>
      <c r="D251" s="38" t="s">
        <v>165</v>
      </c>
      <c r="E251" s="39">
        <v>90000000</v>
      </c>
      <c r="F251" s="38" t="s">
        <v>406</v>
      </c>
      <c r="G251" s="41">
        <v>5</v>
      </c>
      <c r="H251" s="38" t="s">
        <v>147</v>
      </c>
      <c r="I251" s="41">
        <v>6.5</v>
      </c>
      <c r="J251" s="43">
        <v>90000000000</v>
      </c>
      <c r="K251" s="43">
        <v>90000000000</v>
      </c>
      <c r="L251" s="43">
        <f>ROUND((K251/1000),0)</f>
        <v>90000000</v>
      </c>
      <c r="M251" s="43">
        <v>368166</v>
      </c>
      <c r="N251" s="43">
        <v>90368166</v>
      </c>
    </row>
    <row r="252" spans="1:14" x14ac:dyDescent="0.15">
      <c r="A252" s="37" t="s">
        <v>298</v>
      </c>
      <c r="B252" s="48">
        <v>571</v>
      </c>
      <c r="C252" s="48" t="s">
        <v>405</v>
      </c>
      <c r="D252" s="38" t="s">
        <v>165</v>
      </c>
      <c r="E252" s="39">
        <v>21495000</v>
      </c>
      <c r="F252" s="38" t="s">
        <v>407</v>
      </c>
      <c r="G252" s="41">
        <v>0</v>
      </c>
      <c r="H252" s="38" t="s">
        <v>147</v>
      </c>
      <c r="I252" s="41">
        <v>6.75</v>
      </c>
      <c r="J252" s="43">
        <v>21495000000</v>
      </c>
      <c r="K252" s="43">
        <v>21495000000</v>
      </c>
      <c r="L252" s="43">
        <f>ROUND((K252/1000),0)</f>
        <v>21495000</v>
      </c>
      <c r="M252" s="43">
        <v>0</v>
      </c>
      <c r="N252" s="43">
        <v>21495000</v>
      </c>
    </row>
    <row r="253" spans="1:14" x14ac:dyDescent="0.15">
      <c r="A253" s="37" t="s">
        <v>298</v>
      </c>
      <c r="B253" s="48">
        <v>571</v>
      </c>
      <c r="C253" s="48" t="s">
        <v>405</v>
      </c>
      <c r="D253" s="38" t="s">
        <v>165</v>
      </c>
      <c r="E253" s="39">
        <v>3500000</v>
      </c>
      <c r="F253" s="38" t="s">
        <v>408</v>
      </c>
      <c r="G253" s="41">
        <v>0</v>
      </c>
      <c r="H253" s="38" t="s">
        <v>147</v>
      </c>
      <c r="I253" s="41">
        <v>6.75</v>
      </c>
      <c r="J253" s="43">
        <v>3500000000</v>
      </c>
      <c r="K253" s="43">
        <v>3500000000</v>
      </c>
      <c r="L253" s="43">
        <f>ROUND((K253/1000),0)</f>
        <v>3500000</v>
      </c>
      <c r="M253" s="43">
        <v>0</v>
      </c>
      <c r="N253" s="43">
        <v>3500000</v>
      </c>
    </row>
    <row r="254" spans="1:14" x14ac:dyDescent="0.15">
      <c r="A254" s="37" t="s">
        <v>298</v>
      </c>
      <c r="B254" s="48">
        <v>571</v>
      </c>
      <c r="C254" s="48" t="s">
        <v>405</v>
      </c>
      <c r="D254" s="38" t="s">
        <v>165</v>
      </c>
      <c r="E254" s="39">
        <v>5000</v>
      </c>
      <c r="F254" s="38" t="s">
        <v>409</v>
      </c>
      <c r="G254" s="41">
        <v>0</v>
      </c>
      <c r="H254" s="38" t="s">
        <v>147</v>
      </c>
      <c r="I254" s="41">
        <v>6.75</v>
      </c>
      <c r="J254" s="43">
        <v>5000000</v>
      </c>
      <c r="K254" s="43">
        <v>5000000</v>
      </c>
      <c r="L254" s="43">
        <f>ROUND((K254/1000),0)</f>
        <v>5000</v>
      </c>
      <c r="M254" s="43">
        <v>0</v>
      </c>
      <c r="N254" s="43">
        <v>5000</v>
      </c>
    </row>
    <row r="255" spans="1:14" x14ac:dyDescent="0.15">
      <c r="A255" s="37"/>
      <c r="B255" s="48"/>
      <c r="C255" s="48"/>
      <c r="D255" s="38"/>
      <c r="E255" s="39"/>
      <c r="F255" s="38"/>
      <c r="G255" s="41"/>
      <c r="H255" s="38"/>
      <c r="I255" s="41"/>
      <c r="J255" s="41"/>
      <c r="K255" s="43"/>
      <c r="L255" s="43"/>
      <c r="M255" s="43"/>
      <c r="N255" s="43"/>
    </row>
    <row r="256" spans="1:14" x14ac:dyDescent="0.15">
      <c r="A256" s="37" t="s">
        <v>373</v>
      </c>
      <c r="B256" s="48">
        <v>582</v>
      </c>
      <c r="C256" s="48" t="s">
        <v>410</v>
      </c>
      <c r="D256" s="38" t="s">
        <v>36</v>
      </c>
      <c r="E256" s="39">
        <v>750</v>
      </c>
      <c r="F256" s="38" t="s">
        <v>393</v>
      </c>
      <c r="G256" s="41">
        <v>4.5</v>
      </c>
      <c r="H256" s="38" t="s">
        <v>63</v>
      </c>
      <c r="I256" s="41">
        <v>18.5</v>
      </c>
      <c r="J256" s="43">
        <v>750000</v>
      </c>
      <c r="K256" s="43">
        <v>697687</v>
      </c>
      <c r="L256" s="43">
        <f t="shared" ref="L256:L261" si="15">ROUND((K256*$C$8/1000),0)</f>
        <v>14969258</v>
      </c>
      <c r="M256" s="43">
        <v>165625</v>
      </c>
      <c r="N256" s="43">
        <v>15134883</v>
      </c>
    </row>
    <row r="257" spans="1:14" x14ac:dyDescent="0.15">
      <c r="A257" s="37" t="s">
        <v>377</v>
      </c>
      <c r="B257" s="48">
        <v>582</v>
      </c>
      <c r="C257" s="48" t="s">
        <v>410</v>
      </c>
      <c r="D257" s="38" t="s">
        <v>36</v>
      </c>
      <c r="E257" s="39">
        <v>45</v>
      </c>
      <c r="F257" s="38" t="s">
        <v>394</v>
      </c>
      <c r="G257" s="41">
        <v>4.5</v>
      </c>
      <c r="H257" s="38" t="s">
        <v>63</v>
      </c>
      <c r="I257" s="41">
        <v>18.5</v>
      </c>
      <c r="J257" s="43">
        <v>45000</v>
      </c>
      <c r="K257" s="43">
        <v>41383</v>
      </c>
      <c r="L257" s="43">
        <f t="shared" si="15"/>
        <v>887895</v>
      </c>
      <c r="M257" s="43">
        <v>9824</v>
      </c>
      <c r="N257" s="43">
        <v>897719</v>
      </c>
    </row>
    <row r="258" spans="1:14" x14ac:dyDescent="0.15">
      <c r="A258" s="37" t="s">
        <v>377</v>
      </c>
      <c r="B258" s="48">
        <v>582</v>
      </c>
      <c r="C258" s="48" t="s">
        <v>410</v>
      </c>
      <c r="D258" s="38" t="s">
        <v>36</v>
      </c>
      <c r="E258" s="39">
        <v>19</v>
      </c>
      <c r="F258" s="38" t="s">
        <v>306</v>
      </c>
      <c r="G258" s="41">
        <v>4.5</v>
      </c>
      <c r="H258" s="38" t="s">
        <v>63</v>
      </c>
      <c r="I258" s="41">
        <v>18.5</v>
      </c>
      <c r="J258" s="43">
        <v>19000</v>
      </c>
      <c r="K258" s="43">
        <v>20297</v>
      </c>
      <c r="L258" s="43">
        <f t="shared" si="15"/>
        <v>435483</v>
      </c>
      <c r="M258" s="43">
        <v>4818</v>
      </c>
      <c r="N258" s="43">
        <v>440301</v>
      </c>
    </row>
    <row r="259" spans="1:14" x14ac:dyDescent="0.15">
      <c r="A259" s="37" t="s">
        <v>377</v>
      </c>
      <c r="B259" s="48">
        <v>582</v>
      </c>
      <c r="C259" s="48" t="s">
        <v>410</v>
      </c>
      <c r="D259" s="38" t="s">
        <v>36</v>
      </c>
      <c r="E259" s="39">
        <v>9</v>
      </c>
      <c r="F259" s="38" t="s">
        <v>308</v>
      </c>
      <c r="G259" s="41">
        <v>4.5</v>
      </c>
      <c r="H259" s="38" t="s">
        <v>63</v>
      </c>
      <c r="I259" s="41">
        <v>18.5</v>
      </c>
      <c r="J259" s="43">
        <v>9000</v>
      </c>
      <c r="K259" s="43">
        <v>9614</v>
      </c>
      <c r="L259" s="43">
        <f t="shared" si="15"/>
        <v>206274</v>
      </c>
      <c r="M259" s="43">
        <v>2282</v>
      </c>
      <c r="N259" s="43">
        <v>208556</v>
      </c>
    </row>
    <row r="260" spans="1:14" x14ac:dyDescent="0.15">
      <c r="A260" s="37" t="s">
        <v>377</v>
      </c>
      <c r="B260" s="48">
        <v>582</v>
      </c>
      <c r="C260" s="48" t="s">
        <v>410</v>
      </c>
      <c r="D260" s="38" t="s">
        <v>36</v>
      </c>
      <c r="E260" s="39">
        <v>24.6</v>
      </c>
      <c r="F260" s="38" t="s">
        <v>396</v>
      </c>
      <c r="G260" s="41">
        <v>4.5</v>
      </c>
      <c r="H260" s="38" t="s">
        <v>63</v>
      </c>
      <c r="I260" s="41">
        <v>18.5</v>
      </c>
      <c r="J260" s="43">
        <v>24600</v>
      </c>
      <c r="K260" s="43">
        <v>26279</v>
      </c>
      <c r="L260" s="43">
        <f t="shared" si="15"/>
        <v>563830</v>
      </c>
      <c r="M260" s="43">
        <v>6239</v>
      </c>
      <c r="N260" s="43">
        <v>570069</v>
      </c>
    </row>
    <row r="261" spans="1:14" x14ac:dyDescent="0.15">
      <c r="A261" s="37" t="s">
        <v>377</v>
      </c>
      <c r="B261" s="48">
        <v>582</v>
      </c>
      <c r="C261" s="48" t="s">
        <v>410</v>
      </c>
      <c r="D261" s="38" t="s">
        <v>36</v>
      </c>
      <c r="E261" s="39">
        <v>112.4</v>
      </c>
      <c r="F261" s="38" t="s">
        <v>411</v>
      </c>
      <c r="G261" s="41">
        <v>4.5</v>
      </c>
      <c r="H261" s="38" t="s">
        <v>63</v>
      </c>
      <c r="I261" s="41">
        <v>18.5</v>
      </c>
      <c r="J261" s="43">
        <v>112400</v>
      </c>
      <c r="K261" s="43">
        <v>120072</v>
      </c>
      <c r="L261" s="43">
        <f t="shared" si="15"/>
        <v>2576211</v>
      </c>
      <c r="M261" s="43">
        <v>28505</v>
      </c>
      <c r="N261" s="43">
        <v>2604716</v>
      </c>
    </row>
    <row r="262" spans="1:14" x14ac:dyDescent="0.15">
      <c r="A262" s="37"/>
      <c r="B262" s="48"/>
      <c r="C262" s="48"/>
      <c r="D262" s="38"/>
      <c r="E262" s="39"/>
      <c r="F262" s="38"/>
      <c r="G262" s="41"/>
      <c r="H262" s="38"/>
      <c r="I262" s="41"/>
      <c r="J262" s="41"/>
      <c r="K262" s="43"/>
      <c r="L262" s="43"/>
      <c r="M262" s="43"/>
      <c r="N262" s="43"/>
    </row>
    <row r="263" spans="1:14" x14ac:dyDescent="0.15">
      <c r="A263" s="37" t="s">
        <v>298</v>
      </c>
      <c r="B263" s="48">
        <v>602</v>
      </c>
      <c r="C263" s="48" t="s">
        <v>412</v>
      </c>
      <c r="D263" s="38" t="s">
        <v>165</v>
      </c>
      <c r="E263" s="39">
        <v>34500000</v>
      </c>
      <c r="F263" s="38" t="s">
        <v>413</v>
      </c>
      <c r="G263" s="41">
        <v>6</v>
      </c>
      <c r="H263" s="38" t="s">
        <v>147</v>
      </c>
      <c r="I263" s="41">
        <v>6.75</v>
      </c>
      <c r="J263" s="43">
        <v>34500000000</v>
      </c>
      <c r="K263" s="43">
        <v>34500000000</v>
      </c>
      <c r="L263" s="43">
        <f>ROUND((K263/1000),0)</f>
        <v>34500000</v>
      </c>
      <c r="M263" s="43">
        <v>500743</v>
      </c>
      <c r="N263" s="43">
        <v>35000743</v>
      </c>
    </row>
    <row r="264" spans="1:14" x14ac:dyDescent="0.15">
      <c r="A264" s="37" t="s">
        <v>298</v>
      </c>
      <c r="B264" s="48">
        <v>602</v>
      </c>
      <c r="C264" s="48" t="s">
        <v>412</v>
      </c>
      <c r="D264" s="38" t="s">
        <v>165</v>
      </c>
      <c r="E264" s="39">
        <v>30500000</v>
      </c>
      <c r="F264" s="38" t="s">
        <v>414</v>
      </c>
      <c r="G264" s="41">
        <v>1</v>
      </c>
      <c r="H264" s="38" t="s">
        <v>147</v>
      </c>
      <c r="I264" s="41">
        <v>7</v>
      </c>
      <c r="J264" s="43">
        <v>30500000000</v>
      </c>
      <c r="K264" s="43">
        <v>30500000000</v>
      </c>
      <c r="L264" s="43">
        <f>ROUND((K264/1000),0)</f>
        <v>30500000</v>
      </c>
      <c r="M264" s="43">
        <v>75892</v>
      </c>
      <c r="N264" s="43">
        <v>30575892</v>
      </c>
    </row>
    <row r="265" spans="1:14" x14ac:dyDescent="0.15">
      <c r="A265" s="37" t="s">
        <v>220</v>
      </c>
      <c r="B265" s="48">
        <v>607</v>
      </c>
      <c r="C265" s="48" t="s">
        <v>415</v>
      </c>
      <c r="D265" s="38" t="s">
        <v>165</v>
      </c>
      <c r="E265" s="39">
        <v>52800000</v>
      </c>
      <c r="F265" s="38" t="s">
        <v>331</v>
      </c>
      <c r="G265" s="41">
        <v>7.5</v>
      </c>
      <c r="H265" s="38" t="s">
        <v>147</v>
      </c>
      <c r="I265" s="41">
        <v>9.75</v>
      </c>
      <c r="J265" s="43">
        <v>52800000000</v>
      </c>
      <c r="K265" s="43">
        <v>52800000000</v>
      </c>
      <c r="L265" s="43">
        <f>ROUND((K265/1000),0)</f>
        <v>52800000</v>
      </c>
      <c r="M265" s="43">
        <v>630951</v>
      </c>
      <c r="N265" s="43">
        <v>53430951</v>
      </c>
    </row>
    <row r="266" spans="1:14" x14ac:dyDescent="0.15">
      <c r="A266" s="37" t="s">
        <v>220</v>
      </c>
      <c r="B266" s="48">
        <v>607</v>
      </c>
      <c r="C266" s="48" t="s">
        <v>415</v>
      </c>
      <c r="D266" s="38" t="s">
        <v>165</v>
      </c>
      <c r="E266" s="39">
        <v>2700000</v>
      </c>
      <c r="F266" s="38" t="s">
        <v>416</v>
      </c>
      <c r="G266" s="41">
        <v>9</v>
      </c>
      <c r="H266" s="38" t="s">
        <v>147</v>
      </c>
      <c r="I266" s="41">
        <v>9.75</v>
      </c>
      <c r="J266" s="43">
        <v>2700000000</v>
      </c>
      <c r="K266" s="43">
        <v>2700000000</v>
      </c>
      <c r="L266" s="43">
        <f>ROUND((K266/1000),0)</f>
        <v>2700000</v>
      </c>
      <c r="M266" s="43">
        <v>38501</v>
      </c>
      <c r="N266" s="43">
        <v>2738501</v>
      </c>
    </row>
    <row r="267" spans="1:14" x14ac:dyDescent="0.15">
      <c r="A267" s="37" t="s">
        <v>220</v>
      </c>
      <c r="B267" s="48">
        <v>607</v>
      </c>
      <c r="C267" s="48" t="s">
        <v>415</v>
      </c>
      <c r="D267" s="38" t="s">
        <v>165</v>
      </c>
      <c r="E267" s="39">
        <v>4500000</v>
      </c>
      <c r="F267" s="38" t="s">
        <v>332</v>
      </c>
      <c r="G267" s="41">
        <v>0</v>
      </c>
      <c r="H267" s="38" t="s">
        <v>147</v>
      </c>
      <c r="I267" s="41">
        <v>10</v>
      </c>
      <c r="J267" s="43">
        <v>4500000000</v>
      </c>
      <c r="K267" s="43">
        <v>4500000000</v>
      </c>
      <c r="L267" s="43">
        <f>ROUND((K267/1000),0)</f>
        <v>4500000</v>
      </c>
      <c r="M267" s="43">
        <v>0</v>
      </c>
      <c r="N267" s="43">
        <v>4500000</v>
      </c>
    </row>
    <row r="268" spans="1:14" x14ac:dyDescent="0.15">
      <c r="A268" s="37"/>
      <c r="B268" s="48"/>
      <c r="C268" s="48"/>
      <c r="D268" s="38"/>
      <c r="E268" s="39"/>
      <c r="F268" s="38"/>
      <c r="G268" s="41"/>
      <c r="H268" s="38"/>
      <c r="I268" s="41"/>
      <c r="J268" s="41"/>
      <c r="K268" s="43"/>
      <c r="L268" s="43"/>
      <c r="M268" s="43"/>
      <c r="N268" s="43"/>
    </row>
    <row r="269" spans="1:14" x14ac:dyDescent="0.15">
      <c r="A269" s="37" t="s">
        <v>298</v>
      </c>
      <c r="B269" s="48">
        <v>612</v>
      </c>
      <c r="C269" s="48" t="s">
        <v>417</v>
      </c>
      <c r="D269" s="38" t="s">
        <v>165</v>
      </c>
      <c r="E269" s="39">
        <v>34500000</v>
      </c>
      <c r="F269" s="38" t="s">
        <v>418</v>
      </c>
      <c r="G269" s="41">
        <v>6</v>
      </c>
      <c r="H269" s="38" t="s">
        <v>147</v>
      </c>
      <c r="I269" s="41">
        <v>7.25</v>
      </c>
      <c r="J269" s="43">
        <v>34500000000</v>
      </c>
      <c r="K269" s="43">
        <v>34500000000</v>
      </c>
      <c r="L269" s="43">
        <f>ROUND((K269/1000),0)</f>
        <v>34500000</v>
      </c>
      <c r="M269" s="43">
        <v>168749</v>
      </c>
      <c r="N269" s="43">
        <v>34668749</v>
      </c>
    </row>
    <row r="270" spans="1:14" x14ac:dyDescent="0.15">
      <c r="A270" s="37" t="s">
        <v>298</v>
      </c>
      <c r="B270" s="48">
        <v>612</v>
      </c>
      <c r="C270" s="48" t="s">
        <v>417</v>
      </c>
      <c r="D270" s="38" t="s">
        <v>165</v>
      </c>
      <c r="E270" s="39">
        <v>10500000</v>
      </c>
      <c r="F270" s="38" t="s">
        <v>419</v>
      </c>
      <c r="G270" s="41">
        <v>0</v>
      </c>
      <c r="H270" s="38" t="s">
        <v>147</v>
      </c>
      <c r="I270" s="41">
        <v>7.5</v>
      </c>
      <c r="J270" s="43">
        <v>10500000000</v>
      </c>
      <c r="K270" s="43">
        <v>10500000000</v>
      </c>
      <c r="L270" s="43">
        <f>ROUND((K270/1000),0)</f>
        <v>10500000</v>
      </c>
      <c r="M270" s="43">
        <v>0</v>
      </c>
      <c r="N270" s="43">
        <v>10500000</v>
      </c>
    </row>
    <row r="271" spans="1:14" x14ac:dyDescent="0.15">
      <c r="A271" s="37" t="s">
        <v>298</v>
      </c>
      <c r="B271" s="48">
        <v>614</v>
      </c>
      <c r="C271" s="48" t="s">
        <v>420</v>
      </c>
      <c r="D271" s="38" t="s">
        <v>165</v>
      </c>
      <c r="E271" s="39">
        <v>13500000</v>
      </c>
      <c r="F271" s="38" t="s">
        <v>421</v>
      </c>
      <c r="G271" s="41">
        <v>6.5</v>
      </c>
      <c r="H271" s="38" t="s">
        <v>147</v>
      </c>
      <c r="I271" s="41">
        <v>6.5</v>
      </c>
      <c r="J271" s="43">
        <v>13500000000</v>
      </c>
      <c r="K271" s="43">
        <v>13500000000</v>
      </c>
      <c r="L271" s="43">
        <f>ROUND((K271/1000),0)</f>
        <v>13500000</v>
      </c>
      <c r="M271" s="43">
        <v>211892</v>
      </c>
      <c r="N271" s="43">
        <v>13711892</v>
      </c>
    </row>
    <row r="272" spans="1:14" x14ac:dyDescent="0.15">
      <c r="A272" s="37" t="s">
        <v>298</v>
      </c>
      <c r="B272" s="48">
        <v>614</v>
      </c>
      <c r="C272" s="48" t="s">
        <v>420</v>
      </c>
      <c r="D272" s="38" t="s">
        <v>165</v>
      </c>
      <c r="E272" s="39">
        <v>10500000</v>
      </c>
      <c r="F272" s="38" t="s">
        <v>422</v>
      </c>
      <c r="G272" s="41">
        <v>0</v>
      </c>
      <c r="H272" s="38" t="s">
        <v>147</v>
      </c>
      <c r="I272" s="41">
        <v>6.75</v>
      </c>
      <c r="J272" s="43">
        <v>10500000000</v>
      </c>
      <c r="K272" s="43">
        <v>10500000000</v>
      </c>
      <c r="L272" s="43">
        <f>ROUND((K272/1000),0)</f>
        <v>10500000</v>
      </c>
      <c r="M272" s="43">
        <v>0</v>
      </c>
      <c r="N272" s="43">
        <v>10500000</v>
      </c>
    </row>
    <row r="273" spans="1:14" x14ac:dyDescent="0.15">
      <c r="A273" s="37"/>
      <c r="B273" s="48"/>
      <c r="C273" s="48"/>
      <c r="D273" s="38"/>
      <c r="E273" s="39"/>
      <c r="F273" s="38"/>
      <c r="G273" s="41"/>
      <c r="H273" s="38"/>
      <c r="I273" s="41"/>
      <c r="J273" s="43"/>
      <c r="K273" s="43"/>
      <c r="L273" s="43"/>
      <c r="M273" s="43"/>
      <c r="N273" s="43"/>
    </row>
    <row r="274" spans="1:14" x14ac:dyDescent="0.15">
      <c r="A274" s="37" t="s">
        <v>423</v>
      </c>
      <c r="B274" s="48">
        <v>626</v>
      </c>
      <c r="C274" s="48" t="s">
        <v>424</v>
      </c>
      <c r="D274" s="38" t="s">
        <v>383</v>
      </c>
      <c r="E274" s="39">
        <v>100000</v>
      </c>
      <c r="F274" s="38" t="s">
        <v>425</v>
      </c>
      <c r="G274" s="41">
        <v>0</v>
      </c>
      <c r="H274" s="38" t="s">
        <v>167</v>
      </c>
      <c r="I274" s="41">
        <v>0.5</v>
      </c>
      <c r="J274" s="43"/>
      <c r="K274" s="43"/>
      <c r="L274" s="43"/>
      <c r="M274" s="43"/>
      <c r="N274" s="43"/>
    </row>
    <row r="275" spans="1:14" x14ac:dyDescent="0.15">
      <c r="A275" s="37" t="s">
        <v>423</v>
      </c>
      <c r="B275" s="48">
        <v>626</v>
      </c>
      <c r="C275" s="48" t="s">
        <v>424</v>
      </c>
      <c r="D275" s="38" t="s">
        <v>383</v>
      </c>
      <c r="E275" s="39">
        <v>100000</v>
      </c>
      <c r="F275" s="38" t="s">
        <v>426</v>
      </c>
      <c r="G275" s="41">
        <v>0</v>
      </c>
      <c r="H275" s="38" t="s">
        <v>167</v>
      </c>
      <c r="I275" s="41">
        <v>0.25</v>
      </c>
      <c r="J275" s="43"/>
      <c r="K275" s="43"/>
      <c r="L275" s="43"/>
      <c r="M275" s="43"/>
      <c r="N275" s="43"/>
    </row>
    <row r="276" spans="1:14" x14ac:dyDescent="0.15">
      <c r="A276" s="37" t="s">
        <v>298</v>
      </c>
      <c r="B276" s="48">
        <v>628</v>
      </c>
      <c r="C276" s="48" t="s">
        <v>767</v>
      </c>
      <c r="D276" s="38" t="s">
        <v>165</v>
      </c>
      <c r="E276" s="39">
        <v>33500000</v>
      </c>
      <c r="F276" s="38" t="s">
        <v>768</v>
      </c>
      <c r="G276" s="41">
        <v>6.5</v>
      </c>
      <c r="H276" s="38" t="s">
        <v>147</v>
      </c>
      <c r="I276" s="41">
        <v>7.25</v>
      </c>
      <c r="J276" s="43">
        <v>33500000000</v>
      </c>
      <c r="K276" s="43">
        <v>33500000000</v>
      </c>
      <c r="L276" s="43">
        <f>ROUND((K276/1000),0)</f>
        <v>33500000</v>
      </c>
      <c r="M276" s="43">
        <v>177195</v>
      </c>
      <c r="N276" s="43">
        <v>33677195</v>
      </c>
    </row>
    <row r="277" spans="1:14" x14ac:dyDescent="0.15">
      <c r="A277" s="37" t="s">
        <v>298</v>
      </c>
      <c r="B277" s="48">
        <v>628</v>
      </c>
      <c r="C277" s="48" t="s">
        <v>767</v>
      </c>
      <c r="D277" s="38" t="s">
        <v>165</v>
      </c>
      <c r="E277" s="39">
        <v>6500000</v>
      </c>
      <c r="F277" s="38" t="s">
        <v>769</v>
      </c>
      <c r="G277" s="41">
        <v>0</v>
      </c>
      <c r="H277" s="38" t="s">
        <v>147</v>
      </c>
      <c r="I277" s="41">
        <v>7.5</v>
      </c>
      <c r="J277" s="43">
        <v>6500000000</v>
      </c>
      <c r="K277" s="43">
        <v>6500000000</v>
      </c>
      <c r="L277" s="43">
        <f>ROUND((K277/1000),0)</f>
        <v>6500000</v>
      </c>
      <c r="M277" s="43">
        <v>0</v>
      </c>
      <c r="N277" s="43">
        <v>6500000</v>
      </c>
    </row>
    <row r="278" spans="1:14" x14ac:dyDescent="0.15">
      <c r="A278" s="37" t="s">
        <v>298</v>
      </c>
      <c r="B278" s="48">
        <v>631</v>
      </c>
      <c r="C278" s="48" t="s">
        <v>770</v>
      </c>
      <c r="D278" s="38" t="s">
        <v>165</v>
      </c>
      <c r="E278" s="39">
        <v>25000000</v>
      </c>
      <c r="F278" s="38" t="s">
        <v>771</v>
      </c>
      <c r="G278" s="41">
        <v>6.5</v>
      </c>
      <c r="H278" s="38" t="s">
        <v>147</v>
      </c>
      <c r="I278" s="41">
        <v>6</v>
      </c>
      <c r="J278" s="43">
        <v>25000000000</v>
      </c>
      <c r="K278" s="43">
        <v>25000000000</v>
      </c>
      <c r="L278" s="43">
        <f>ROUND((K278/1000),0)</f>
        <v>25000000</v>
      </c>
      <c r="M278" s="43">
        <v>132235</v>
      </c>
      <c r="N278" s="43">
        <v>25132235</v>
      </c>
    </row>
    <row r="279" spans="1:14" x14ac:dyDescent="0.15">
      <c r="A279" s="37" t="s">
        <v>365</v>
      </c>
      <c r="B279" s="48">
        <v>631</v>
      </c>
      <c r="C279" s="48" t="s">
        <v>770</v>
      </c>
      <c r="D279" s="38" t="s">
        <v>165</v>
      </c>
      <c r="E279" s="39">
        <v>3500000</v>
      </c>
      <c r="F279" s="38" t="s">
        <v>772</v>
      </c>
      <c r="G279" s="41">
        <v>7</v>
      </c>
      <c r="H279" s="38" t="s">
        <v>147</v>
      </c>
      <c r="I279" s="41">
        <v>6</v>
      </c>
      <c r="J279" s="43"/>
      <c r="K279" s="43"/>
      <c r="L279" s="43"/>
      <c r="M279" s="43"/>
      <c r="N279" s="43"/>
    </row>
    <row r="280" spans="1:14" x14ac:dyDescent="0.15">
      <c r="A280" s="37" t="s">
        <v>298</v>
      </c>
      <c r="B280" s="48">
        <v>631</v>
      </c>
      <c r="C280" s="48" t="s">
        <v>770</v>
      </c>
      <c r="D280" s="38" t="s">
        <v>165</v>
      </c>
      <c r="E280" s="39">
        <v>10000</v>
      </c>
      <c r="F280" s="38" t="s">
        <v>773</v>
      </c>
      <c r="G280" s="41">
        <v>0</v>
      </c>
      <c r="H280" s="38" t="s">
        <v>147</v>
      </c>
      <c r="I280" s="41">
        <v>6.25</v>
      </c>
      <c r="J280" s="43">
        <v>10000000</v>
      </c>
      <c r="K280" s="43">
        <v>10000000</v>
      </c>
      <c r="L280" s="43">
        <f>ROUND((K280/1000),0)</f>
        <v>10000</v>
      </c>
      <c r="M280" s="43">
        <v>0</v>
      </c>
      <c r="N280" s="43">
        <v>10000</v>
      </c>
    </row>
    <row r="281" spans="1:14" x14ac:dyDescent="0.15">
      <c r="A281" s="37"/>
      <c r="B281" s="48"/>
      <c r="C281" s="48"/>
      <c r="D281" s="38"/>
      <c r="E281" s="39"/>
      <c r="F281" s="38"/>
      <c r="G281" s="41"/>
      <c r="H281" s="38"/>
      <c r="I281" s="41"/>
      <c r="J281" s="43"/>
      <c r="K281" s="43"/>
      <c r="L281" s="43"/>
      <c r="M281" s="43"/>
      <c r="N281" s="43"/>
    </row>
    <row r="282" spans="1:14" x14ac:dyDescent="0.15">
      <c r="A282" s="37" t="s">
        <v>807</v>
      </c>
      <c r="B282" s="48">
        <v>634</v>
      </c>
      <c r="C282" s="48" t="s">
        <v>808</v>
      </c>
      <c r="D282" s="38" t="s">
        <v>383</v>
      </c>
      <c r="E282" s="39">
        <v>50000</v>
      </c>
      <c r="F282" s="38" t="s">
        <v>809</v>
      </c>
      <c r="G282" s="41">
        <v>0</v>
      </c>
      <c r="H282" s="38" t="s">
        <v>167</v>
      </c>
      <c r="I282" s="41">
        <v>8.4931506849315067E-2</v>
      </c>
      <c r="J282" s="43"/>
      <c r="K282" s="43"/>
      <c r="L282" s="43"/>
      <c r="M282" s="43"/>
      <c r="N282" s="43"/>
    </row>
    <row r="283" spans="1:14" x14ac:dyDescent="0.15">
      <c r="A283" s="37" t="s">
        <v>807</v>
      </c>
      <c r="B283" s="48">
        <v>634</v>
      </c>
      <c r="C283" s="48" t="s">
        <v>808</v>
      </c>
      <c r="D283" s="38" t="s">
        <v>383</v>
      </c>
      <c r="E283" s="39">
        <v>50000</v>
      </c>
      <c r="F283" s="38" t="s">
        <v>810</v>
      </c>
      <c r="G283" s="41">
        <v>0</v>
      </c>
      <c r="H283" s="38" t="s">
        <v>167</v>
      </c>
      <c r="I283" s="41">
        <v>0.24931506849315069</v>
      </c>
      <c r="J283" s="43"/>
      <c r="K283" s="43"/>
      <c r="L283" s="43"/>
      <c r="M283" s="43"/>
      <c r="N283" s="43"/>
    </row>
    <row r="284" spans="1:14" x14ac:dyDescent="0.15">
      <c r="A284" s="37" t="s">
        <v>807</v>
      </c>
      <c r="B284" s="48">
        <v>634</v>
      </c>
      <c r="C284" s="48" t="s">
        <v>808</v>
      </c>
      <c r="D284" s="38" t="s">
        <v>383</v>
      </c>
      <c r="E284" s="39">
        <v>50000</v>
      </c>
      <c r="F284" s="38" t="s">
        <v>811</v>
      </c>
      <c r="G284" s="41">
        <v>0</v>
      </c>
      <c r="H284" s="38" t="s">
        <v>167</v>
      </c>
      <c r="I284" s="41">
        <v>0.49589041095890413</v>
      </c>
      <c r="J284" s="7"/>
      <c r="K284" s="7"/>
      <c r="L284" s="7"/>
      <c r="M284" s="7"/>
      <c r="N284" s="7"/>
    </row>
    <row r="285" spans="1:14" x14ac:dyDescent="0.15">
      <c r="A285" s="37" t="s">
        <v>807</v>
      </c>
      <c r="B285" s="48">
        <v>634</v>
      </c>
      <c r="C285" s="48" t="s">
        <v>808</v>
      </c>
      <c r="D285" s="38" t="s">
        <v>383</v>
      </c>
      <c r="E285" s="39">
        <v>50000</v>
      </c>
      <c r="F285" s="38" t="s">
        <v>812</v>
      </c>
      <c r="G285" s="41">
        <v>0</v>
      </c>
      <c r="H285" s="38" t="s">
        <v>167</v>
      </c>
      <c r="I285" s="41">
        <v>0.989041095890411</v>
      </c>
      <c r="J285" s="7"/>
      <c r="K285" s="7"/>
      <c r="L285" s="7"/>
      <c r="M285" s="7"/>
      <c r="N285" s="7"/>
    </row>
    <row r="286" spans="1:14" x14ac:dyDescent="0.15">
      <c r="A286" s="37" t="s">
        <v>807</v>
      </c>
      <c r="B286" s="48">
        <v>634</v>
      </c>
      <c r="C286" s="48" t="s">
        <v>808</v>
      </c>
      <c r="D286" s="38" t="s">
        <v>165</v>
      </c>
      <c r="E286" s="39">
        <v>25000000</v>
      </c>
      <c r="F286" s="38" t="s">
        <v>813</v>
      </c>
      <c r="G286" s="41">
        <v>0</v>
      </c>
      <c r="H286" s="38" t="s">
        <v>167</v>
      </c>
      <c r="I286" s="41">
        <v>8.4931506849315067E-2</v>
      </c>
      <c r="J286" s="7"/>
      <c r="K286" s="7"/>
      <c r="L286" s="7"/>
      <c r="M286" s="7"/>
      <c r="N286" s="7"/>
    </row>
    <row r="287" spans="1:14" x14ac:dyDescent="0.15">
      <c r="A287" s="37" t="s">
        <v>807</v>
      </c>
      <c r="B287" s="48">
        <v>634</v>
      </c>
      <c r="C287" s="48" t="s">
        <v>808</v>
      </c>
      <c r="D287" s="38" t="s">
        <v>165</v>
      </c>
      <c r="E287" s="39">
        <v>25000000</v>
      </c>
      <c r="F287" s="38" t="s">
        <v>814</v>
      </c>
      <c r="G287" s="41">
        <v>0</v>
      </c>
      <c r="H287" s="38" t="s">
        <v>167</v>
      </c>
      <c r="I287" s="41">
        <v>0.24931506849315069</v>
      </c>
      <c r="J287" s="43"/>
      <c r="K287" s="43"/>
      <c r="L287" s="43"/>
      <c r="M287" s="43"/>
      <c r="N287" s="43"/>
    </row>
    <row r="288" spans="1:14" x14ac:dyDescent="0.15">
      <c r="A288" s="37" t="s">
        <v>807</v>
      </c>
      <c r="B288" s="48">
        <v>634</v>
      </c>
      <c r="C288" s="48" t="s">
        <v>808</v>
      </c>
      <c r="D288" s="38" t="s">
        <v>165</v>
      </c>
      <c r="E288" s="39">
        <v>25000000</v>
      </c>
      <c r="F288" s="38" t="s">
        <v>815</v>
      </c>
      <c r="G288" s="41">
        <v>0</v>
      </c>
      <c r="H288" s="38" t="s">
        <v>167</v>
      </c>
      <c r="I288" s="41">
        <v>0.49589041095890413</v>
      </c>
      <c r="J288" s="43"/>
      <c r="K288" s="43"/>
      <c r="L288" s="43"/>
      <c r="M288" s="43"/>
      <c r="N288" s="43"/>
    </row>
    <row r="289" spans="1:14" x14ac:dyDescent="0.15">
      <c r="A289" s="37" t="s">
        <v>807</v>
      </c>
      <c r="B289" s="48">
        <v>634</v>
      </c>
      <c r="C289" s="48" t="s">
        <v>808</v>
      </c>
      <c r="D289" s="38" t="s">
        <v>165</v>
      </c>
      <c r="E289" s="39">
        <v>25000000</v>
      </c>
      <c r="F289" s="38" t="s">
        <v>816</v>
      </c>
      <c r="G289" s="41">
        <v>0</v>
      </c>
      <c r="H289" s="38" t="s">
        <v>167</v>
      </c>
      <c r="I289" s="41">
        <v>0.989041095890411</v>
      </c>
      <c r="J289" s="7"/>
      <c r="K289" s="7"/>
      <c r="L289" s="7"/>
      <c r="M289" s="7"/>
      <c r="N289" s="7"/>
    </row>
    <row r="290" spans="1:14" x14ac:dyDescent="0.15">
      <c r="A290" s="37" t="s">
        <v>807</v>
      </c>
      <c r="B290" s="48">
        <v>634</v>
      </c>
      <c r="C290" s="48" t="s">
        <v>808</v>
      </c>
      <c r="D290" s="38" t="s">
        <v>165</v>
      </c>
      <c r="E290" s="39">
        <v>25000000</v>
      </c>
      <c r="F290" s="38" t="s">
        <v>817</v>
      </c>
      <c r="G290" s="41">
        <v>0</v>
      </c>
      <c r="H290" s="38" t="s">
        <v>167</v>
      </c>
      <c r="I290" s="41">
        <v>0.24931506849315069</v>
      </c>
      <c r="J290" s="7"/>
      <c r="K290" s="7"/>
      <c r="L290" s="7"/>
      <c r="M290" s="7"/>
      <c r="N290" s="7"/>
    </row>
    <row r="291" spans="1:14" x14ac:dyDescent="0.15">
      <c r="A291" s="37" t="s">
        <v>807</v>
      </c>
      <c r="B291" s="48">
        <v>634</v>
      </c>
      <c r="C291" s="48" t="s">
        <v>808</v>
      </c>
      <c r="D291" s="38" t="s">
        <v>165</v>
      </c>
      <c r="E291" s="39">
        <v>25000000</v>
      </c>
      <c r="F291" s="38" t="s">
        <v>818</v>
      </c>
      <c r="G291" s="41">
        <v>0</v>
      </c>
      <c r="H291" s="38" t="s">
        <v>167</v>
      </c>
      <c r="I291" s="41">
        <v>0.49589041095890413</v>
      </c>
      <c r="J291" s="7"/>
      <c r="K291" s="7"/>
      <c r="L291" s="7"/>
      <c r="M291" s="7"/>
      <c r="N291" s="7"/>
    </row>
    <row r="292" spans="1:14" x14ac:dyDescent="0.15">
      <c r="A292" s="37" t="s">
        <v>807</v>
      </c>
      <c r="B292" s="48">
        <v>634</v>
      </c>
      <c r="C292" s="48" t="s">
        <v>808</v>
      </c>
      <c r="D292" s="38" t="s">
        <v>165</v>
      </c>
      <c r="E292" s="39">
        <v>25000000</v>
      </c>
      <c r="F292" s="38" t="s">
        <v>819</v>
      </c>
      <c r="G292" s="41">
        <v>0</v>
      </c>
      <c r="H292" s="38" t="s">
        <v>167</v>
      </c>
      <c r="I292" s="41">
        <v>0.989041095890411</v>
      </c>
      <c r="J292" s="7"/>
      <c r="K292" s="7"/>
      <c r="L292" s="7"/>
      <c r="M292" s="7"/>
      <c r="N292" s="7"/>
    </row>
    <row r="293" spans="1:14" x14ac:dyDescent="0.15">
      <c r="A293" s="37" t="s">
        <v>807</v>
      </c>
      <c r="B293" s="48">
        <v>634</v>
      </c>
      <c r="C293" s="48" t="s">
        <v>808</v>
      </c>
      <c r="D293" s="38" t="s">
        <v>383</v>
      </c>
      <c r="E293" s="39">
        <v>50000</v>
      </c>
      <c r="F293" s="38" t="s">
        <v>820</v>
      </c>
      <c r="G293" s="41">
        <v>0</v>
      </c>
      <c r="H293" s="38" t="s">
        <v>167</v>
      </c>
      <c r="I293" s="41">
        <v>0.24931506849315069</v>
      </c>
      <c r="J293" s="43"/>
      <c r="K293" s="43"/>
      <c r="L293" s="43"/>
      <c r="M293" s="43"/>
      <c r="N293" s="43"/>
    </row>
    <row r="294" spans="1:14" x14ac:dyDescent="0.15">
      <c r="A294" s="37" t="s">
        <v>807</v>
      </c>
      <c r="B294" s="48">
        <v>634</v>
      </c>
      <c r="C294" s="48" t="s">
        <v>808</v>
      </c>
      <c r="D294" s="38" t="s">
        <v>383</v>
      </c>
      <c r="E294" s="39">
        <v>50000</v>
      </c>
      <c r="F294" s="38" t="s">
        <v>821</v>
      </c>
      <c r="G294" s="41">
        <v>0</v>
      </c>
      <c r="H294" s="38" t="s">
        <v>167</v>
      </c>
      <c r="I294" s="41">
        <v>0.49589041095890413</v>
      </c>
      <c r="J294" s="43"/>
      <c r="K294" s="43"/>
      <c r="L294" s="43"/>
      <c r="M294" s="43"/>
      <c r="N294" s="43"/>
    </row>
    <row r="295" spans="1:14" x14ac:dyDescent="0.15">
      <c r="A295" s="37" t="s">
        <v>220</v>
      </c>
      <c r="B295" s="48">
        <v>634</v>
      </c>
      <c r="C295" s="48" t="s">
        <v>808</v>
      </c>
      <c r="D295" s="38" t="s">
        <v>383</v>
      </c>
      <c r="E295" s="39">
        <v>50000</v>
      </c>
      <c r="F295" s="38" t="s">
        <v>822</v>
      </c>
      <c r="G295" s="41">
        <v>0</v>
      </c>
      <c r="H295" s="38" t="s">
        <v>167</v>
      </c>
      <c r="I295" s="41">
        <v>0.989041095890411</v>
      </c>
      <c r="J295" s="43">
        <v>25440000</v>
      </c>
      <c r="K295" s="43">
        <v>25440000</v>
      </c>
      <c r="L295" s="43">
        <f>ROUND((K295*$G$8/1000),0)</f>
        <v>11906174</v>
      </c>
      <c r="M295" s="43">
        <v>0</v>
      </c>
      <c r="N295" s="43">
        <v>11906174</v>
      </c>
    </row>
    <row r="296" spans="1:14" x14ac:dyDescent="0.15">
      <c r="A296" s="37"/>
      <c r="B296" s="48"/>
      <c r="C296" s="48"/>
      <c r="D296" s="38"/>
      <c r="E296" s="39"/>
      <c r="F296" s="38"/>
      <c r="G296" s="41"/>
      <c r="H296" s="38"/>
      <c r="I296" s="41"/>
      <c r="J296" s="41"/>
      <c r="K296" s="43"/>
      <c r="L296" s="43"/>
      <c r="M296" s="43"/>
      <c r="N296" s="43"/>
    </row>
    <row r="297" spans="1:14" ht="18.75" customHeight="1" x14ac:dyDescent="0.15">
      <c r="A297" s="65" t="s">
        <v>427</v>
      </c>
      <c r="B297" s="66"/>
      <c r="C297" s="66"/>
      <c r="D297" s="67"/>
      <c r="E297" s="68"/>
      <c r="F297" s="67"/>
      <c r="G297" s="67"/>
      <c r="H297" s="67" t="s">
        <v>3</v>
      </c>
      <c r="I297" s="69"/>
      <c r="J297" s="69"/>
      <c r="K297" s="70"/>
      <c r="L297" s="71">
        <f>SUM(L10:L296)</f>
        <v>1049913940</v>
      </c>
      <c r="M297" s="71">
        <f>SUM(M10:M296)</f>
        <v>25466104.960000001</v>
      </c>
      <c r="N297" s="71">
        <f>SUM(N10:N296)</f>
        <v>1075380044.6700001</v>
      </c>
    </row>
    <row r="298" spans="1:14" ht="10.5" customHeight="1" x14ac:dyDescent="0.15">
      <c r="A298" s="73"/>
      <c r="G298" s="74"/>
      <c r="H298" s="75"/>
      <c r="I298" s="76"/>
      <c r="J298" s="76"/>
      <c r="K298" s="77"/>
      <c r="L298" s="77"/>
      <c r="M298" s="77"/>
      <c r="N298" s="77"/>
    </row>
    <row r="299" spans="1:14" x14ac:dyDescent="0.15">
      <c r="A299" s="79" t="s">
        <v>877</v>
      </c>
      <c r="B299" s="79"/>
      <c r="C299" s="79" t="s">
        <v>878</v>
      </c>
      <c r="G299" s="74"/>
      <c r="H299" s="75"/>
      <c r="I299" s="76"/>
      <c r="J299" s="76"/>
    </row>
    <row r="300" spans="1:14" x14ac:dyDescent="0.15">
      <c r="A300" s="80" t="s">
        <v>430</v>
      </c>
      <c r="B300" s="48"/>
      <c r="C300" s="48"/>
      <c r="H300" s="81"/>
      <c r="K300" s="82"/>
      <c r="L300" s="83"/>
    </row>
    <row r="301" spans="1:14" x14ac:dyDescent="0.15">
      <c r="A301" s="80" t="s">
        <v>431</v>
      </c>
    </row>
    <row r="302" spans="1:14" x14ac:dyDescent="0.15">
      <c r="A302" s="80" t="s">
        <v>432</v>
      </c>
    </row>
    <row r="303" spans="1:14" x14ac:dyDescent="0.15">
      <c r="A303" s="80" t="s">
        <v>433</v>
      </c>
    </row>
    <row r="304" spans="1:14" x14ac:dyDescent="0.15">
      <c r="A304" s="84" t="s">
        <v>434</v>
      </c>
      <c r="B304" s="84" t="s">
        <v>435</v>
      </c>
    </row>
    <row r="305" spans="1:7" x14ac:dyDescent="0.15">
      <c r="A305" s="84" t="s">
        <v>436</v>
      </c>
    </row>
    <row r="306" spans="1:7" x14ac:dyDescent="0.15">
      <c r="A306" s="84" t="s">
        <v>437</v>
      </c>
    </row>
    <row r="307" spans="1:7" x14ac:dyDescent="0.15">
      <c r="A307" s="84" t="s">
        <v>438</v>
      </c>
      <c r="E307" s="85"/>
    </row>
    <row r="308" spans="1:7" x14ac:dyDescent="0.15">
      <c r="A308" s="86" t="s">
        <v>439</v>
      </c>
      <c r="B308" s="86" t="s">
        <v>440</v>
      </c>
      <c r="G308" s="86" t="s">
        <v>441</v>
      </c>
    </row>
    <row r="309" spans="1:7" x14ac:dyDescent="0.15">
      <c r="A309" s="86" t="s">
        <v>442</v>
      </c>
      <c r="B309" s="86" t="s">
        <v>443</v>
      </c>
      <c r="G309" s="86" t="s">
        <v>444</v>
      </c>
    </row>
    <row r="310" spans="1:7" x14ac:dyDescent="0.15">
      <c r="A310" s="7"/>
      <c r="B310" s="7"/>
    </row>
    <row r="311" spans="1:7" x14ac:dyDescent="0.15">
      <c r="A311" s="86"/>
    </row>
    <row r="312" spans="1:7" ht="12.75" x14ac:dyDescent="0.2">
      <c r="A312" s="90" t="s">
        <v>445</v>
      </c>
      <c r="C312" s="6"/>
      <c r="E312" s="6"/>
    </row>
    <row r="313" spans="1:7" ht="12.75" x14ac:dyDescent="0.2">
      <c r="A313" s="1" t="s">
        <v>446</v>
      </c>
      <c r="C313" s="6"/>
      <c r="E313" s="6"/>
    </row>
    <row r="314" spans="1:7" ht="12.75" x14ac:dyDescent="0.2">
      <c r="A314" s="90" t="s">
        <v>879</v>
      </c>
      <c r="C314" s="6"/>
      <c r="E314" s="6"/>
    </row>
    <row r="315" spans="1:7" x14ac:dyDescent="0.15">
      <c r="A315" s="11"/>
      <c r="B315" s="2"/>
      <c r="C315" s="11"/>
      <c r="D315" s="11"/>
      <c r="E315" s="11"/>
      <c r="F315" s="11"/>
    </row>
    <row r="316" spans="1:7" ht="12.75" x14ac:dyDescent="0.2">
      <c r="A316" s="91"/>
      <c r="B316" s="92"/>
      <c r="C316" s="93"/>
      <c r="D316" s="93" t="s">
        <v>448</v>
      </c>
      <c r="E316" s="92"/>
      <c r="F316" s="94" t="s">
        <v>449</v>
      </c>
    </row>
    <row r="317" spans="1:7" ht="12.75" x14ac:dyDescent="0.2">
      <c r="A317" s="95" t="s">
        <v>4</v>
      </c>
      <c r="B317" s="96" t="s">
        <v>5</v>
      </c>
      <c r="C317" s="22"/>
      <c r="D317" s="96" t="s">
        <v>450</v>
      </c>
      <c r="E317" s="96" t="s">
        <v>451</v>
      </c>
      <c r="F317" s="97" t="s">
        <v>452</v>
      </c>
    </row>
    <row r="318" spans="1:7" ht="12.75" x14ac:dyDescent="0.2">
      <c r="A318" s="95" t="s">
        <v>453</v>
      </c>
      <c r="B318" s="96" t="s">
        <v>454</v>
      </c>
      <c r="C318" s="96" t="s">
        <v>7</v>
      </c>
      <c r="D318" s="96" t="s">
        <v>455</v>
      </c>
      <c r="E318" s="96" t="s">
        <v>456</v>
      </c>
      <c r="F318" s="97" t="s">
        <v>457</v>
      </c>
    </row>
    <row r="319" spans="1:7" ht="12.75" x14ac:dyDescent="0.2">
      <c r="A319" s="98"/>
      <c r="B319" s="33"/>
      <c r="C319" s="32"/>
      <c r="D319" s="33" t="s">
        <v>33</v>
      </c>
      <c r="E319" s="33" t="s">
        <v>33</v>
      </c>
      <c r="F319" s="99" t="s">
        <v>33</v>
      </c>
    </row>
    <row r="320" spans="1:7" x14ac:dyDescent="0.15">
      <c r="A320" s="11"/>
      <c r="B320" s="2"/>
      <c r="C320" s="11"/>
      <c r="D320" s="11"/>
      <c r="E320" s="11"/>
      <c r="F320" s="11"/>
    </row>
    <row r="321" spans="1:10" x14ac:dyDescent="0.15">
      <c r="A321" s="86" t="s">
        <v>34</v>
      </c>
      <c r="B321" s="2">
        <v>236</v>
      </c>
      <c r="C321" s="2" t="s">
        <v>69</v>
      </c>
      <c r="D321" s="100">
        <v>232510</v>
      </c>
      <c r="E321" s="100">
        <v>154764</v>
      </c>
      <c r="F321" s="101"/>
    </row>
    <row r="322" spans="1:10" x14ac:dyDescent="0.15">
      <c r="A322" s="37" t="s">
        <v>458</v>
      </c>
      <c r="B322" s="38">
        <v>239</v>
      </c>
      <c r="C322" s="38" t="s">
        <v>52</v>
      </c>
      <c r="D322" s="100">
        <v>57151.25</v>
      </c>
      <c r="E322" s="100">
        <v>7805.38</v>
      </c>
      <c r="F322" s="101"/>
    </row>
    <row r="323" spans="1:10" x14ac:dyDescent="0.15">
      <c r="A323" s="86" t="s">
        <v>47</v>
      </c>
      <c r="B323" s="2">
        <v>247</v>
      </c>
      <c r="C323" s="2" t="s">
        <v>82</v>
      </c>
      <c r="D323" s="100">
        <v>99324</v>
      </c>
      <c r="E323" s="100">
        <v>59954</v>
      </c>
      <c r="F323" s="101"/>
    </row>
    <row r="324" spans="1:10" x14ac:dyDescent="0.15">
      <c r="A324" s="86" t="s">
        <v>47</v>
      </c>
      <c r="B324" s="2">
        <v>247</v>
      </c>
      <c r="C324" s="2" t="s">
        <v>83</v>
      </c>
      <c r="D324" s="100">
        <v>5194</v>
      </c>
      <c r="E324" s="100">
        <v>3137</v>
      </c>
      <c r="F324" s="101"/>
    </row>
    <row r="325" spans="1:10" x14ac:dyDescent="0.15">
      <c r="A325" s="86" t="s">
        <v>778</v>
      </c>
      <c r="B325" s="2">
        <v>282</v>
      </c>
      <c r="C325" s="38" t="s">
        <v>106</v>
      </c>
      <c r="D325" s="100">
        <v>356629</v>
      </c>
      <c r="E325" s="100">
        <v>156015</v>
      </c>
      <c r="F325" s="101"/>
    </row>
    <row r="326" spans="1:10" x14ac:dyDescent="0.15">
      <c r="A326" s="86" t="s">
        <v>778</v>
      </c>
      <c r="B326" s="2">
        <v>282</v>
      </c>
      <c r="C326" s="38" t="s">
        <v>107</v>
      </c>
      <c r="D326" s="100">
        <v>100538</v>
      </c>
      <c r="E326" s="100">
        <v>38887</v>
      </c>
      <c r="F326" s="101"/>
    </row>
    <row r="327" spans="1:10" x14ac:dyDescent="0.15">
      <c r="A327" s="86" t="s">
        <v>34</v>
      </c>
      <c r="B327" s="2">
        <v>283</v>
      </c>
      <c r="C327" s="2" t="s">
        <v>111</v>
      </c>
      <c r="D327" s="100">
        <v>180615</v>
      </c>
      <c r="E327" s="100">
        <v>205584</v>
      </c>
      <c r="F327" s="101"/>
      <c r="G327" s="87"/>
      <c r="H327" s="87"/>
      <c r="I327" s="87"/>
      <c r="J327" s="87"/>
    </row>
    <row r="328" spans="1:10" x14ac:dyDescent="0.15">
      <c r="A328" s="37" t="s">
        <v>47</v>
      </c>
      <c r="B328" s="2">
        <v>294</v>
      </c>
      <c r="C328" s="38" t="s">
        <v>119</v>
      </c>
      <c r="D328" s="100">
        <v>141624</v>
      </c>
      <c r="E328" s="100">
        <v>55605</v>
      </c>
      <c r="F328" s="101"/>
      <c r="G328" s="87"/>
      <c r="H328" s="87"/>
      <c r="I328" s="87"/>
      <c r="J328" s="87"/>
    </row>
    <row r="329" spans="1:10" x14ac:dyDescent="0.15">
      <c r="A329" s="37" t="s">
        <v>252</v>
      </c>
      <c r="B329" s="2">
        <v>294</v>
      </c>
      <c r="C329" s="38" t="s">
        <v>120</v>
      </c>
      <c r="D329" s="100">
        <v>13575</v>
      </c>
      <c r="E329" s="100">
        <v>9885</v>
      </c>
      <c r="F329" s="101"/>
      <c r="G329" s="87"/>
      <c r="H329" s="87"/>
      <c r="I329" s="87"/>
      <c r="J329" s="87"/>
    </row>
    <row r="330" spans="1:10" x14ac:dyDescent="0.15">
      <c r="A330" s="37" t="s">
        <v>875</v>
      </c>
      <c r="B330" s="2">
        <v>300</v>
      </c>
      <c r="C330" s="38" t="s">
        <v>126</v>
      </c>
      <c r="D330" s="100">
        <v>8552</v>
      </c>
      <c r="E330" s="100">
        <v>57390</v>
      </c>
      <c r="F330" s="101"/>
      <c r="G330" s="87"/>
      <c r="H330" s="87"/>
    </row>
    <row r="331" spans="1:10" x14ac:dyDescent="0.15">
      <c r="A331" s="37" t="s">
        <v>875</v>
      </c>
      <c r="B331" s="2">
        <v>300</v>
      </c>
      <c r="C331" s="38" t="s">
        <v>127</v>
      </c>
      <c r="D331" s="100">
        <v>2017</v>
      </c>
      <c r="E331" s="100">
        <v>13538</v>
      </c>
      <c r="F331" s="101"/>
      <c r="G331" s="87"/>
      <c r="H331" s="87"/>
    </row>
    <row r="332" spans="1:10" x14ac:dyDescent="0.15">
      <c r="A332" s="37" t="s">
        <v>875</v>
      </c>
      <c r="B332" s="48">
        <v>330</v>
      </c>
      <c r="C332" s="38" t="s">
        <v>146</v>
      </c>
      <c r="D332" s="100">
        <v>0</v>
      </c>
      <c r="E332" s="100">
        <v>52662</v>
      </c>
      <c r="F332" s="101"/>
      <c r="H332" s="87"/>
    </row>
    <row r="333" spans="1:10" x14ac:dyDescent="0.15">
      <c r="A333" s="37" t="s">
        <v>94</v>
      </c>
      <c r="B333" s="48">
        <v>363</v>
      </c>
      <c r="C333" s="38" t="s">
        <v>217</v>
      </c>
      <c r="D333" s="100">
        <v>37063</v>
      </c>
      <c r="E333" s="100">
        <v>24548</v>
      </c>
      <c r="F333" s="101"/>
      <c r="H333" s="87"/>
    </row>
    <row r="334" spans="1:10" x14ac:dyDescent="0.15">
      <c r="A334" s="37" t="s">
        <v>94</v>
      </c>
      <c r="B334" s="48">
        <v>363</v>
      </c>
      <c r="C334" s="38" t="s">
        <v>218</v>
      </c>
      <c r="D334" s="100">
        <v>8895</v>
      </c>
      <c r="E334" s="100">
        <v>5891</v>
      </c>
      <c r="F334" s="101"/>
      <c r="H334" s="87"/>
    </row>
    <row r="335" spans="1:10" x14ac:dyDescent="0.15">
      <c r="A335" s="37" t="s">
        <v>461</v>
      </c>
      <c r="B335" s="48">
        <v>383</v>
      </c>
      <c r="C335" s="38" t="s">
        <v>105</v>
      </c>
      <c r="D335" s="100">
        <v>48766</v>
      </c>
      <c r="E335" s="100">
        <v>37870</v>
      </c>
      <c r="F335" s="101"/>
      <c r="H335" s="87"/>
    </row>
    <row r="336" spans="1:10" x14ac:dyDescent="0.15">
      <c r="A336" s="37" t="s">
        <v>67</v>
      </c>
      <c r="B336" s="48">
        <v>392</v>
      </c>
      <c r="C336" s="38" t="s">
        <v>236</v>
      </c>
      <c r="D336" s="100">
        <v>194018</v>
      </c>
      <c r="E336" s="100">
        <v>5042</v>
      </c>
      <c r="F336" s="101"/>
    </row>
    <row r="337" spans="1:14" x14ac:dyDescent="0.15">
      <c r="A337" s="37" t="s">
        <v>220</v>
      </c>
      <c r="B337" s="48">
        <v>436</v>
      </c>
      <c r="C337" s="38" t="s">
        <v>271</v>
      </c>
      <c r="D337" s="100">
        <v>1833334</v>
      </c>
      <c r="E337" s="100">
        <v>98817</v>
      </c>
      <c r="F337" s="101"/>
    </row>
    <row r="338" spans="1:14" x14ac:dyDescent="0.15">
      <c r="A338" s="37" t="s">
        <v>130</v>
      </c>
      <c r="B338" s="48">
        <v>437</v>
      </c>
      <c r="C338" s="38" t="s">
        <v>274</v>
      </c>
      <c r="D338" s="100">
        <v>71726</v>
      </c>
      <c r="E338" s="100">
        <v>4052</v>
      </c>
      <c r="F338" s="101"/>
    </row>
    <row r="339" spans="1:14" x14ac:dyDescent="0.15">
      <c r="A339" s="37" t="s">
        <v>130</v>
      </c>
      <c r="B339" s="48">
        <v>437</v>
      </c>
      <c r="C339" s="38" t="s">
        <v>275</v>
      </c>
      <c r="D339" s="100">
        <v>21518</v>
      </c>
      <c r="E339" s="100">
        <v>1216</v>
      </c>
      <c r="F339" s="101"/>
    </row>
    <row r="340" spans="1:14" x14ac:dyDescent="0.15">
      <c r="A340" s="37" t="s">
        <v>130</v>
      </c>
      <c r="B340" s="48">
        <v>437</v>
      </c>
      <c r="C340" s="38" t="s">
        <v>276</v>
      </c>
      <c r="D340" s="100">
        <v>49535</v>
      </c>
      <c r="E340" s="100">
        <v>47364</v>
      </c>
      <c r="F340" s="101"/>
      <c r="G340" s="87"/>
      <c r="H340" s="87"/>
      <c r="I340" s="87"/>
      <c r="J340" s="87"/>
      <c r="K340" s="87"/>
      <c r="L340" s="87"/>
      <c r="M340" s="87"/>
      <c r="N340" s="87"/>
    </row>
    <row r="341" spans="1:14" x14ac:dyDescent="0.15">
      <c r="A341" s="37" t="s">
        <v>130</v>
      </c>
      <c r="B341" s="48">
        <v>437</v>
      </c>
      <c r="C341" s="38" t="s">
        <v>277</v>
      </c>
      <c r="D341" s="100">
        <v>12955</v>
      </c>
      <c r="E341" s="100">
        <v>12387</v>
      </c>
      <c r="F341" s="101"/>
      <c r="L341" s="87"/>
      <c r="M341" s="87"/>
      <c r="N341" s="87"/>
    </row>
    <row r="342" spans="1:14" x14ac:dyDescent="0.15">
      <c r="A342" s="37" t="s">
        <v>130</v>
      </c>
      <c r="B342" s="48">
        <v>437</v>
      </c>
      <c r="C342" s="38" t="s">
        <v>279</v>
      </c>
      <c r="D342" s="100">
        <v>36614</v>
      </c>
      <c r="E342" s="100">
        <v>21829</v>
      </c>
      <c r="F342" s="101"/>
      <c r="K342" s="87"/>
      <c r="L342" s="87"/>
      <c r="M342" s="87"/>
      <c r="N342" s="87"/>
    </row>
    <row r="343" spans="1:14" x14ac:dyDescent="0.15">
      <c r="A343" s="37" t="s">
        <v>94</v>
      </c>
      <c r="B343" s="48">
        <v>437</v>
      </c>
      <c r="C343" s="38" t="s">
        <v>285</v>
      </c>
      <c r="D343" s="100">
        <v>96388</v>
      </c>
      <c r="E343" s="100">
        <v>6084</v>
      </c>
      <c r="F343" s="101"/>
      <c r="K343" s="87"/>
      <c r="L343" s="87"/>
      <c r="M343" s="87"/>
    </row>
    <row r="344" spans="1:14" x14ac:dyDescent="0.15">
      <c r="A344" s="37" t="s">
        <v>94</v>
      </c>
      <c r="B344" s="48">
        <v>437</v>
      </c>
      <c r="C344" s="38" t="s">
        <v>287</v>
      </c>
      <c r="D344" s="100">
        <v>28916</v>
      </c>
      <c r="E344" s="100">
        <v>1825</v>
      </c>
      <c r="F344" s="101"/>
      <c r="L344" s="87"/>
    </row>
    <row r="345" spans="1:14" x14ac:dyDescent="0.15">
      <c r="A345" s="37" t="s">
        <v>94</v>
      </c>
      <c r="B345" s="48">
        <v>437</v>
      </c>
      <c r="C345" s="38" t="s">
        <v>288</v>
      </c>
      <c r="D345" s="100">
        <v>75846</v>
      </c>
      <c r="E345" s="100">
        <v>72520</v>
      </c>
      <c r="F345" s="101"/>
      <c r="G345" s="87"/>
      <c r="H345" s="87"/>
      <c r="I345" s="87"/>
      <c r="J345" s="87"/>
      <c r="K345" s="87"/>
      <c r="L345" s="87"/>
      <c r="M345" s="87"/>
      <c r="N345" s="87"/>
    </row>
    <row r="346" spans="1:14" x14ac:dyDescent="0.15">
      <c r="A346" s="37" t="s">
        <v>94</v>
      </c>
      <c r="B346" s="48">
        <v>437</v>
      </c>
      <c r="C346" s="38" t="s">
        <v>289</v>
      </c>
      <c r="D346" s="100">
        <v>20023</v>
      </c>
      <c r="E346" s="100">
        <v>19145</v>
      </c>
      <c r="F346" s="101"/>
      <c r="G346" s="88"/>
      <c r="I346" s="5"/>
      <c r="J346" s="5"/>
      <c r="K346" s="78"/>
      <c r="L346" s="78"/>
      <c r="M346" s="78"/>
      <c r="N346" s="78"/>
    </row>
    <row r="347" spans="1:14" x14ac:dyDescent="0.15">
      <c r="A347" s="37" t="s">
        <v>94</v>
      </c>
      <c r="B347" s="48">
        <v>437</v>
      </c>
      <c r="C347" s="38" t="s">
        <v>290</v>
      </c>
      <c r="D347" s="100">
        <v>24855</v>
      </c>
      <c r="E347" s="100">
        <v>17191</v>
      </c>
      <c r="F347" s="101"/>
      <c r="G347" s="88"/>
      <c r="I347" s="5"/>
      <c r="J347" s="5"/>
      <c r="K347" s="78"/>
      <c r="L347" s="78"/>
      <c r="M347" s="78"/>
      <c r="N347" s="78"/>
    </row>
    <row r="348" spans="1:14" x14ac:dyDescent="0.15">
      <c r="A348" s="37" t="s">
        <v>94</v>
      </c>
      <c r="B348" s="48">
        <v>437</v>
      </c>
      <c r="C348" s="38" t="s">
        <v>292</v>
      </c>
      <c r="D348" s="100">
        <v>25207</v>
      </c>
      <c r="E348" s="100">
        <v>0</v>
      </c>
      <c r="F348" s="101"/>
      <c r="G348" s="88"/>
      <c r="I348" s="5"/>
      <c r="J348" s="5"/>
      <c r="K348" s="78"/>
      <c r="L348" s="78"/>
      <c r="M348" s="78"/>
      <c r="N348" s="78"/>
    </row>
    <row r="349" spans="1:14" x14ac:dyDescent="0.15">
      <c r="A349" s="37" t="s">
        <v>298</v>
      </c>
      <c r="B349" s="48">
        <v>471</v>
      </c>
      <c r="C349" s="38" t="s">
        <v>317</v>
      </c>
      <c r="D349" s="100">
        <v>9234591</v>
      </c>
      <c r="E349" s="100">
        <v>516843</v>
      </c>
      <c r="F349" s="101"/>
      <c r="G349" s="88"/>
      <c r="I349" s="5"/>
      <c r="J349" s="5"/>
      <c r="K349" s="78"/>
      <c r="L349" s="78"/>
      <c r="M349" s="78"/>
      <c r="N349" s="78"/>
    </row>
    <row r="350" spans="1:14" x14ac:dyDescent="0.15">
      <c r="A350" s="37" t="s">
        <v>459</v>
      </c>
      <c r="B350" s="48">
        <v>472</v>
      </c>
      <c r="C350" s="38" t="s">
        <v>135</v>
      </c>
      <c r="D350" s="100">
        <v>1000</v>
      </c>
      <c r="E350" s="100">
        <v>523</v>
      </c>
      <c r="F350" s="101"/>
      <c r="G350" s="88"/>
      <c r="I350" s="5"/>
      <c r="J350" s="5"/>
      <c r="K350" s="78"/>
      <c r="L350" s="78"/>
      <c r="M350" s="78"/>
      <c r="N350" s="78"/>
    </row>
    <row r="351" spans="1:14" x14ac:dyDescent="0.15">
      <c r="A351" s="37" t="s">
        <v>67</v>
      </c>
      <c r="B351" s="48">
        <v>501</v>
      </c>
      <c r="C351" s="38" t="s">
        <v>244</v>
      </c>
      <c r="D351" s="100">
        <v>97436</v>
      </c>
      <c r="E351" s="100">
        <v>20479</v>
      </c>
      <c r="F351" s="101"/>
      <c r="I351" s="5"/>
      <c r="J351" s="5"/>
    </row>
    <row r="352" spans="1:14" x14ac:dyDescent="0.15">
      <c r="A352" s="37" t="s">
        <v>298</v>
      </c>
      <c r="B352" s="48">
        <v>519</v>
      </c>
      <c r="C352" s="38" t="s">
        <v>387</v>
      </c>
      <c r="D352" s="100">
        <v>0</v>
      </c>
      <c r="E352" s="100">
        <v>539519</v>
      </c>
      <c r="F352" s="101"/>
      <c r="G352" s="88"/>
      <c r="I352" s="5"/>
      <c r="J352" s="5"/>
      <c r="K352" s="78"/>
      <c r="L352" s="78"/>
      <c r="M352" s="78"/>
      <c r="N352" s="78"/>
    </row>
    <row r="353" spans="1:14" x14ac:dyDescent="0.15">
      <c r="A353" s="37" t="s">
        <v>298</v>
      </c>
      <c r="B353" s="48">
        <v>571</v>
      </c>
      <c r="C353" s="38" t="s">
        <v>406</v>
      </c>
      <c r="D353" s="100">
        <v>0</v>
      </c>
      <c r="E353" s="100">
        <v>1104498</v>
      </c>
      <c r="F353" s="101"/>
      <c r="G353" s="88"/>
      <c r="I353" s="5"/>
      <c r="J353" s="5"/>
      <c r="K353" s="78"/>
      <c r="L353" s="78"/>
      <c r="M353" s="78"/>
      <c r="N353" s="78"/>
    </row>
    <row r="354" spans="1:14" x14ac:dyDescent="0.15">
      <c r="A354" s="37" t="s">
        <v>298</v>
      </c>
      <c r="B354" s="48">
        <v>612</v>
      </c>
      <c r="C354" s="38" t="s">
        <v>418</v>
      </c>
      <c r="D354" s="100">
        <v>0</v>
      </c>
      <c r="E354" s="100">
        <v>506246</v>
      </c>
      <c r="F354" s="101"/>
      <c r="G354" s="88"/>
      <c r="I354" s="5"/>
      <c r="J354" s="5"/>
      <c r="K354" s="78"/>
      <c r="L354" s="78"/>
      <c r="M354" s="78"/>
      <c r="N354" s="78"/>
    </row>
    <row r="355" spans="1:14" x14ac:dyDescent="0.15">
      <c r="A355" s="37" t="s">
        <v>298</v>
      </c>
      <c r="B355" s="48">
        <v>628</v>
      </c>
      <c r="C355" s="38" t="s">
        <v>768</v>
      </c>
      <c r="D355" s="100">
        <v>0</v>
      </c>
      <c r="E355" s="100">
        <v>531585</v>
      </c>
      <c r="F355" s="101"/>
      <c r="G355" s="88"/>
      <c r="I355" s="5"/>
      <c r="J355" s="5"/>
      <c r="K355" s="78"/>
      <c r="L355" s="78"/>
      <c r="M355" s="78"/>
      <c r="N355" s="78"/>
    </row>
    <row r="356" spans="1:14" x14ac:dyDescent="0.15">
      <c r="A356" s="37" t="s">
        <v>298</v>
      </c>
      <c r="B356" s="48">
        <v>631</v>
      </c>
      <c r="C356" s="38" t="s">
        <v>771</v>
      </c>
      <c r="D356" s="100">
        <v>0</v>
      </c>
      <c r="E356" s="100">
        <v>396705</v>
      </c>
      <c r="F356" s="101"/>
      <c r="G356" s="88"/>
      <c r="I356" s="5"/>
      <c r="J356" s="5"/>
      <c r="K356" s="78"/>
      <c r="L356" s="78"/>
      <c r="M356" s="78"/>
      <c r="N356" s="78"/>
    </row>
    <row r="357" spans="1:14" x14ac:dyDescent="0.15">
      <c r="A357" s="37"/>
      <c r="B357" s="48"/>
      <c r="C357" s="38"/>
      <c r="D357" s="100"/>
      <c r="E357" s="100"/>
      <c r="F357" s="101"/>
      <c r="G357" s="88"/>
      <c r="I357" s="5"/>
      <c r="J357" s="5"/>
    </row>
    <row r="358" spans="1:14" x14ac:dyDescent="0.15">
      <c r="A358" s="102" t="s">
        <v>467</v>
      </c>
      <c r="B358" s="66"/>
      <c r="C358" s="67"/>
      <c r="D358" s="65">
        <v>13116415.25</v>
      </c>
      <c r="E358" s="65">
        <v>4807405.38</v>
      </c>
      <c r="F358" s="65">
        <v>0</v>
      </c>
      <c r="G358" s="88"/>
      <c r="I358" s="5"/>
      <c r="J358" s="5"/>
      <c r="K358" s="78"/>
      <c r="L358" s="78"/>
      <c r="M358" s="78"/>
      <c r="N358" s="78"/>
    </row>
    <row r="359" spans="1:14" x14ac:dyDescent="0.15">
      <c r="A359" s="87"/>
      <c r="B359" s="2"/>
      <c r="C359" s="2"/>
      <c r="D359" s="87"/>
      <c r="E359" s="5"/>
      <c r="F359" s="87"/>
      <c r="G359" s="88"/>
      <c r="I359" s="5"/>
      <c r="J359" s="5"/>
      <c r="K359" s="78"/>
      <c r="L359" s="78"/>
      <c r="M359" s="78"/>
      <c r="N359" s="78"/>
    </row>
    <row r="360" spans="1:14" ht="12.75" x14ac:dyDescent="0.2">
      <c r="A360" s="8" t="s">
        <v>468</v>
      </c>
      <c r="B360" s="87"/>
      <c r="C360" s="87"/>
      <c r="E360" s="6"/>
      <c r="F360" s="104"/>
      <c r="G360" s="104"/>
      <c r="L360" s="105"/>
      <c r="M360" s="78"/>
      <c r="N360" s="78"/>
    </row>
    <row r="361" spans="1:14" ht="12.75" x14ac:dyDescent="0.2">
      <c r="A361" s="1" t="s">
        <v>446</v>
      </c>
      <c r="B361" s="87"/>
      <c r="C361" s="87"/>
      <c r="E361" s="6"/>
      <c r="F361" s="104"/>
      <c r="G361" s="104"/>
      <c r="L361" s="105"/>
      <c r="M361" s="78"/>
      <c r="N361" s="78"/>
    </row>
    <row r="362" spans="1:14" ht="12.75" x14ac:dyDescent="0.2">
      <c r="A362" s="90" t="s">
        <v>879</v>
      </c>
      <c r="B362" s="6"/>
      <c r="C362" s="6"/>
      <c r="E362" s="6"/>
      <c r="F362" s="104"/>
      <c r="G362" s="104"/>
      <c r="L362" s="105"/>
      <c r="M362" s="78"/>
      <c r="N362" s="78"/>
    </row>
    <row r="363" spans="1:14" x14ac:dyDescent="0.15">
      <c r="A363" s="11"/>
      <c r="B363" s="11"/>
      <c r="C363" s="11"/>
      <c r="D363" s="11"/>
      <c r="E363" s="11"/>
      <c r="F363" s="106"/>
      <c r="G363" s="106"/>
      <c r="H363" s="11"/>
      <c r="I363" s="11"/>
      <c r="J363" s="11"/>
      <c r="K363" s="11"/>
      <c r="L363" s="105"/>
    </row>
    <row r="364" spans="1:14" ht="12.75" x14ac:dyDescent="0.2">
      <c r="A364" s="91"/>
      <c r="B364" s="92" t="s">
        <v>469</v>
      </c>
      <c r="C364" s="92"/>
      <c r="D364" s="92"/>
      <c r="E364" s="107"/>
      <c r="F364" s="92" t="s">
        <v>470</v>
      </c>
      <c r="G364" s="92" t="s">
        <v>471</v>
      </c>
      <c r="H364" s="92" t="s">
        <v>472</v>
      </c>
      <c r="I364" s="92" t="s">
        <v>14</v>
      </c>
      <c r="J364" s="92" t="s">
        <v>472</v>
      </c>
      <c r="K364" s="92" t="s">
        <v>473</v>
      </c>
      <c r="L364" s="92" t="s">
        <v>474</v>
      </c>
      <c r="M364" s="78"/>
      <c r="N364" s="78"/>
    </row>
    <row r="365" spans="1:14" ht="12.75" x14ac:dyDescent="0.2">
      <c r="A365" s="95" t="s">
        <v>475</v>
      </c>
      <c r="B365" s="96" t="s">
        <v>476</v>
      </c>
      <c r="C365" s="96" t="s">
        <v>477</v>
      </c>
      <c r="D365" s="96" t="s">
        <v>5</v>
      </c>
      <c r="E365" s="96" t="s">
        <v>7</v>
      </c>
      <c r="F365" s="96" t="s">
        <v>15</v>
      </c>
      <c r="G365" s="96" t="s">
        <v>478</v>
      </c>
      <c r="H365" s="96" t="s">
        <v>479</v>
      </c>
      <c r="I365" s="96" t="s">
        <v>480</v>
      </c>
      <c r="J365" s="96" t="s">
        <v>481</v>
      </c>
      <c r="K365" s="96" t="s">
        <v>482</v>
      </c>
      <c r="L365" s="96" t="s">
        <v>483</v>
      </c>
      <c r="M365" s="78"/>
      <c r="N365" s="78"/>
    </row>
    <row r="366" spans="1:14" ht="12.75" x14ac:dyDescent="0.2">
      <c r="A366" s="95" t="s">
        <v>453</v>
      </c>
      <c r="B366" s="96" t="s">
        <v>484</v>
      </c>
      <c r="C366" s="96" t="s">
        <v>485</v>
      </c>
      <c r="D366" s="96" t="s">
        <v>486</v>
      </c>
      <c r="E366" s="22"/>
      <c r="F366" s="96" t="s">
        <v>487</v>
      </c>
      <c r="G366" s="96" t="s">
        <v>488</v>
      </c>
      <c r="H366" s="96" t="s">
        <v>489</v>
      </c>
      <c r="I366" s="96" t="s">
        <v>490</v>
      </c>
      <c r="J366" s="96" t="s">
        <v>21</v>
      </c>
      <c r="K366" s="108" t="s">
        <v>21</v>
      </c>
      <c r="L366" s="108" t="s">
        <v>491</v>
      </c>
      <c r="M366" s="78"/>
      <c r="N366" s="78"/>
    </row>
    <row r="367" spans="1:14" ht="12.75" x14ac:dyDescent="0.2">
      <c r="A367" s="98"/>
      <c r="B367" s="33" t="s">
        <v>492</v>
      </c>
      <c r="C367" s="33"/>
      <c r="D367" s="33"/>
      <c r="E367" s="32"/>
      <c r="F367" s="109"/>
      <c r="G367" s="109"/>
      <c r="H367" s="33"/>
      <c r="I367" s="33" t="s">
        <v>33</v>
      </c>
      <c r="J367" s="33"/>
      <c r="K367" s="110"/>
      <c r="L367" s="110" t="s">
        <v>493</v>
      </c>
      <c r="M367" s="78"/>
      <c r="N367" s="78"/>
    </row>
    <row r="368" spans="1:14" x14ac:dyDescent="0.15">
      <c r="A368" s="11"/>
      <c r="B368" s="11"/>
      <c r="C368" s="11"/>
      <c r="D368" s="11"/>
      <c r="E368" s="11"/>
      <c r="F368" s="106"/>
      <c r="G368" s="106"/>
      <c r="H368" s="11"/>
      <c r="I368" s="11"/>
      <c r="J368" s="11"/>
      <c r="K368" s="11"/>
      <c r="L368" s="105"/>
      <c r="M368" s="78"/>
      <c r="N368" s="78"/>
    </row>
    <row r="369" spans="1:14" x14ac:dyDescent="0.15">
      <c r="A369" s="37" t="s">
        <v>220</v>
      </c>
      <c r="B369" s="6" t="s">
        <v>880</v>
      </c>
      <c r="C369" s="6" t="s">
        <v>870</v>
      </c>
      <c r="D369" s="48">
        <v>634</v>
      </c>
      <c r="E369" s="38" t="s">
        <v>822</v>
      </c>
      <c r="F369" s="148">
        <v>40515</v>
      </c>
      <c r="G369" s="38" t="s">
        <v>383</v>
      </c>
      <c r="H369" s="112">
        <v>25440000</v>
      </c>
      <c r="I369" s="112">
        <v>11906174</v>
      </c>
      <c r="J369" s="112">
        <v>11664479</v>
      </c>
      <c r="K369" s="112">
        <v>0</v>
      </c>
      <c r="L369" s="105">
        <v>0</v>
      </c>
    </row>
    <row r="370" spans="1:14" x14ac:dyDescent="0.15">
      <c r="A370" s="37"/>
      <c r="B370" s="37"/>
      <c r="C370" s="6"/>
      <c r="D370" s="48"/>
      <c r="E370" s="38"/>
      <c r="F370" s="111"/>
      <c r="G370" s="38"/>
      <c r="H370" s="112"/>
      <c r="I370" s="112"/>
      <c r="J370" s="112"/>
      <c r="K370" s="112"/>
      <c r="L370" s="105"/>
      <c r="M370" s="78"/>
      <c r="N370" s="78"/>
    </row>
    <row r="371" spans="1:14" x14ac:dyDescent="0.15">
      <c r="A371" s="113" t="s">
        <v>467</v>
      </c>
      <c r="B371" s="67"/>
      <c r="C371" s="67"/>
      <c r="D371" s="67"/>
      <c r="E371" s="67"/>
      <c r="F371" s="114"/>
      <c r="G371" s="114"/>
      <c r="H371" s="65"/>
      <c r="I371" s="69">
        <v>11906174</v>
      </c>
      <c r="J371" s="69">
        <v>11664479</v>
      </c>
      <c r="K371" s="69">
        <v>0</v>
      </c>
      <c r="L371" s="65"/>
      <c r="M371" s="78"/>
      <c r="N371" s="78"/>
    </row>
    <row r="372" spans="1:14" x14ac:dyDescent="0.15">
      <c r="A372" s="115"/>
      <c r="B372" s="6"/>
      <c r="C372" s="6"/>
      <c r="E372" s="6"/>
      <c r="F372" s="104"/>
      <c r="G372" s="104"/>
      <c r="H372" s="73"/>
      <c r="I372" s="73"/>
      <c r="J372" s="73"/>
      <c r="K372" s="73"/>
      <c r="L372" s="105"/>
      <c r="M372" s="78"/>
      <c r="N372" s="78"/>
    </row>
    <row r="373" spans="1:14" x14ac:dyDescent="0.15">
      <c r="A373" s="116" t="s">
        <v>497</v>
      </c>
      <c r="B373" s="6"/>
      <c r="C373" s="6"/>
      <c r="E373" s="6"/>
      <c r="F373" s="104"/>
      <c r="G373" s="104"/>
      <c r="H373" s="78"/>
      <c r="I373" s="78"/>
      <c r="J373" s="78"/>
      <c r="K373" s="78"/>
      <c r="L373" s="105"/>
      <c r="M373" s="78"/>
      <c r="N373" s="78"/>
    </row>
    <row r="374" spans="1:14" x14ac:dyDescent="0.15">
      <c r="A374" s="80" t="s">
        <v>498</v>
      </c>
      <c r="B374" s="6"/>
      <c r="C374" s="6"/>
      <c r="E374" s="82"/>
      <c r="F374" s="117"/>
      <c r="G374" s="118"/>
      <c r="H374" s="78"/>
      <c r="I374" s="78"/>
      <c r="J374" s="78"/>
      <c r="K374" s="78"/>
      <c r="L374" s="105"/>
      <c r="M374" s="78"/>
      <c r="N374" s="78"/>
    </row>
    <row r="375" spans="1:14" x14ac:dyDescent="0.15">
      <c r="A375" s="80" t="s">
        <v>499</v>
      </c>
      <c r="B375" s="6"/>
      <c r="C375" s="6"/>
      <c r="E375" s="6"/>
      <c r="F375" s="104"/>
      <c r="G375" s="104"/>
      <c r="L375" s="105"/>
    </row>
    <row r="376" spans="1:14" x14ac:dyDescent="0.15">
      <c r="A376" s="119"/>
      <c r="B376" s="6"/>
      <c r="C376" s="6"/>
      <c r="E376" s="6"/>
      <c r="F376" s="104"/>
      <c r="G376" s="104"/>
      <c r="H376" s="78"/>
      <c r="I376" s="78"/>
      <c r="J376" s="78"/>
      <c r="K376" s="78"/>
      <c r="L376" s="105"/>
      <c r="M376" s="78"/>
      <c r="N376" s="78"/>
    </row>
    <row r="377" spans="1:14" x14ac:dyDescent="0.15">
      <c r="A377" s="87"/>
      <c r="B377" s="2"/>
      <c r="C377" s="2"/>
      <c r="D377" s="87"/>
      <c r="E377" s="5"/>
      <c r="F377" s="87"/>
      <c r="G377" s="88"/>
      <c r="I377" s="5"/>
      <c r="J377" s="5"/>
      <c r="K377" s="78"/>
      <c r="L377" s="78"/>
      <c r="M377" s="78"/>
      <c r="N377" s="78"/>
    </row>
    <row r="378" spans="1:14" ht="12.75" x14ac:dyDescent="0.2">
      <c r="A378" s="120"/>
      <c r="B378" s="120"/>
      <c r="C378" s="121"/>
      <c r="D378" s="121"/>
      <c r="E378" s="121"/>
      <c r="F378" s="121"/>
      <c r="G378" s="88"/>
      <c r="I378" s="5"/>
      <c r="J378" s="5"/>
      <c r="K378" s="78"/>
      <c r="L378" s="78"/>
      <c r="M378" s="78"/>
      <c r="N378" s="78"/>
    </row>
    <row r="379" spans="1:14" x14ac:dyDescent="0.15">
      <c r="A379" s="122" t="s">
        <v>500</v>
      </c>
      <c r="B379" s="123"/>
      <c r="C379" s="123"/>
      <c r="D379" s="123"/>
      <c r="E379" s="123"/>
      <c r="F379" s="124"/>
      <c r="G379" s="88"/>
      <c r="I379" s="5"/>
      <c r="J379" s="5"/>
      <c r="K379" s="78"/>
      <c r="L379" s="78"/>
      <c r="M379" s="78"/>
      <c r="N379" s="78"/>
    </row>
    <row r="380" spans="1:14" ht="31.5" x14ac:dyDescent="0.15">
      <c r="A380" s="125" t="s">
        <v>501</v>
      </c>
      <c r="B380" s="126" t="s">
        <v>502</v>
      </c>
      <c r="C380" s="126" t="s">
        <v>503</v>
      </c>
      <c r="D380" s="127" t="s">
        <v>504</v>
      </c>
      <c r="E380" s="126" t="s">
        <v>505</v>
      </c>
      <c r="F380" s="128" t="s">
        <v>506</v>
      </c>
      <c r="G380" s="88"/>
      <c r="I380" s="5"/>
      <c r="J380" s="5"/>
    </row>
    <row r="381" spans="1:14" ht="112.5" x14ac:dyDescent="0.15">
      <c r="A381" s="129">
        <v>193</v>
      </c>
      <c r="B381" s="130" t="s">
        <v>35</v>
      </c>
      <c r="C381" s="130" t="s">
        <v>507</v>
      </c>
      <c r="D381" s="130" t="s">
        <v>508</v>
      </c>
      <c r="E381" s="131" t="s">
        <v>509</v>
      </c>
      <c r="F381" s="131" t="s">
        <v>510</v>
      </c>
      <c r="G381" s="88"/>
      <c r="I381" s="5"/>
      <c r="J381" s="5"/>
      <c r="K381" s="78"/>
      <c r="L381" s="78"/>
      <c r="M381" s="78"/>
      <c r="N381" s="78"/>
    </row>
    <row r="382" spans="1:14" ht="112.5" x14ac:dyDescent="0.15">
      <c r="A382" s="132">
        <v>199</v>
      </c>
      <c r="B382" s="133" t="s">
        <v>40</v>
      </c>
      <c r="C382" s="133" t="s">
        <v>507</v>
      </c>
      <c r="D382" s="133" t="s">
        <v>508</v>
      </c>
      <c r="E382" s="134" t="s">
        <v>509</v>
      </c>
      <c r="F382" s="134" t="s">
        <v>511</v>
      </c>
      <c r="G382" s="88"/>
      <c r="I382" s="5"/>
      <c r="J382" s="5"/>
      <c r="K382" s="78"/>
      <c r="L382" s="78"/>
      <c r="M382" s="78"/>
      <c r="N382" s="78"/>
    </row>
    <row r="383" spans="1:14" ht="146.25" x14ac:dyDescent="0.15">
      <c r="A383" s="129">
        <v>202</v>
      </c>
      <c r="B383" s="130" t="s">
        <v>43</v>
      </c>
      <c r="C383" s="130" t="s">
        <v>507</v>
      </c>
      <c r="D383" s="130" t="s">
        <v>508</v>
      </c>
      <c r="E383" s="131" t="s">
        <v>512</v>
      </c>
      <c r="F383" s="131" t="s">
        <v>513</v>
      </c>
      <c r="G383" s="88"/>
      <c r="I383" s="5"/>
      <c r="J383" s="5"/>
      <c r="K383" s="78"/>
      <c r="L383" s="78"/>
      <c r="M383" s="78"/>
      <c r="N383" s="78"/>
    </row>
    <row r="384" spans="1:14" ht="45" x14ac:dyDescent="0.15">
      <c r="A384" s="132">
        <v>211</v>
      </c>
      <c r="B384" s="133" t="s">
        <v>48</v>
      </c>
      <c r="C384" s="133" t="s">
        <v>514</v>
      </c>
      <c r="D384" s="133" t="s">
        <v>508</v>
      </c>
      <c r="E384" s="133" t="s">
        <v>515</v>
      </c>
      <c r="F384" s="133" t="s">
        <v>516</v>
      </c>
      <c r="G384" s="88"/>
      <c r="I384" s="5"/>
      <c r="J384" s="5"/>
      <c r="K384" s="78"/>
      <c r="L384" s="78"/>
      <c r="M384" s="78"/>
      <c r="N384" s="78"/>
    </row>
    <row r="385" spans="1:14" ht="56.25" x14ac:dyDescent="0.15">
      <c r="A385" s="129">
        <v>221</v>
      </c>
      <c r="B385" s="130" t="s">
        <v>53</v>
      </c>
      <c r="C385" s="130" t="s">
        <v>514</v>
      </c>
      <c r="D385" s="130" t="s">
        <v>517</v>
      </c>
      <c r="E385" s="133" t="s">
        <v>518</v>
      </c>
      <c r="F385" s="133" t="s">
        <v>519</v>
      </c>
    </row>
    <row r="386" spans="1:14" ht="33.75" x14ac:dyDescent="0.15">
      <c r="A386" s="132">
        <v>225</v>
      </c>
      <c r="B386" s="133" t="s">
        <v>61</v>
      </c>
      <c r="C386" s="133" t="s">
        <v>520</v>
      </c>
      <c r="D386" s="133" t="s">
        <v>521</v>
      </c>
      <c r="E386" s="133" t="s">
        <v>522</v>
      </c>
      <c r="F386" s="133" t="s">
        <v>523</v>
      </c>
      <c r="G386" s="88"/>
      <c r="I386" s="5"/>
      <c r="J386" s="5"/>
      <c r="K386" s="78"/>
      <c r="L386" s="78"/>
      <c r="M386" s="78"/>
      <c r="N386" s="78"/>
    </row>
    <row r="387" spans="1:14" ht="22.5" x14ac:dyDescent="0.15">
      <c r="A387" s="129">
        <v>226</v>
      </c>
      <c r="B387" s="130" t="s">
        <v>524</v>
      </c>
      <c r="C387" s="130" t="s">
        <v>514</v>
      </c>
      <c r="D387" s="130" t="s">
        <v>508</v>
      </c>
      <c r="E387" s="130" t="s">
        <v>525</v>
      </c>
      <c r="F387" s="130" t="s">
        <v>526</v>
      </c>
      <c r="G387" s="88"/>
      <c r="I387" s="5"/>
      <c r="J387" s="5"/>
      <c r="K387" s="78"/>
      <c r="L387" s="78"/>
      <c r="M387" s="78"/>
      <c r="N387" s="78"/>
    </row>
    <row r="388" spans="1:14" ht="22.5" x14ac:dyDescent="0.15">
      <c r="A388" s="132">
        <v>228</v>
      </c>
      <c r="B388" s="133" t="s">
        <v>66</v>
      </c>
      <c r="C388" s="133" t="s">
        <v>520</v>
      </c>
      <c r="D388" s="133" t="s">
        <v>521</v>
      </c>
      <c r="E388" s="133" t="s">
        <v>527</v>
      </c>
      <c r="F388" s="133" t="s">
        <v>527</v>
      </c>
      <c r="G388" s="88"/>
      <c r="I388" s="5"/>
      <c r="J388" s="5"/>
      <c r="K388" s="78"/>
      <c r="L388" s="78"/>
      <c r="M388" s="78"/>
      <c r="N388" s="78"/>
    </row>
    <row r="389" spans="1:14" ht="33.75" x14ac:dyDescent="0.15">
      <c r="A389" s="129">
        <v>233</v>
      </c>
      <c r="B389" s="130" t="s">
        <v>528</v>
      </c>
      <c r="C389" s="130" t="s">
        <v>514</v>
      </c>
      <c r="D389" s="130" t="s">
        <v>529</v>
      </c>
      <c r="E389" s="133" t="s">
        <v>530</v>
      </c>
      <c r="F389" s="133" t="s">
        <v>531</v>
      </c>
      <c r="G389" s="88"/>
      <c r="I389" s="5"/>
      <c r="J389" s="5"/>
      <c r="K389" s="78"/>
      <c r="L389" s="78"/>
      <c r="M389" s="78"/>
      <c r="N389" s="78"/>
    </row>
    <row r="390" spans="1:14" ht="67.5" x14ac:dyDescent="0.15">
      <c r="A390" s="132">
        <v>236</v>
      </c>
      <c r="B390" s="133" t="s">
        <v>68</v>
      </c>
      <c r="C390" s="133" t="s">
        <v>507</v>
      </c>
      <c r="D390" s="133" t="s">
        <v>521</v>
      </c>
      <c r="E390" s="133" t="s">
        <v>532</v>
      </c>
      <c r="F390" s="133" t="s">
        <v>533</v>
      </c>
      <c r="G390" s="88"/>
      <c r="I390" s="5"/>
      <c r="J390" s="5"/>
    </row>
    <row r="391" spans="1:14" ht="33.75" x14ac:dyDescent="0.15">
      <c r="A391" s="129">
        <v>239</v>
      </c>
      <c r="B391" s="130" t="s">
        <v>73</v>
      </c>
      <c r="C391" s="130" t="s">
        <v>534</v>
      </c>
      <c r="D391" s="130" t="s">
        <v>508</v>
      </c>
      <c r="E391" s="130" t="s">
        <v>535</v>
      </c>
      <c r="F391" s="130" t="s">
        <v>535</v>
      </c>
      <c r="G391" s="88"/>
      <c r="I391" s="5"/>
      <c r="J391" s="5"/>
      <c r="K391" s="78"/>
      <c r="L391" s="78"/>
      <c r="M391" s="78"/>
      <c r="N391" s="78"/>
    </row>
    <row r="392" spans="1:14" ht="33.75" x14ac:dyDescent="0.15">
      <c r="A392" s="132">
        <v>243</v>
      </c>
      <c r="B392" s="133" t="s">
        <v>536</v>
      </c>
      <c r="C392" s="133" t="s">
        <v>534</v>
      </c>
      <c r="D392" s="133" t="s">
        <v>508</v>
      </c>
      <c r="E392" s="133" t="s">
        <v>537</v>
      </c>
      <c r="F392" s="133" t="s">
        <v>537</v>
      </c>
      <c r="G392" s="88"/>
      <c r="I392" s="5"/>
      <c r="J392" s="5"/>
      <c r="K392" s="78"/>
      <c r="L392" s="78"/>
      <c r="M392" s="78"/>
      <c r="N392" s="78"/>
    </row>
    <row r="393" spans="1:14" ht="90" x14ac:dyDescent="0.15">
      <c r="A393" s="129">
        <v>245</v>
      </c>
      <c r="B393" s="130" t="s">
        <v>76</v>
      </c>
      <c r="C393" s="130" t="s">
        <v>514</v>
      </c>
      <c r="D393" s="130" t="s">
        <v>517</v>
      </c>
      <c r="E393" s="133" t="s">
        <v>538</v>
      </c>
      <c r="F393" s="133" t="s">
        <v>539</v>
      </c>
      <c r="G393" s="88"/>
      <c r="I393" s="5"/>
      <c r="J393" s="5"/>
      <c r="K393" s="78"/>
      <c r="L393" s="78"/>
      <c r="M393" s="78"/>
      <c r="N393" s="78"/>
    </row>
    <row r="394" spans="1:14" ht="90" x14ac:dyDescent="0.15">
      <c r="A394" s="132">
        <v>247</v>
      </c>
      <c r="B394" s="133" t="s">
        <v>81</v>
      </c>
      <c r="C394" s="133" t="s">
        <v>514</v>
      </c>
      <c r="D394" s="133" t="s">
        <v>517</v>
      </c>
      <c r="E394" s="133" t="s">
        <v>540</v>
      </c>
      <c r="F394" s="133" t="s">
        <v>541</v>
      </c>
      <c r="G394" s="88"/>
      <c r="I394" s="5"/>
      <c r="J394" s="5"/>
      <c r="K394" s="78"/>
      <c r="L394" s="78"/>
      <c r="M394" s="78"/>
      <c r="N394" s="78"/>
    </row>
    <row r="395" spans="1:14" ht="22.5" x14ac:dyDescent="0.15">
      <c r="A395" s="129">
        <v>262</v>
      </c>
      <c r="B395" s="130" t="s">
        <v>86</v>
      </c>
      <c r="C395" s="130" t="s">
        <v>542</v>
      </c>
      <c r="D395" s="130" t="s">
        <v>508</v>
      </c>
      <c r="E395" s="130" t="s">
        <v>543</v>
      </c>
      <c r="F395" s="130" t="s">
        <v>543</v>
      </c>
      <c r="G395" s="88"/>
    </row>
    <row r="396" spans="1:14" ht="67.5" x14ac:dyDescent="0.15">
      <c r="A396" s="132">
        <v>265</v>
      </c>
      <c r="B396" s="133" t="s">
        <v>544</v>
      </c>
      <c r="C396" s="133" t="s">
        <v>545</v>
      </c>
      <c r="D396" s="133" t="s">
        <v>517</v>
      </c>
      <c r="E396" s="133" t="s">
        <v>546</v>
      </c>
      <c r="F396" s="133" t="s">
        <v>547</v>
      </c>
      <c r="G396" s="88"/>
      <c r="I396" s="5"/>
      <c r="J396" s="5"/>
      <c r="K396" s="78"/>
      <c r="L396" s="78"/>
      <c r="M396" s="78"/>
      <c r="N396" s="78"/>
    </row>
    <row r="397" spans="1:14" ht="22.5" x14ac:dyDescent="0.15">
      <c r="A397" s="129">
        <v>270</v>
      </c>
      <c r="B397" s="130" t="s">
        <v>93</v>
      </c>
      <c r="C397" s="130" t="s">
        <v>520</v>
      </c>
      <c r="D397" s="130" t="s">
        <v>521</v>
      </c>
      <c r="E397" s="130" t="s">
        <v>527</v>
      </c>
      <c r="F397" s="130" t="s">
        <v>527</v>
      </c>
      <c r="G397" s="88"/>
      <c r="I397" s="5"/>
      <c r="J397" s="5"/>
      <c r="K397" s="78"/>
      <c r="L397" s="78"/>
      <c r="M397" s="78"/>
      <c r="N397" s="78"/>
    </row>
    <row r="398" spans="1:14" ht="101.25" x14ac:dyDescent="0.15">
      <c r="A398" s="132">
        <v>271</v>
      </c>
      <c r="B398" s="133" t="s">
        <v>95</v>
      </c>
      <c r="C398" s="133" t="s">
        <v>548</v>
      </c>
      <c r="D398" s="133" t="s">
        <v>517</v>
      </c>
      <c r="E398" s="133" t="s">
        <v>549</v>
      </c>
      <c r="F398" s="133" t="s">
        <v>550</v>
      </c>
      <c r="G398" s="88"/>
      <c r="I398" s="5"/>
      <c r="J398" s="5"/>
      <c r="K398" s="78"/>
      <c r="L398" s="78"/>
      <c r="M398" s="78"/>
      <c r="N398" s="78"/>
    </row>
    <row r="399" spans="1:14" ht="22.5" x14ac:dyDescent="0.15">
      <c r="A399" s="129">
        <v>278</v>
      </c>
      <c r="B399" s="130" t="s">
        <v>551</v>
      </c>
      <c r="C399" s="130" t="s">
        <v>552</v>
      </c>
      <c r="D399" s="130" t="s">
        <v>508</v>
      </c>
      <c r="E399" s="130" t="s">
        <v>553</v>
      </c>
      <c r="F399" s="130" t="s">
        <v>553</v>
      </c>
      <c r="G399" s="88"/>
      <c r="I399" s="5"/>
      <c r="J399" s="5"/>
      <c r="K399" s="78"/>
      <c r="L399" s="78"/>
      <c r="M399" s="78"/>
      <c r="N399" s="78"/>
    </row>
    <row r="400" spans="1:14" ht="33.75" x14ac:dyDescent="0.15">
      <c r="A400" s="132">
        <v>280</v>
      </c>
      <c r="B400" s="133" t="s">
        <v>100</v>
      </c>
      <c r="C400" s="133" t="s">
        <v>514</v>
      </c>
      <c r="D400" s="133" t="s">
        <v>554</v>
      </c>
      <c r="E400" s="133" t="s">
        <v>555</v>
      </c>
      <c r="F400" s="133" t="s">
        <v>556</v>
      </c>
      <c r="G400" s="88"/>
      <c r="I400" s="5"/>
      <c r="J400" s="5"/>
      <c r="K400" s="78"/>
      <c r="L400" s="78"/>
      <c r="M400" s="78"/>
      <c r="N400" s="78"/>
    </row>
    <row r="401" spans="1:14" ht="90" x14ac:dyDescent="0.15">
      <c r="A401" s="129">
        <v>282</v>
      </c>
      <c r="B401" s="130" t="s">
        <v>104</v>
      </c>
      <c r="C401" s="130" t="s">
        <v>548</v>
      </c>
      <c r="D401" s="130" t="s">
        <v>517</v>
      </c>
      <c r="E401" s="133" t="s">
        <v>557</v>
      </c>
      <c r="F401" s="133" t="s">
        <v>558</v>
      </c>
      <c r="G401" s="88"/>
    </row>
    <row r="402" spans="1:14" ht="67.5" x14ac:dyDescent="0.15">
      <c r="A402" s="132">
        <v>283</v>
      </c>
      <c r="B402" s="133" t="s">
        <v>110</v>
      </c>
      <c r="C402" s="133" t="s">
        <v>507</v>
      </c>
      <c r="D402" s="133" t="s">
        <v>521</v>
      </c>
      <c r="E402" s="133" t="s">
        <v>559</v>
      </c>
      <c r="F402" s="133" t="s">
        <v>560</v>
      </c>
      <c r="G402" s="88"/>
      <c r="I402" s="5"/>
      <c r="J402" s="5"/>
      <c r="K402" s="78"/>
      <c r="L402" s="78"/>
      <c r="M402" s="78"/>
      <c r="N402" s="78"/>
    </row>
    <row r="403" spans="1:14" ht="22.5" x14ac:dyDescent="0.15">
      <c r="A403" s="129">
        <v>290</v>
      </c>
      <c r="B403" s="130" t="s">
        <v>114</v>
      </c>
      <c r="C403" s="130" t="s">
        <v>548</v>
      </c>
      <c r="D403" s="130" t="s">
        <v>561</v>
      </c>
      <c r="E403" s="130"/>
      <c r="F403" s="130" t="s">
        <v>562</v>
      </c>
      <c r="G403" s="88"/>
      <c r="I403" s="5"/>
      <c r="J403" s="5"/>
      <c r="K403" s="78"/>
      <c r="L403" s="78"/>
      <c r="M403" s="78"/>
      <c r="N403" s="78"/>
    </row>
    <row r="404" spans="1:14" ht="90" x14ac:dyDescent="0.15">
      <c r="A404" s="132">
        <v>294</v>
      </c>
      <c r="B404" s="133" t="s">
        <v>118</v>
      </c>
      <c r="C404" s="133" t="s">
        <v>514</v>
      </c>
      <c r="D404" s="133" t="s">
        <v>517</v>
      </c>
      <c r="E404" s="134" t="s">
        <v>563</v>
      </c>
      <c r="F404" s="134" t="s">
        <v>564</v>
      </c>
      <c r="G404" s="88"/>
      <c r="I404" s="5"/>
      <c r="J404" s="5"/>
      <c r="K404" s="78"/>
      <c r="L404" s="78"/>
      <c r="M404" s="78"/>
      <c r="N404" s="78"/>
    </row>
    <row r="405" spans="1:14" ht="22.5" x14ac:dyDescent="0.15">
      <c r="A405" s="129">
        <v>295</v>
      </c>
      <c r="B405" s="130" t="s">
        <v>565</v>
      </c>
      <c r="C405" s="130" t="s">
        <v>548</v>
      </c>
      <c r="D405" s="130" t="s">
        <v>566</v>
      </c>
      <c r="E405" s="130" t="s">
        <v>567</v>
      </c>
      <c r="F405" s="130" t="s">
        <v>567</v>
      </c>
      <c r="G405" s="88"/>
      <c r="I405" s="5"/>
      <c r="J405" s="5"/>
      <c r="K405" s="78"/>
      <c r="L405" s="78"/>
      <c r="M405" s="78"/>
      <c r="N405" s="78"/>
    </row>
    <row r="406" spans="1:14" ht="22.5" x14ac:dyDescent="0.15">
      <c r="A406" s="132">
        <v>299</v>
      </c>
      <c r="B406" s="133" t="s">
        <v>122</v>
      </c>
      <c r="C406" s="133" t="s">
        <v>548</v>
      </c>
      <c r="D406" s="133" t="s">
        <v>561</v>
      </c>
      <c r="E406" s="133"/>
      <c r="F406" s="133" t="s">
        <v>562</v>
      </c>
      <c r="G406" s="88"/>
      <c r="I406" s="5"/>
      <c r="J406" s="5"/>
      <c r="K406" s="78"/>
      <c r="L406" s="78"/>
      <c r="M406" s="78"/>
      <c r="N406" s="78"/>
    </row>
    <row r="407" spans="1:14" ht="33.75" x14ac:dyDescent="0.15">
      <c r="A407" s="129">
        <v>300</v>
      </c>
      <c r="B407" s="130" t="s">
        <v>125</v>
      </c>
      <c r="C407" s="130" t="s">
        <v>545</v>
      </c>
      <c r="D407" s="130" t="s">
        <v>521</v>
      </c>
      <c r="E407" s="130" t="s">
        <v>568</v>
      </c>
      <c r="F407" s="130" t="s">
        <v>569</v>
      </c>
      <c r="G407" s="88"/>
      <c r="I407" s="5"/>
      <c r="J407" s="5"/>
    </row>
    <row r="408" spans="1:14" ht="33.75" x14ac:dyDescent="0.15">
      <c r="A408" s="132">
        <v>304</v>
      </c>
      <c r="B408" s="133" t="s">
        <v>570</v>
      </c>
      <c r="C408" s="133" t="s">
        <v>542</v>
      </c>
      <c r="D408" s="133" t="s">
        <v>571</v>
      </c>
      <c r="E408" s="133" t="s">
        <v>572</v>
      </c>
      <c r="F408" s="133" t="s">
        <v>573</v>
      </c>
      <c r="G408" s="88"/>
      <c r="I408" s="5"/>
      <c r="J408" s="5"/>
      <c r="K408" s="78"/>
      <c r="L408" s="78"/>
      <c r="M408" s="78"/>
      <c r="N408" s="78"/>
    </row>
    <row r="409" spans="1:14" ht="33.75" x14ac:dyDescent="0.15">
      <c r="A409" s="132" t="s">
        <v>574</v>
      </c>
      <c r="B409" s="133" t="s">
        <v>575</v>
      </c>
      <c r="C409" s="133" t="s">
        <v>514</v>
      </c>
      <c r="D409" s="133" t="s">
        <v>576</v>
      </c>
      <c r="E409" s="133" t="s">
        <v>577</v>
      </c>
      <c r="F409" s="133" t="s">
        <v>578</v>
      </c>
      <c r="G409" s="88"/>
      <c r="I409" s="5"/>
      <c r="J409" s="5"/>
      <c r="K409" s="78"/>
      <c r="L409" s="78"/>
      <c r="M409" s="78"/>
      <c r="N409" s="78"/>
    </row>
    <row r="410" spans="1:14" ht="45" x14ac:dyDescent="0.15">
      <c r="A410" s="129">
        <v>311</v>
      </c>
      <c r="B410" s="130" t="s">
        <v>579</v>
      </c>
      <c r="C410" s="130" t="s">
        <v>542</v>
      </c>
      <c r="D410" s="130" t="s">
        <v>580</v>
      </c>
      <c r="E410" s="130" t="s">
        <v>581</v>
      </c>
      <c r="F410" s="130" t="s">
        <v>582</v>
      </c>
      <c r="G410" s="88"/>
      <c r="I410" s="5"/>
      <c r="J410" s="5"/>
      <c r="K410" s="78"/>
      <c r="L410" s="78"/>
      <c r="M410" s="78"/>
      <c r="N410" s="78"/>
    </row>
    <row r="411" spans="1:14" ht="22.5" x14ac:dyDescent="0.15">
      <c r="A411" s="132">
        <v>312</v>
      </c>
      <c r="B411" s="133" t="s">
        <v>583</v>
      </c>
      <c r="C411" s="133" t="s">
        <v>584</v>
      </c>
      <c r="D411" s="133" t="s">
        <v>508</v>
      </c>
      <c r="E411" s="133" t="s">
        <v>585</v>
      </c>
      <c r="F411" s="133" t="s">
        <v>585</v>
      </c>
      <c r="G411" s="88"/>
      <c r="I411" s="5"/>
      <c r="J411" s="5"/>
      <c r="K411" s="78"/>
      <c r="L411" s="78"/>
      <c r="M411" s="78"/>
      <c r="N411" s="78"/>
    </row>
    <row r="412" spans="1:14" ht="90" x14ac:dyDescent="0.15">
      <c r="A412" s="129">
        <v>313</v>
      </c>
      <c r="B412" s="130" t="s">
        <v>586</v>
      </c>
      <c r="C412" s="130" t="s">
        <v>587</v>
      </c>
      <c r="D412" s="130" t="s">
        <v>588</v>
      </c>
      <c r="E412" s="133" t="s">
        <v>589</v>
      </c>
      <c r="F412" s="130" t="s">
        <v>590</v>
      </c>
      <c r="G412" s="88"/>
      <c r="I412" s="5"/>
      <c r="J412" s="5"/>
      <c r="K412" s="78"/>
      <c r="L412" s="78"/>
      <c r="M412" s="78"/>
      <c r="N412" s="78"/>
    </row>
    <row r="413" spans="1:14" ht="33.75" x14ac:dyDescent="0.15">
      <c r="A413" s="132">
        <v>315</v>
      </c>
      <c r="B413" s="133" t="s">
        <v>131</v>
      </c>
      <c r="C413" s="133" t="s">
        <v>591</v>
      </c>
      <c r="D413" s="133" t="s">
        <v>592</v>
      </c>
      <c r="E413" s="133"/>
      <c r="F413" s="133" t="s">
        <v>562</v>
      </c>
      <c r="G413" s="88"/>
      <c r="I413" s="5"/>
      <c r="J413" s="5"/>
    </row>
    <row r="414" spans="1:14" ht="22.5" x14ac:dyDescent="0.15">
      <c r="A414" s="129">
        <v>316</v>
      </c>
      <c r="B414" s="130" t="s">
        <v>131</v>
      </c>
      <c r="C414" s="130" t="s">
        <v>548</v>
      </c>
      <c r="D414" s="130" t="s">
        <v>561</v>
      </c>
      <c r="E414" s="130"/>
      <c r="F414" s="130" t="s">
        <v>562</v>
      </c>
      <c r="G414" s="88"/>
      <c r="I414" s="5"/>
      <c r="J414" s="5"/>
      <c r="K414" s="78"/>
      <c r="L414" s="78"/>
      <c r="M414" s="78"/>
      <c r="N414" s="78"/>
    </row>
    <row r="415" spans="1:14" ht="22.5" x14ac:dyDescent="0.15">
      <c r="A415" s="132">
        <v>319</v>
      </c>
      <c r="B415" s="133" t="s">
        <v>134</v>
      </c>
      <c r="C415" s="133" t="s">
        <v>520</v>
      </c>
      <c r="D415" s="133" t="s">
        <v>521</v>
      </c>
      <c r="E415" s="133" t="s">
        <v>527</v>
      </c>
      <c r="F415" s="133" t="s">
        <v>527</v>
      </c>
      <c r="G415" s="88"/>
      <c r="I415" s="5"/>
      <c r="J415" s="5"/>
      <c r="K415" s="78"/>
      <c r="L415" s="78"/>
      <c r="M415" s="78"/>
      <c r="N415" s="78"/>
    </row>
    <row r="416" spans="1:14" ht="78.75" x14ac:dyDescent="0.15">
      <c r="A416" s="129">
        <v>322</v>
      </c>
      <c r="B416" s="130" t="s">
        <v>136</v>
      </c>
      <c r="C416" s="130" t="s">
        <v>548</v>
      </c>
      <c r="D416" s="130" t="s">
        <v>517</v>
      </c>
      <c r="E416" s="133" t="s">
        <v>593</v>
      </c>
      <c r="F416" s="133" t="s">
        <v>539</v>
      </c>
      <c r="G416" s="88"/>
      <c r="I416" s="5"/>
      <c r="J416" s="5"/>
      <c r="K416" s="78"/>
      <c r="L416" s="78"/>
      <c r="M416" s="78"/>
      <c r="N416" s="78"/>
    </row>
    <row r="417" spans="1:14" ht="45" x14ac:dyDescent="0.15">
      <c r="A417" s="132">
        <v>323</v>
      </c>
      <c r="B417" s="133" t="s">
        <v>594</v>
      </c>
      <c r="C417" s="133" t="s">
        <v>584</v>
      </c>
      <c r="D417" s="133" t="s">
        <v>595</v>
      </c>
      <c r="E417" s="133" t="s">
        <v>596</v>
      </c>
      <c r="F417" s="133" t="s">
        <v>597</v>
      </c>
      <c r="G417" s="88"/>
      <c r="I417" s="5"/>
      <c r="J417" s="5"/>
      <c r="K417" s="78"/>
      <c r="L417" s="78"/>
      <c r="M417" s="78"/>
      <c r="N417" s="78"/>
    </row>
    <row r="418" spans="1:14" ht="22.5" x14ac:dyDescent="0.15">
      <c r="A418" s="129">
        <v>330</v>
      </c>
      <c r="B418" s="130" t="s">
        <v>145</v>
      </c>
      <c r="C418" s="130" t="s">
        <v>545</v>
      </c>
      <c r="D418" s="130" t="s">
        <v>598</v>
      </c>
      <c r="E418" s="130" t="s">
        <v>599</v>
      </c>
      <c r="F418" s="130" t="s">
        <v>599</v>
      </c>
      <c r="G418" s="88"/>
      <c r="I418" s="5"/>
      <c r="J418" s="5"/>
      <c r="K418" s="78"/>
      <c r="L418" s="78"/>
      <c r="M418" s="78"/>
      <c r="N418" s="78"/>
    </row>
    <row r="419" spans="1:14" ht="33.75" x14ac:dyDescent="0.15">
      <c r="A419" s="132">
        <v>331</v>
      </c>
      <c r="B419" s="133" t="s">
        <v>600</v>
      </c>
      <c r="C419" s="133" t="s">
        <v>591</v>
      </c>
      <c r="D419" s="133" t="s">
        <v>601</v>
      </c>
      <c r="E419" s="133" t="s">
        <v>602</v>
      </c>
      <c r="F419" s="133" t="s">
        <v>603</v>
      </c>
      <c r="G419" s="88"/>
      <c r="I419" s="5"/>
      <c r="J419" s="5"/>
    </row>
    <row r="420" spans="1:14" ht="45" x14ac:dyDescent="0.15">
      <c r="A420" s="132">
        <v>332</v>
      </c>
      <c r="B420" s="133" t="s">
        <v>600</v>
      </c>
      <c r="C420" s="133" t="s">
        <v>604</v>
      </c>
      <c r="D420" s="133" t="s">
        <v>605</v>
      </c>
      <c r="E420" s="133" t="s">
        <v>606</v>
      </c>
      <c r="F420" s="133" t="s">
        <v>607</v>
      </c>
      <c r="G420" s="88"/>
      <c r="I420" s="5"/>
      <c r="J420" s="5"/>
      <c r="K420" s="78"/>
      <c r="L420" s="78"/>
      <c r="M420" s="78"/>
      <c r="N420" s="78"/>
    </row>
    <row r="421" spans="1:14" ht="33.75" x14ac:dyDescent="0.15">
      <c r="A421" s="129" t="s">
        <v>608</v>
      </c>
      <c r="B421" s="130" t="s">
        <v>609</v>
      </c>
      <c r="C421" s="130" t="s">
        <v>514</v>
      </c>
      <c r="D421" s="130" t="s">
        <v>576</v>
      </c>
      <c r="E421" s="130" t="s">
        <v>577</v>
      </c>
      <c r="F421" s="130" t="s">
        <v>578</v>
      </c>
      <c r="G421" s="88"/>
      <c r="I421" s="5"/>
      <c r="J421" s="5"/>
      <c r="K421" s="78"/>
      <c r="L421" s="78"/>
      <c r="M421" s="78"/>
      <c r="N421" s="78"/>
    </row>
    <row r="422" spans="1:14" ht="22.5" x14ac:dyDescent="0.15">
      <c r="A422" s="132" t="s">
        <v>610</v>
      </c>
      <c r="B422" s="133" t="s">
        <v>149</v>
      </c>
      <c r="C422" s="133" t="s">
        <v>611</v>
      </c>
      <c r="D422" s="133" t="s">
        <v>521</v>
      </c>
      <c r="E422" s="133" t="s">
        <v>612</v>
      </c>
      <c r="F422" s="133" t="s">
        <v>612</v>
      </c>
      <c r="G422" s="88"/>
      <c r="I422" s="5"/>
      <c r="J422" s="5"/>
      <c r="K422" s="78"/>
      <c r="L422" s="78"/>
      <c r="M422" s="78"/>
      <c r="N422" s="78"/>
    </row>
    <row r="423" spans="1:14" ht="22.5" x14ac:dyDescent="0.15">
      <c r="A423" s="129">
        <v>338</v>
      </c>
      <c r="B423" s="130" t="s">
        <v>613</v>
      </c>
      <c r="C423" s="130" t="s">
        <v>542</v>
      </c>
      <c r="D423" s="130" t="s">
        <v>508</v>
      </c>
      <c r="E423" s="133" t="s">
        <v>614</v>
      </c>
      <c r="F423" s="133" t="s">
        <v>614</v>
      </c>
      <c r="G423" s="89"/>
      <c r="I423" s="5"/>
      <c r="J423" s="5"/>
      <c r="K423" s="78"/>
      <c r="L423" s="78"/>
      <c r="M423" s="78"/>
      <c r="N423" s="78"/>
    </row>
    <row r="424" spans="1:14" ht="33.75" x14ac:dyDescent="0.15">
      <c r="A424" s="132">
        <v>341</v>
      </c>
      <c r="B424" s="133" t="s">
        <v>160</v>
      </c>
      <c r="C424" s="133" t="s">
        <v>520</v>
      </c>
      <c r="D424" s="133" t="s">
        <v>508</v>
      </c>
      <c r="E424" s="133" t="s">
        <v>615</v>
      </c>
      <c r="F424" s="133" t="s">
        <v>615</v>
      </c>
      <c r="G424" s="89"/>
      <c r="I424" s="5"/>
      <c r="J424" s="5"/>
      <c r="K424" s="78"/>
      <c r="L424" s="78"/>
      <c r="M424" s="78"/>
      <c r="N424" s="78"/>
    </row>
    <row r="425" spans="1:14" ht="22.5" x14ac:dyDescent="0.15">
      <c r="A425" s="129">
        <v>342</v>
      </c>
      <c r="B425" s="130" t="s">
        <v>164</v>
      </c>
      <c r="C425" s="130" t="s">
        <v>548</v>
      </c>
      <c r="D425" s="130" t="s">
        <v>616</v>
      </c>
      <c r="E425" s="133" t="s">
        <v>567</v>
      </c>
      <c r="F425" s="130" t="s">
        <v>567</v>
      </c>
      <c r="G425" s="89"/>
      <c r="I425" s="5"/>
      <c r="J425" s="5"/>
    </row>
    <row r="426" spans="1:14" ht="45" x14ac:dyDescent="0.15">
      <c r="A426" s="132">
        <v>346</v>
      </c>
      <c r="B426" s="133" t="s">
        <v>617</v>
      </c>
      <c r="C426" s="133" t="s">
        <v>542</v>
      </c>
      <c r="D426" s="133" t="s">
        <v>580</v>
      </c>
      <c r="E426" s="133" t="s">
        <v>618</v>
      </c>
      <c r="F426" s="133" t="s">
        <v>582</v>
      </c>
      <c r="G426" s="89"/>
      <c r="I426" s="5"/>
      <c r="J426" s="5"/>
    </row>
    <row r="427" spans="1:14" ht="45" x14ac:dyDescent="0.15">
      <c r="A427" s="129" t="s">
        <v>619</v>
      </c>
      <c r="B427" s="130" t="s">
        <v>179</v>
      </c>
      <c r="C427" s="130" t="s">
        <v>548</v>
      </c>
      <c r="D427" s="133" t="s">
        <v>517</v>
      </c>
      <c r="E427" s="133" t="s">
        <v>620</v>
      </c>
      <c r="F427" s="133" t="s">
        <v>620</v>
      </c>
      <c r="G427" s="89"/>
      <c r="I427" s="5"/>
      <c r="J427" s="5"/>
    </row>
    <row r="428" spans="1:14" ht="45" x14ac:dyDescent="0.15">
      <c r="A428" s="132">
        <v>354</v>
      </c>
      <c r="B428" s="133" t="s">
        <v>621</v>
      </c>
      <c r="C428" s="133" t="s">
        <v>591</v>
      </c>
      <c r="D428" s="133" t="s">
        <v>622</v>
      </c>
      <c r="E428" s="133" t="s">
        <v>623</v>
      </c>
      <c r="F428" s="133" t="s">
        <v>623</v>
      </c>
      <c r="G428" s="87"/>
      <c r="H428" s="87"/>
      <c r="I428" s="87"/>
      <c r="J428" s="87"/>
      <c r="K428" s="78"/>
      <c r="L428" s="78"/>
      <c r="M428" s="78"/>
      <c r="N428" s="78"/>
    </row>
    <row r="429" spans="1:14" ht="22.5" x14ac:dyDescent="0.15">
      <c r="A429" s="129">
        <v>361</v>
      </c>
      <c r="B429" s="130" t="s">
        <v>624</v>
      </c>
      <c r="C429" s="130" t="s">
        <v>584</v>
      </c>
      <c r="D429" s="130" t="s">
        <v>508</v>
      </c>
      <c r="E429" s="130" t="s">
        <v>585</v>
      </c>
      <c r="F429" s="130" t="s">
        <v>585</v>
      </c>
      <c r="K429" s="78"/>
      <c r="L429" s="78"/>
      <c r="M429" s="78"/>
      <c r="N429" s="78"/>
    </row>
    <row r="430" spans="1:14" ht="22.5" x14ac:dyDescent="0.15">
      <c r="A430" s="132">
        <v>362</v>
      </c>
      <c r="B430" s="133" t="s">
        <v>625</v>
      </c>
      <c r="C430" s="133" t="s">
        <v>514</v>
      </c>
      <c r="D430" s="133" t="s">
        <v>508</v>
      </c>
      <c r="E430" s="133" t="s">
        <v>553</v>
      </c>
      <c r="F430" s="133" t="s">
        <v>553</v>
      </c>
    </row>
    <row r="431" spans="1:14" ht="45" x14ac:dyDescent="0.15">
      <c r="A431" s="129">
        <v>363</v>
      </c>
      <c r="B431" s="130" t="s">
        <v>216</v>
      </c>
      <c r="C431" s="130" t="s">
        <v>548</v>
      </c>
      <c r="D431" s="130" t="s">
        <v>626</v>
      </c>
      <c r="E431" s="133" t="s">
        <v>627</v>
      </c>
      <c r="F431" s="133" t="s">
        <v>627</v>
      </c>
    </row>
    <row r="432" spans="1:14" ht="78.75" x14ac:dyDescent="0.15">
      <c r="A432" s="132" t="s">
        <v>628</v>
      </c>
      <c r="B432" s="133" t="s">
        <v>187</v>
      </c>
      <c r="C432" s="133" t="s">
        <v>548</v>
      </c>
      <c r="D432" s="133" t="s">
        <v>517</v>
      </c>
      <c r="E432" s="133" t="s">
        <v>629</v>
      </c>
      <c r="F432" s="133" t="s">
        <v>539</v>
      </c>
    </row>
    <row r="433" spans="1:6" ht="22.5" x14ac:dyDescent="0.15">
      <c r="A433" s="129">
        <v>365</v>
      </c>
      <c r="B433" s="130" t="s">
        <v>221</v>
      </c>
      <c r="C433" s="130" t="s">
        <v>584</v>
      </c>
      <c r="D433" s="130" t="s">
        <v>630</v>
      </c>
      <c r="E433" s="133" t="s">
        <v>631</v>
      </c>
      <c r="F433" s="133" t="s">
        <v>631</v>
      </c>
    </row>
    <row r="434" spans="1:6" ht="22.5" x14ac:dyDescent="0.15">
      <c r="A434" s="132">
        <v>367</v>
      </c>
      <c r="B434" s="133" t="s">
        <v>225</v>
      </c>
      <c r="C434" s="133" t="s">
        <v>520</v>
      </c>
      <c r="D434" s="133" t="s">
        <v>521</v>
      </c>
      <c r="E434" s="133" t="s">
        <v>527</v>
      </c>
      <c r="F434" s="133" t="s">
        <v>527</v>
      </c>
    </row>
    <row r="435" spans="1:6" ht="56.25" x14ac:dyDescent="0.15">
      <c r="A435" s="129">
        <v>368</v>
      </c>
      <c r="B435" s="130" t="s">
        <v>632</v>
      </c>
      <c r="C435" s="130" t="s">
        <v>542</v>
      </c>
      <c r="D435" s="130" t="s">
        <v>633</v>
      </c>
      <c r="E435" s="133" t="s">
        <v>634</v>
      </c>
      <c r="F435" s="133" t="s">
        <v>635</v>
      </c>
    </row>
    <row r="436" spans="1:6" ht="22.5" x14ac:dyDescent="0.15">
      <c r="A436" s="132">
        <v>369</v>
      </c>
      <c r="B436" s="133" t="s">
        <v>636</v>
      </c>
      <c r="C436" s="133" t="s">
        <v>584</v>
      </c>
      <c r="D436" s="133" t="s">
        <v>566</v>
      </c>
      <c r="E436" s="133" t="s">
        <v>567</v>
      </c>
      <c r="F436" s="133" t="s">
        <v>567</v>
      </c>
    </row>
    <row r="437" spans="1:6" ht="45" x14ac:dyDescent="0.15">
      <c r="A437" s="132">
        <v>373</v>
      </c>
      <c r="B437" s="133" t="s">
        <v>230</v>
      </c>
      <c r="C437" s="133" t="s">
        <v>545</v>
      </c>
      <c r="D437" s="133" t="s">
        <v>637</v>
      </c>
      <c r="E437" s="133" t="s">
        <v>638</v>
      </c>
      <c r="F437" s="133" t="s">
        <v>639</v>
      </c>
    </row>
    <row r="438" spans="1:6" ht="22.5" x14ac:dyDescent="0.15">
      <c r="A438" s="132">
        <v>379</v>
      </c>
      <c r="B438" s="133" t="s">
        <v>640</v>
      </c>
      <c r="C438" s="133" t="s">
        <v>548</v>
      </c>
      <c r="D438" s="133" t="s">
        <v>641</v>
      </c>
      <c r="E438" s="133"/>
      <c r="F438" s="133" t="s">
        <v>642</v>
      </c>
    </row>
    <row r="439" spans="1:6" ht="56.25" x14ac:dyDescent="0.15">
      <c r="A439" s="132" t="s">
        <v>643</v>
      </c>
      <c r="B439" s="133" t="s">
        <v>153</v>
      </c>
      <c r="C439" s="133" t="s">
        <v>611</v>
      </c>
      <c r="D439" s="133" t="s">
        <v>517</v>
      </c>
      <c r="E439" s="133" t="s">
        <v>644</v>
      </c>
      <c r="F439" s="133" t="s">
        <v>644</v>
      </c>
    </row>
    <row r="440" spans="1:6" ht="78.75" x14ac:dyDescent="0.15">
      <c r="A440" s="132" t="s">
        <v>645</v>
      </c>
      <c r="B440" s="133" t="s">
        <v>196</v>
      </c>
      <c r="C440" s="133" t="s">
        <v>548</v>
      </c>
      <c r="D440" s="133" t="s">
        <v>521</v>
      </c>
      <c r="E440" s="133" t="s">
        <v>646</v>
      </c>
      <c r="F440" s="133" t="s">
        <v>620</v>
      </c>
    </row>
    <row r="441" spans="1:6" ht="56.25" x14ac:dyDescent="0.15">
      <c r="A441" s="132">
        <v>383</v>
      </c>
      <c r="B441" s="133" t="s">
        <v>647</v>
      </c>
      <c r="C441" s="133" t="s">
        <v>604</v>
      </c>
      <c r="D441" s="133" t="s">
        <v>517</v>
      </c>
      <c r="E441" s="133" t="s">
        <v>648</v>
      </c>
      <c r="F441" s="133" t="s">
        <v>649</v>
      </c>
    </row>
    <row r="442" spans="1:6" ht="78.75" x14ac:dyDescent="0.15">
      <c r="A442" s="132">
        <v>392</v>
      </c>
      <c r="B442" s="133" t="s">
        <v>235</v>
      </c>
      <c r="C442" s="133" t="s">
        <v>507</v>
      </c>
      <c r="D442" s="133" t="s">
        <v>517</v>
      </c>
      <c r="E442" s="133" t="s">
        <v>650</v>
      </c>
      <c r="F442" s="133" t="s">
        <v>651</v>
      </c>
    </row>
    <row r="443" spans="1:6" ht="22.5" x14ac:dyDescent="0.15">
      <c r="A443" s="132">
        <v>393</v>
      </c>
      <c r="B443" s="133" t="s">
        <v>170</v>
      </c>
      <c r="C443" s="133" t="s">
        <v>548</v>
      </c>
      <c r="D443" s="133" t="s">
        <v>616</v>
      </c>
      <c r="E443" s="133" t="s">
        <v>567</v>
      </c>
      <c r="F443" s="133" t="s">
        <v>567</v>
      </c>
    </row>
    <row r="444" spans="1:6" ht="22.5" x14ac:dyDescent="0.15">
      <c r="A444" s="132">
        <v>396</v>
      </c>
      <c r="B444" s="133" t="s">
        <v>652</v>
      </c>
      <c r="C444" s="133" t="s">
        <v>584</v>
      </c>
      <c r="D444" s="133" t="s">
        <v>653</v>
      </c>
      <c r="E444" s="133" t="s">
        <v>654</v>
      </c>
      <c r="F444" s="133" t="s">
        <v>654</v>
      </c>
    </row>
    <row r="445" spans="1:6" ht="101.25" x14ac:dyDescent="0.15">
      <c r="A445" s="132" t="s">
        <v>655</v>
      </c>
      <c r="B445" s="133" t="s">
        <v>206</v>
      </c>
      <c r="C445" s="133" t="s">
        <v>548</v>
      </c>
      <c r="D445" s="133" t="s">
        <v>521</v>
      </c>
      <c r="E445" s="133" t="s">
        <v>656</v>
      </c>
      <c r="F445" s="133" t="s">
        <v>620</v>
      </c>
    </row>
    <row r="446" spans="1:6" ht="45" x14ac:dyDescent="0.15">
      <c r="A446" s="132">
        <v>405</v>
      </c>
      <c r="B446" s="135">
        <v>38393</v>
      </c>
      <c r="C446" s="133" t="s">
        <v>548</v>
      </c>
      <c r="D446" s="133" t="s">
        <v>508</v>
      </c>
      <c r="E446" s="133" t="s">
        <v>657</v>
      </c>
      <c r="F446" s="133" t="s">
        <v>657</v>
      </c>
    </row>
    <row r="447" spans="1:6" ht="22.5" x14ac:dyDescent="0.15">
      <c r="A447" s="129">
        <v>410</v>
      </c>
      <c r="B447" s="136">
        <v>38454</v>
      </c>
      <c r="C447" s="137" t="s">
        <v>548</v>
      </c>
      <c r="D447" s="137" t="s">
        <v>616</v>
      </c>
      <c r="E447" s="137" t="s">
        <v>567</v>
      </c>
      <c r="F447" s="137" t="s">
        <v>567</v>
      </c>
    </row>
    <row r="448" spans="1:6" ht="45" x14ac:dyDescent="0.15">
      <c r="A448" s="132">
        <v>412</v>
      </c>
      <c r="B448" s="135">
        <v>38470</v>
      </c>
      <c r="C448" s="133" t="s">
        <v>542</v>
      </c>
      <c r="D448" s="133" t="s">
        <v>658</v>
      </c>
      <c r="E448" s="133" t="s">
        <v>659</v>
      </c>
      <c r="F448" s="133" t="s">
        <v>659</v>
      </c>
    </row>
    <row r="449" spans="1:6" ht="22.5" x14ac:dyDescent="0.15">
      <c r="A449" s="132">
        <v>414</v>
      </c>
      <c r="B449" s="135">
        <v>38498</v>
      </c>
      <c r="C449" s="133" t="s">
        <v>584</v>
      </c>
      <c r="D449" s="133" t="s">
        <v>660</v>
      </c>
      <c r="E449" s="133" t="s">
        <v>661</v>
      </c>
      <c r="F449" s="133" t="s">
        <v>661</v>
      </c>
    </row>
    <row r="450" spans="1:6" ht="22.5" x14ac:dyDescent="0.15">
      <c r="A450" s="132">
        <v>420</v>
      </c>
      <c r="B450" s="135">
        <v>38526</v>
      </c>
      <c r="C450" s="133" t="s">
        <v>520</v>
      </c>
      <c r="D450" s="133" t="s">
        <v>508</v>
      </c>
      <c r="E450" s="133" t="s">
        <v>527</v>
      </c>
      <c r="F450" s="133" t="s">
        <v>527</v>
      </c>
    </row>
    <row r="451" spans="1:6" ht="33.75" x14ac:dyDescent="0.15">
      <c r="A451" s="132">
        <v>424</v>
      </c>
      <c r="B451" s="135">
        <v>38553</v>
      </c>
      <c r="C451" s="135" t="s">
        <v>514</v>
      </c>
      <c r="D451" s="130" t="s">
        <v>576</v>
      </c>
      <c r="E451" s="130" t="s">
        <v>577</v>
      </c>
      <c r="F451" s="130" t="s">
        <v>578</v>
      </c>
    </row>
    <row r="452" spans="1:6" ht="22.5" x14ac:dyDescent="0.15">
      <c r="A452" s="132" t="s">
        <v>662</v>
      </c>
      <c r="B452" s="135">
        <v>38559</v>
      </c>
      <c r="C452" s="133" t="s">
        <v>611</v>
      </c>
      <c r="D452" s="133" t="s">
        <v>521</v>
      </c>
      <c r="E452" s="133" t="s">
        <v>663</v>
      </c>
      <c r="F452" s="133" t="s">
        <v>663</v>
      </c>
    </row>
    <row r="453" spans="1:6" ht="33.75" x14ac:dyDescent="0.15">
      <c r="A453" s="132">
        <v>430</v>
      </c>
      <c r="B453" s="135">
        <v>38576</v>
      </c>
      <c r="C453" s="135" t="s">
        <v>514</v>
      </c>
      <c r="D453" s="133" t="s">
        <v>664</v>
      </c>
      <c r="E453" s="133" t="s">
        <v>665</v>
      </c>
      <c r="F453" s="133" t="s">
        <v>578</v>
      </c>
    </row>
    <row r="454" spans="1:6" ht="45" x14ac:dyDescent="0.15">
      <c r="A454" s="132">
        <v>436</v>
      </c>
      <c r="B454" s="135">
        <v>38638</v>
      </c>
      <c r="C454" s="133" t="s">
        <v>584</v>
      </c>
      <c r="D454" s="133" t="s">
        <v>595</v>
      </c>
      <c r="E454" s="133" t="s">
        <v>596</v>
      </c>
      <c r="F454" s="133" t="s">
        <v>597</v>
      </c>
    </row>
    <row r="455" spans="1:6" ht="78.75" x14ac:dyDescent="0.15">
      <c r="A455" s="132" t="s">
        <v>666</v>
      </c>
      <c r="B455" s="135">
        <v>38649</v>
      </c>
      <c r="C455" s="133" t="s">
        <v>548</v>
      </c>
      <c r="D455" s="133" t="s">
        <v>521</v>
      </c>
      <c r="E455" s="133" t="s">
        <v>667</v>
      </c>
      <c r="F455" s="133" t="s">
        <v>620</v>
      </c>
    </row>
    <row r="456" spans="1:6" ht="22.5" x14ac:dyDescent="0.15">
      <c r="A456" s="132">
        <v>441</v>
      </c>
      <c r="B456" s="135">
        <v>38673</v>
      </c>
      <c r="C456" s="133" t="s">
        <v>584</v>
      </c>
      <c r="D456" s="137" t="s">
        <v>616</v>
      </c>
      <c r="E456" s="137" t="s">
        <v>567</v>
      </c>
      <c r="F456" s="137" t="s">
        <v>567</v>
      </c>
    </row>
    <row r="457" spans="1:6" ht="22.5" x14ac:dyDescent="0.15">
      <c r="A457" s="132">
        <v>442</v>
      </c>
      <c r="B457" s="135">
        <v>38677</v>
      </c>
      <c r="C457" s="133" t="s">
        <v>542</v>
      </c>
      <c r="D457" s="133" t="s">
        <v>668</v>
      </c>
      <c r="E457" s="133" t="s">
        <v>669</v>
      </c>
      <c r="F457" s="133" t="s">
        <v>669</v>
      </c>
    </row>
    <row r="458" spans="1:6" ht="360" x14ac:dyDescent="0.15">
      <c r="A458" s="132">
        <v>449</v>
      </c>
      <c r="B458" s="135">
        <v>38716</v>
      </c>
      <c r="C458" s="133" t="s">
        <v>507</v>
      </c>
      <c r="D458" s="133" t="s">
        <v>517</v>
      </c>
      <c r="E458" s="138" t="s">
        <v>670</v>
      </c>
      <c r="F458" s="133" t="s">
        <v>671</v>
      </c>
    </row>
    <row r="459" spans="1:6" ht="45" x14ac:dyDescent="0.15">
      <c r="A459" s="132" t="s">
        <v>672</v>
      </c>
      <c r="B459" s="135">
        <v>38734</v>
      </c>
      <c r="C459" s="133" t="s">
        <v>542</v>
      </c>
      <c r="D459" s="133" t="s">
        <v>580</v>
      </c>
      <c r="E459" s="133" t="s">
        <v>618</v>
      </c>
      <c r="F459" s="133" t="s">
        <v>582</v>
      </c>
    </row>
    <row r="460" spans="1:6" ht="22.5" x14ac:dyDescent="0.15">
      <c r="A460" s="132">
        <v>455</v>
      </c>
      <c r="B460" s="135">
        <v>38769</v>
      </c>
      <c r="C460" s="133" t="s">
        <v>673</v>
      </c>
      <c r="D460" s="133" t="s">
        <v>674</v>
      </c>
      <c r="E460" s="133" t="s">
        <v>675</v>
      </c>
      <c r="F460" s="133" t="s">
        <v>675</v>
      </c>
    </row>
    <row r="461" spans="1:6" ht="22.5" x14ac:dyDescent="0.15">
      <c r="A461" s="132">
        <v>458</v>
      </c>
      <c r="B461" s="135">
        <v>38792</v>
      </c>
      <c r="C461" s="137" t="s">
        <v>676</v>
      </c>
      <c r="D461" s="133" t="s">
        <v>616</v>
      </c>
      <c r="E461" s="137" t="s">
        <v>567</v>
      </c>
      <c r="F461" s="137" t="s">
        <v>567</v>
      </c>
    </row>
    <row r="462" spans="1:6" ht="22.5" x14ac:dyDescent="0.15">
      <c r="A462" s="132">
        <v>460</v>
      </c>
      <c r="B462" s="135">
        <v>38812</v>
      </c>
      <c r="C462" s="133" t="s">
        <v>520</v>
      </c>
      <c r="D462" s="133" t="s">
        <v>521</v>
      </c>
      <c r="E462" s="133" t="s">
        <v>612</v>
      </c>
      <c r="F462" s="133" t="s">
        <v>612</v>
      </c>
    </row>
    <row r="463" spans="1:6" ht="123.75" x14ac:dyDescent="0.15">
      <c r="A463" s="132">
        <v>462</v>
      </c>
      <c r="B463" s="135">
        <v>38818</v>
      </c>
      <c r="C463" s="133" t="s">
        <v>542</v>
      </c>
      <c r="D463" s="133" t="s">
        <v>677</v>
      </c>
      <c r="E463" s="133" t="s">
        <v>678</v>
      </c>
      <c r="F463" s="133" t="s">
        <v>679</v>
      </c>
    </row>
    <row r="464" spans="1:6" ht="22.5" x14ac:dyDescent="0.15">
      <c r="A464" s="132">
        <v>471</v>
      </c>
      <c r="B464" s="135">
        <v>38960</v>
      </c>
      <c r="C464" s="133" t="s">
        <v>542</v>
      </c>
      <c r="D464" s="133" t="s">
        <v>680</v>
      </c>
      <c r="E464" s="133" t="s">
        <v>681</v>
      </c>
      <c r="F464" s="133" t="s">
        <v>681</v>
      </c>
    </row>
    <row r="465" spans="1:6" ht="22.5" x14ac:dyDescent="0.15">
      <c r="A465" s="132">
        <v>472</v>
      </c>
      <c r="B465" s="135">
        <v>38973</v>
      </c>
      <c r="C465" s="133" t="s">
        <v>611</v>
      </c>
      <c r="D465" s="130" t="s">
        <v>566</v>
      </c>
      <c r="E465" s="130" t="s">
        <v>567</v>
      </c>
      <c r="F465" s="130" t="s">
        <v>567</v>
      </c>
    </row>
    <row r="466" spans="1:6" x14ac:dyDescent="0.15">
      <c r="A466" s="132">
        <v>473</v>
      </c>
      <c r="B466" s="135">
        <v>38986</v>
      </c>
      <c r="C466" s="133" t="s">
        <v>542</v>
      </c>
      <c r="D466" s="133" t="s">
        <v>682</v>
      </c>
      <c r="E466" s="133" t="s">
        <v>683</v>
      </c>
      <c r="F466" s="133" t="s">
        <v>683</v>
      </c>
    </row>
    <row r="467" spans="1:6" ht="33.75" x14ac:dyDescent="0.15">
      <c r="A467" s="132">
        <v>486</v>
      </c>
      <c r="B467" s="135" t="s">
        <v>324</v>
      </c>
      <c r="C467" s="133" t="s">
        <v>611</v>
      </c>
      <c r="D467" s="133" t="s">
        <v>521</v>
      </c>
      <c r="E467" s="133" t="s">
        <v>684</v>
      </c>
      <c r="F467" s="133" t="s">
        <v>684</v>
      </c>
    </row>
    <row r="468" spans="1:6" ht="78.75" x14ac:dyDescent="0.15">
      <c r="A468" s="132" t="s">
        <v>685</v>
      </c>
      <c r="B468" s="135" t="s">
        <v>284</v>
      </c>
      <c r="C468" s="133" t="s">
        <v>548</v>
      </c>
      <c r="D468" s="133" t="s">
        <v>521</v>
      </c>
      <c r="E468" s="133" t="s">
        <v>667</v>
      </c>
      <c r="F468" s="133" t="s">
        <v>620</v>
      </c>
    </row>
    <row r="469" spans="1:6" ht="56.25" x14ac:dyDescent="0.15">
      <c r="A469" s="132" t="s">
        <v>686</v>
      </c>
      <c r="B469" s="135" t="s">
        <v>330</v>
      </c>
      <c r="C469" s="133" t="s">
        <v>542</v>
      </c>
      <c r="D469" s="133" t="s">
        <v>633</v>
      </c>
      <c r="E469" s="133" t="s">
        <v>634</v>
      </c>
      <c r="F469" s="133" t="s">
        <v>635</v>
      </c>
    </row>
    <row r="470" spans="1:6" ht="22.5" x14ac:dyDescent="0.15">
      <c r="A470" s="132" t="s">
        <v>687</v>
      </c>
      <c r="B470" s="135" t="s">
        <v>337</v>
      </c>
      <c r="C470" s="133" t="s">
        <v>520</v>
      </c>
      <c r="D470" s="133" t="s">
        <v>521</v>
      </c>
      <c r="E470" s="133" t="s">
        <v>612</v>
      </c>
      <c r="F470" s="133" t="s">
        <v>612</v>
      </c>
    </row>
    <row r="471" spans="1:6" ht="101.25" x14ac:dyDescent="0.15">
      <c r="A471" s="132">
        <v>496</v>
      </c>
      <c r="B471" s="135" t="s">
        <v>366</v>
      </c>
      <c r="C471" s="133" t="s">
        <v>542</v>
      </c>
      <c r="D471" s="133" t="s">
        <v>688</v>
      </c>
      <c r="E471" s="133" t="s">
        <v>689</v>
      </c>
      <c r="F471" s="133" t="s">
        <v>690</v>
      </c>
    </row>
    <row r="472" spans="1:6" ht="45" x14ac:dyDescent="0.15">
      <c r="A472" s="132" t="s">
        <v>691</v>
      </c>
      <c r="B472" s="135" t="s">
        <v>305</v>
      </c>
      <c r="C472" s="133" t="s">
        <v>542</v>
      </c>
      <c r="D472" s="133" t="s">
        <v>692</v>
      </c>
      <c r="E472" s="133" t="s">
        <v>581</v>
      </c>
      <c r="F472" s="133" t="s">
        <v>582</v>
      </c>
    </row>
    <row r="473" spans="1:6" ht="45" x14ac:dyDescent="0.15">
      <c r="A473" s="132">
        <v>501</v>
      </c>
      <c r="B473" s="135" t="s">
        <v>370</v>
      </c>
      <c r="C473" s="133" t="s">
        <v>507</v>
      </c>
      <c r="D473" s="133" t="s">
        <v>517</v>
      </c>
      <c r="E473" s="133" t="s">
        <v>693</v>
      </c>
      <c r="F473" s="133" t="s">
        <v>671</v>
      </c>
    </row>
    <row r="474" spans="1:6" ht="56.25" x14ac:dyDescent="0.15">
      <c r="A474" s="132" t="s">
        <v>694</v>
      </c>
      <c r="B474" s="135" t="s">
        <v>305</v>
      </c>
      <c r="C474" s="133" t="s">
        <v>542</v>
      </c>
      <c r="D474" s="133" t="s">
        <v>633</v>
      </c>
      <c r="E474" s="133" t="s">
        <v>634</v>
      </c>
      <c r="F474" s="133" t="s">
        <v>635</v>
      </c>
    </row>
    <row r="475" spans="1:6" ht="22.5" x14ac:dyDescent="0.15">
      <c r="A475" s="132">
        <v>510</v>
      </c>
      <c r="B475" s="135" t="s">
        <v>374</v>
      </c>
      <c r="C475" s="133" t="s">
        <v>520</v>
      </c>
      <c r="D475" s="133" t="s">
        <v>521</v>
      </c>
      <c r="E475" s="133" t="s">
        <v>527</v>
      </c>
      <c r="F475" s="133" t="s">
        <v>527</v>
      </c>
    </row>
    <row r="476" spans="1:6" ht="45" x14ac:dyDescent="0.15">
      <c r="A476" s="132">
        <v>511</v>
      </c>
      <c r="B476" s="135" t="s">
        <v>380</v>
      </c>
      <c r="C476" s="133" t="s">
        <v>584</v>
      </c>
      <c r="D476" s="133" t="s">
        <v>595</v>
      </c>
      <c r="E476" s="133" t="s">
        <v>596</v>
      </c>
      <c r="F476" s="133" t="s">
        <v>597</v>
      </c>
    </row>
    <row r="477" spans="1:6" ht="22.5" x14ac:dyDescent="0.15">
      <c r="A477" s="132">
        <v>514</v>
      </c>
      <c r="B477" s="135" t="s">
        <v>382</v>
      </c>
      <c r="C477" s="133" t="s">
        <v>584</v>
      </c>
      <c r="D477" s="133" t="s">
        <v>695</v>
      </c>
      <c r="E477" s="133"/>
      <c r="F477" s="133" t="s">
        <v>220</v>
      </c>
    </row>
    <row r="478" spans="1:6" ht="22.5" x14ac:dyDescent="0.15">
      <c r="A478" s="132" t="s">
        <v>696</v>
      </c>
      <c r="B478" s="135" t="s">
        <v>346</v>
      </c>
      <c r="C478" s="133" t="s">
        <v>520</v>
      </c>
      <c r="D478" s="133" t="s">
        <v>521</v>
      </c>
      <c r="E478" s="133" t="s">
        <v>663</v>
      </c>
      <c r="F478" s="133" t="s">
        <v>663</v>
      </c>
    </row>
    <row r="479" spans="1:6" ht="22.5" x14ac:dyDescent="0.15">
      <c r="A479" s="132">
        <v>519</v>
      </c>
      <c r="B479" s="135" t="s">
        <v>386</v>
      </c>
      <c r="C479" s="133" t="s">
        <v>542</v>
      </c>
      <c r="D479" s="133" t="s">
        <v>660</v>
      </c>
      <c r="E479" s="133" t="s">
        <v>661</v>
      </c>
      <c r="F479" s="133" t="s">
        <v>661</v>
      </c>
    </row>
    <row r="480" spans="1:6" ht="33.75" x14ac:dyDescent="0.15">
      <c r="A480" s="132">
        <v>523</v>
      </c>
      <c r="B480" s="135" t="s">
        <v>327</v>
      </c>
      <c r="C480" s="133" t="s">
        <v>611</v>
      </c>
      <c r="D480" s="133" t="s">
        <v>521</v>
      </c>
      <c r="E480" s="133" t="s">
        <v>684</v>
      </c>
      <c r="F480" s="133" t="s">
        <v>684</v>
      </c>
    </row>
    <row r="481" spans="1:6" ht="101.25" x14ac:dyDescent="0.15">
      <c r="A481" s="132">
        <v>524</v>
      </c>
      <c r="B481" s="135" t="s">
        <v>389</v>
      </c>
      <c r="C481" s="133" t="s">
        <v>542</v>
      </c>
      <c r="D481" s="133" t="s">
        <v>688</v>
      </c>
      <c r="E481" s="133" t="s">
        <v>689</v>
      </c>
      <c r="F481" s="133" t="s">
        <v>690</v>
      </c>
    </row>
    <row r="482" spans="1:6" ht="22.5" x14ac:dyDescent="0.15">
      <c r="A482" s="132">
        <v>536</v>
      </c>
      <c r="B482" s="135" t="s">
        <v>392</v>
      </c>
      <c r="C482" s="133" t="s">
        <v>584</v>
      </c>
      <c r="D482" s="133" t="s">
        <v>521</v>
      </c>
      <c r="E482" s="133" t="s">
        <v>697</v>
      </c>
      <c r="F482" s="133" t="s">
        <v>663</v>
      </c>
    </row>
    <row r="483" spans="1:6" ht="146.25" x14ac:dyDescent="0.15">
      <c r="A483" s="132">
        <v>554</v>
      </c>
      <c r="B483" s="135" t="s">
        <v>397</v>
      </c>
      <c r="C483" s="133" t="s">
        <v>871</v>
      </c>
      <c r="D483" s="133" t="s">
        <v>698</v>
      </c>
      <c r="E483" s="133" t="s">
        <v>699</v>
      </c>
      <c r="F483" s="133" t="s">
        <v>298</v>
      </c>
    </row>
    <row r="484" spans="1:6" ht="56.25" x14ac:dyDescent="0.15">
      <c r="A484" s="132">
        <v>557</v>
      </c>
      <c r="B484" s="135" t="s">
        <v>401</v>
      </c>
      <c r="C484" s="133" t="s">
        <v>507</v>
      </c>
      <c r="D484" s="133" t="s">
        <v>517</v>
      </c>
      <c r="E484" s="133" t="s">
        <v>700</v>
      </c>
      <c r="F484" s="133" t="s">
        <v>701</v>
      </c>
    </row>
    <row r="485" spans="1:6" ht="22.5" x14ac:dyDescent="0.15">
      <c r="A485" s="132">
        <v>571</v>
      </c>
      <c r="B485" s="135" t="s">
        <v>405</v>
      </c>
      <c r="C485" s="133" t="s">
        <v>542</v>
      </c>
      <c r="D485" s="133" t="s">
        <v>702</v>
      </c>
      <c r="E485" s="133" t="s">
        <v>703</v>
      </c>
      <c r="F485" s="133" t="s">
        <v>703</v>
      </c>
    </row>
    <row r="486" spans="1:6" ht="22.5" x14ac:dyDescent="0.15">
      <c r="A486" s="132">
        <v>582</v>
      </c>
      <c r="B486" s="135" t="s">
        <v>410</v>
      </c>
      <c r="C486" s="133" t="s">
        <v>520</v>
      </c>
      <c r="D486" s="133" t="s">
        <v>521</v>
      </c>
      <c r="E486" s="133" t="s">
        <v>527</v>
      </c>
      <c r="F486" s="133" t="s">
        <v>527</v>
      </c>
    </row>
    <row r="487" spans="1:6" ht="22.5" x14ac:dyDescent="0.15">
      <c r="A487" s="132" t="s">
        <v>704</v>
      </c>
      <c r="B487" s="135" t="s">
        <v>357</v>
      </c>
      <c r="C487" s="133" t="s">
        <v>520</v>
      </c>
      <c r="D487" s="133" t="s">
        <v>521</v>
      </c>
      <c r="E487" s="133" t="s">
        <v>663</v>
      </c>
      <c r="F487" s="133" t="s">
        <v>663</v>
      </c>
    </row>
    <row r="488" spans="1:6" ht="22.5" x14ac:dyDescent="0.15">
      <c r="A488" s="132">
        <v>602</v>
      </c>
      <c r="B488" s="135" t="s">
        <v>412</v>
      </c>
      <c r="C488" s="133" t="s">
        <v>542</v>
      </c>
      <c r="D488" s="133" t="s">
        <v>580</v>
      </c>
      <c r="E488" s="133" t="s">
        <v>705</v>
      </c>
      <c r="F488" s="133" t="s">
        <v>582</v>
      </c>
    </row>
    <row r="489" spans="1:6" ht="22.5" x14ac:dyDescent="0.15">
      <c r="A489" s="132">
        <v>607</v>
      </c>
      <c r="B489" s="135" t="s">
        <v>415</v>
      </c>
      <c r="C489" s="133" t="s">
        <v>584</v>
      </c>
      <c r="D489" s="133" t="s">
        <v>706</v>
      </c>
      <c r="E489" s="133" t="s">
        <v>707</v>
      </c>
      <c r="F489" s="133" t="s">
        <v>707</v>
      </c>
    </row>
    <row r="490" spans="1:6" ht="22.5" x14ac:dyDescent="0.15">
      <c r="A490" s="132">
        <v>612</v>
      </c>
      <c r="B490" s="135" t="s">
        <v>417</v>
      </c>
      <c r="C490" s="133" t="s">
        <v>542</v>
      </c>
      <c r="D490" s="133" t="s">
        <v>708</v>
      </c>
      <c r="E490" s="133" t="s">
        <v>669</v>
      </c>
      <c r="F490" s="133" t="s">
        <v>669</v>
      </c>
    </row>
    <row r="491" spans="1:6" ht="123.75" x14ac:dyDescent="0.15">
      <c r="A491" s="132">
        <v>614</v>
      </c>
      <c r="B491" s="135" t="s">
        <v>420</v>
      </c>
      <c r="C491" s="133" t="s">
        <v>542</v>
      </c>
      <c r="D491" s="133" t="s">
        <v>709</v>
      </c>
      <c r="E491" s="133" t="s">
        <v>710</v>
      </c>
      <c r="F491" s="133" t="s">
        <v>635</v>
      </c>
    </row>
    <row r="492" spans="1:6" ht="33.75" x14ac:dyDescent="0.15">
      <c r="A492" s="132">
        <v>626</v>
      </c>
      <c r="B492" s="135" t="s">
        <v>424</v>
      </c>
      <c r="C492" s="133" t="s">
        <v>514</v>
      </c>
      <c r="D492" s="133" t="s">
        <v>711</v>
      </c>
      <c r="E492" s="133" t="s">
        <v>712</v>
      </c>
      <c r="F492" s="133" t="s">
        <v>578</v>
      </c>
    </row>
    <row r="493" spans="1:6" ht="22.5" x14ac:dyDescent="0.15">
      <c r="A493" s="132">
        <v>628</v>
      </c>
      <c r="B493" s="135" t="s">
        <v>767</v>
      </c>
      <c r="C493" s="133" t="s">
        <v>542</v>
      </c>
      <c r="D493" s="133" t="s">
        <v>780</v>
      </c>
      <c r="E493" s="133" t="s">
        <v>781</v>
      </c>
      <c r="F493" s="133" t="s">
        <v>781</v>
      </c>
    </row>
    <row r="494" spans="1:6" ht="33.75" x14ac:dyDescent="0.15">
      <c r="A494" s="132">
        <v>631</v>
      </c>
      <c r="B494" s="135" t="s">
        <v>770</v>
      </c>
      <c r="C494" s="133" t="s">
        <v>542</v>
      </c>
      <c r="D494" s="133" t="s">
        <v>682</v>
      </c>
      <c r="E494" s="133" t="s">
        <v>782</v>
      </c>
      <c r="F494" s="133" t="s">
        <v>782</v>
      </c>
    </row>
    <row r="495" spans="1:6" ht="22.5" x14ac:dyDescent="0.15">
      <c r="A495" s="132">
        <v>634</v>
      </c>
      <c r="B495" s="135" t="s">
        <v>808</v>
      </c>
      <c r="C495" s="133" t="s">
        <v>584</v>
      </c>
      <c r="D495" s="133" t="s">
        <v>828</v>
      </c>
      <c r="E495" s="133" t="s">
        <v>829</v>
      </c>
      <c r="F495" s="133" t="s">
        <v>220</v>
      </c>
    </row>
    <row r="496" spans="1:6" x14ac:dyDescent="0.15">
      <c r="A496" s="129"/>
      <c r="B496" s="136"/>
      <c r="C496" s="130"/>
      <c r="D496" s="130"/>
      <c r="E496" s="130"/>
      <c r="F496" s="130"/>
    </row>
    <row r="497" spans="1:6" ht="12.75" x14ac:dyDescent="0.2">
      <c r="A497" s="120" t="s">
        <v>713</v>
      </c>
      <c r="B497" s="139" t="s">
        <v>714</v>
      </c>
      <c r="C497" s="121"/>
      <c r="D497" s="121"/>
      <c r="E497" s="131"/>
      <c r="F497" s="121"/>
    </row>
    <row r="498" spans="1:6" ht="12.75" x14ac:dyDescent="0.2">
      <c r="A498" s="120" t="s">
        <v>715</v>
      </c>
      <c r="B498" s="121" t="s">
        <v>521</v>
      </c>
      <c r="C498" s="121"/>
      <c r="D498" s="121"/>
      <c r="E498" s="130"/>
      <c r="F498" s="121"/>
    </row>
    <row r="499" spans="1:6" ht="12.75" x14ac:dyDescent="0.2">
      <c r="A499" s="120" t="s">
        <v>716</v>
      </c>
      <c r="B499" s="139" t="s">
        <v>508</v>
      </c>
      <c r="C499" s="121"/>
      <c r="D499" s="121"/>
      <c r="E499" s="121"/>
      <c r="F499" s="121"/>
    </row>
    <row r="500" spans="1:6" ht="12.75" x14ac:dyDescent="0.2">
      <c r="A500" s="120" t="s">
        <v>717</v>
      </c>
      <c r="B500" s="121" t="s">
        <v>718</v>
      </c>
      <c r="C500" s="121"/>
      <c r="D500" s="121"/>
      <c r="E500" s="121"/>
      <c r="F500" s="121"/>
    </row>
    <row r="501" spans="1:6" ht="12.75" x14ac:dyDescent="0.2">
      <c r="A501" s="120" t="s">
        <v>719</v>
      </c>
      <c r="B501" s="121" t="s">
        <v>720</v>
      </c>
      <c r="C501" s="121"/>
      <c r="D501" s="121"/>
      <c r="E501" s="121"/>
      <c r="F501" s="121"/>
    </row>
    <row r="502" spans="1:6" ht="12.75" x14ac:dyDescent="0.2">
      <c r="A502" s="120" t="s">
        <v>721</v>
      </c>
      <c r="B502" s="121" t="s">
        <v>722</v>
      </c>
      <c r="C502" s="121"/>
      <c r="D502" s="121"/>
      <c r="E502" s="121"/>
      <c r="F502" s="121"/>
    </row>
    <row r="503" spans="1:6" ht="12.75" x14ac:dyDescent="0.2">
      <c r="A503" s="120" t="s">
        <v>723</v>
      </c>
      <c r="B503" s="121" t="s">
        <v>724</v>
      </c>
      <c r="C503" s="121"/>
      <c r="D503" s="121"/>
      <c r="E503" s="121"/>
      <c r="F503" s="121"/>
    </row>
    <row r="504" spans="1:6" ht="12.75" x14ac:dyDescent="0.2">
      <c r="A504" s="120" t="s">
        <v>725</v>
      </c>
      <c r="B504" s="121" t="s">
        <v>726</v>
      </c>
      <c r="C504" s="121"/>
      <c r="D504" s="121"/>
      <c r="E504" s="121"/>
      <c r="F504" s="121"/>
    </row>
    <row r="505" spans="1:6" ht="12.75" x14ac:dyDescent="0.2">
      <c r="A505" s="120" t="s">
        <v>727</v>
      </c>
      <c r="B505" s="121" t="s">
        <v>728</v>
      </c>
      <c r="C505" s="121"/>
      <c r="D505" s="121"/>
      <c r="E505" s="121"/>
      <c r="F505" s="121"/>
    </row>
    <row r="506" spans="1:6" ht="12.75" x14ac:dyDescent="0.2">
      <c r="A506" s="120" t="s">
        <v>729</v>
      </c>
      <c r="B506" s="121" t="s">
        <v>730</v>
      </c>
      <c r="C506" s="121"/>
      <c r="D506" s="121"/>
      <c r="E506" s="121"/>
      <c r="F506" s="121"/>
    </row>
    <row r="507" spans="1:6" ht="12.75" x14ac:dyDescent="0.2">
      <c r="A507" s="120"/>
      <c r="B507" s="121"/>
      <c r="C507" s="121"/>
      <c r="D507" s="121"/>
      <c r="E507" s="121"/>
      <c r="F507" s="121"/>
    </row>
    <row r="508" spans="1:6" x14ac:dyDescent="0.15">
      <c r="A508" s="149" t="s">
        <v>731</v>
      </c>
      <c r="B508" s="149"/>
      <c r="C508" s="149"/>
      <c r="D508" s="149"/>
      <c r="E508" s="149"/>
      <c r="F508" s="149"/>
    </row>
    <row r="509" spans="1:6" x14ac:dyDescent="0.15">
      <c r="A509" s="149"/>
      <c r="B509" s="149"/>
      <c r="C509" s="149"/>
      <c r="D509" s="149"/>
      <c r="E509" s="149"/>
      <c r="F509" s="149"/>
    </row>
    <row r="510" spans="1:6" x14ac:dyDescent="0.15">
      <c r="A510" s="149"/>
      <c r="B510" s="149"/>
      <c r="C510" s="149"/>
      <c r="D510" s="149"/>
      <c r="E510" s="149"/>
      <c r="F510" s="149"/>
    </row>
    <row r="511" spans="1:6" x14ac:dyDescent="0.15">
      <c r="A511" s="149"/>
      <c r="B511" s="149"/>
      <c r="C511" s="149"/>
      <c r="D511" s="149"/>
      <c r="E511" s="149"/>
      <c r="F511" s="149"/>
    </row>
  </sheetData>
  <mergeCells count="2">
    <mergeCell ref="J5:K5"/>
    <mergeCell ref="A508:F5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I485"/>
  <sheetViews>
    <sheetView workbookViewId="0"/>
  </sheetViews>
  <sheetFormatPr baseColWidth="10" defaultColWidth="11.7109375" defaultRowHeight="12" x14ac:dyDescent="0.15"/>
  <cols>
    <col min="1" max="1" width="34" style="6" customWidth="1"/>
    <col min="2" max="2" width="12.28515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44" width="9.7109375" style="7" customWidth="1"/>
    <col min="145"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00" width="9.7109375" style="7" customWidth="1"/>
    <col min="401"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56" width="9.7109375" style="7" customWidth="1"/>
    <col min="657"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12" width="9.7109375" style="7" customWidth="1"/>
    <col min="913"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68" width="9.7109375" style="7" customWidth="1"/>
    <col min="1169"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4" width="9.7109375" style="7" customWidth="1"/>
    <col min="1425"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80" width="9.7109375" style="7" customWidth="1"/>
    <col min="1681"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36" width="9.7109375" style="7" customWidth="1"/>
    <col min="1937"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92" width="9.7109375" style="7" customWidth="1"/>
    <col min="2193"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48" width="9.7109375" style="7" customWidth="1"/>
    <col min="2449"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4" width="9.7109375" style="7" customWidth="1"/>
    <col min="2705"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60" width="9.7109375" style="7" customWidth="1"/>
    <col min="2961"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16" width="9.7109375" style="7" customWidth="1"/>
    <col min="3217"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72" width="9.7109375" style="7" customWidth="1"/>
    <col min="3473"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28" width="9.7109375" style="7" customWidth="1"/>
    <col min="3729"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4" width="9.7109375" style="7" customWidth="1"/>
    <col min="3985"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40" width="9.7109375" style="7" customWidth="1"/>
    <col min="4241"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496" width="9.7109375" style="7" customWidth="1"/>
    <col min="4497"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52" width="9.7109375" style="7" customWidth="1"/>
    <col min="4753"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08" width="9.7109375" style="7" customWidth="1"/>
    <col min="5009"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4" width="9.7109375" style="7" customWidth="1"/>
    <col min="5265"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20" width="9.7109375" style="7" customWidth="1"/>
    <col min="5521"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76" width="9.7109375" style="7" customWidth="1"/>
    <col min="5777"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32" width="9.7109375" style="7" customWidth="1"/>
    <col min="6033"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88" width="9.7109375" style="7" customWidth="1"/>
    <col min="6289"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4" width="9.7109375" style="7" customWidth="1"/>
    <col min="6545"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00" width="9.7109375" style="7" customWidth="1"/>
    <col min="6801"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56" width="9.7109375" style="7" customWidth="1"/>
    <col min="7057"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12" width="9.7109375" style="7" customWidth="1"/>
    <col min="7313"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68" width="9.7109375" style="7" customWidth="1"/>
    <col min="7569"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4" width="9.7109375" style="7" customWidth="1"/>
    <col min="7825"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80" width="9.7109375" style="7" customWidth="1"/>
    <col min="8081"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36" width="9.7109375" style="7" customWidth="1"/>
    <col min="8337"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92" width="9.7109375" style="7" customWidth="1"/>
    <col min="8593"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48" width="9.7109375" style="7" customWidth="1"/>
    <col min="8849"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4" width="9.7109375" style="7" customWidth="1"/>
    <col min="9105"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60" width="9.7109375" style="7" customWidth="1"/>
    <col min="9361"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16" width="9.7109375" style="7" customWidth="1"/>
    <col min="9617"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72" width="9.7109375" style="7" customWidth="1"/>
    <col min="9873"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28" width="9.7109375" style="7" customWidth="1"/>
    <col min="10129"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4" width="9.7109375" style="7" customWidth="1"/>
    <col min="10385"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40" width="9.7109375" style="7" customWidth="1"/>
    <col min="10641"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896" width="9.7109375" style="7" customWidth="1"/>
    <col min="10897"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52" width="9.7109375" style="7" customWidth="1"/>
    <col min="11153"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08" width="9.7109375" style="7" customWidth="1"/>
    <col min="11409"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4" width="9.7109375" style="7" customWidth="1"/>
    <col min="11665"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20" width="9.7109375" style="7" customWidth="1"/>
    <col min="11921"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76" width="9.7109375" style="7" customWidth="1"/>
    <col min="12177"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32" width="9.7109375" style="7" customWidth="1"/>
    <col min="12433"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88" width="9.7109375" style="7" customWidth="1"/>
    <col min="12689"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4" width="9.7109375" style="7" customWidth="1"/>
    <col min="12945"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00" width="9.7109375" style="7" customWidth="1"/>
    <col min="13201"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56" width="9.7109375" style="7" customWidth="1"/>
    <col min="13457"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12" width="9.7109375" style="7" customWidth="1"/>
    <col min="13713"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68" width="9.7109375" style="7" customWidth="1"/>
    <col min="13969"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4" width="9.7109375" style="7" customWidth="1"/>
    <col min="14225"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80" width="9.7109375" style="7" customWidth="1"/>
    <col min="14481"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36" width="9.7109375" style="7" customWidth="1"/>
    <col min="14737"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92" width="9.7109375" style="7" customWidth="1"/>
    <col min="14993"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48" width="9.7109375" style="7" customWidth="1"/>
    <col min="15249"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4" width="9.7109375" style="7" customWidth="1"/>
    <col min="15505"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60" width="9.7109375" style="7" customWidth="1"/>
    <col min="15761"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16" width="9.7109375" style="7" customWidth="1"/>
    <col min="16017"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72" width="9.7109375" style="7" customWidth="1"/>
    <col min="16273" max="16384" width="11.7109375" style="7"/>
  </cols>
  <sheetData>
    <row r="1" spans="1:14" ht="12.75" x14ac:dyDescent="0.2">
      <c r="A1" s="1" t="s">
        <v>0</v>
      </c>
      <c r="B1" s="2"/>
      <c r="D1" s="4"/>
      <c r="E1" s="5"/>
    </row>
    <row r="2" spans="1:14" ht="12.75" x14ac:dyDescent="0.2">
      <c r="A2" s="1" t="s">
        <v>1</v>
      </c>
      <c r="B2" s="2"/>
      <c r="D2" s="4"/>
      <c r="E2" s="5"/>
    </row>
    <row r="3" spans="1:14" ht="12.75" x14ac:dyDescent="0.2">
      <c r="A3" s="8" t="s">
        <v>732</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40"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733</v>
      </c>
      <c r="B8" s="30"/>
      <c r="C8" s="30">
        <v>21073.81</v>
      </c>
      <c r="D8" s="31"/>
      <c r="E8" s="30"/>
      <c r="F8" s="30" t="s">
        <v>734</v>
      </c>
      <c r="G8" s="30">
        <v>599.04</v>
      </c>
      <c r="H8" s="32"/>
      <c r="I8" s="32"/>
      <c r="J8" s="32"/>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c r="M10" s="43"/>
      <c r="N10" s="44"/>
    </row>
    <row r="11" spans="1:14" x14ac:dyDescent="0.15">
      <c r="A11" s="37" t="s">
        <v>34</v>
      </c>
      <c r="B11" s="38">
        <v>193</v>
      </c>
      <c r="C11" s="38" t="s">
        <v>35</v>
      </c>
      <c r="D11" s="38" t="s">
        <v>36</v>
      </c>
      <c r="E11" s="39">
        <v>139</v>
      </c>
      <c r="F11" s="40" t="s">
        <v>39</v>
      </c>
      <c r="G11" s="41">
        <v>6.3</v>
      </c>
      <c r="H11" s="38" t="s">
        <v>38</v>
      </c>
      <c r="I11" s="42">
        <v>24.5</v>
      </c>
      <c r="J11" s="43">
        <v>132606.21</v>
      </c>
      <c r="K11" s="43">
        <v>2794518</v>
      </c>
      <c r="L11" s="43">
        <v>27855</v>
      </c>
      <c r="M11" s="43">
        <v>2822373</v>
      </c>
      <c r="N11" s="44"/>
    </row>
    <row r="12" spans="1:14" x14ac:dyDescent="0.15">
      <c r="A12" s="37" t="s">
        <v>34</v>
      </c>
      <c r="B12" s="38">
        <v>199</v>
      </c>
      <c r="C12" s="38" t="s">
        <v>40</v>
      </c>
      <c r="D12" s="38" t="s">
        <v>36</v>
      </c>
      <c r="E12" s="39">
        <v>168</v>
      </c>
      <c r="F12" s="40" t="s">
        <v>41</v>
      </c>
      <c r="G12" s="41">
        <v>6.5</v>
      </c>
      <c r="H12" s="38" t="s">
        <v>38</v>
      </c>
      <c r="I12" s="42">
        <v>11.5</v>
      </c>
      <c r="J12" s="43">
        <v>0</v>
      </c>
      <c r="K12" s="43">
        <v>0</v>
      </c>
      <c r="L12" s="43"/>
      <c r="M12" s="43"/>
      <c r="N12" s="44"/>
    </row>
    <row r="13" spans="1:14" x14ac:dyDescent="0.15">
      <c r="A13" s="37" t="s">
        <v>34</v>
      </c>
      <c r="B13" s="38">
        <v>199</v>
      </c>
      <c r="C13" s="38" t="s">
        <v>40</v>
      </c>
      <c r="D13" s="38" t="s">
        <v>36</v>
      </c>
      <c r="E13" s="39">
        <v>143</v>
      </c>
      <c r="F13" s="40" t="s">
        <v>42</v>
      </c>
      <c r="G13" s="41">
        <v>6.3</v>
      </c>
      <c r="H13" s="38" t="s">
        <v>38</v>
      </c>
      <c r="I13" s="42">
        <v>24.5</v>
      </c>
      <c r="J13" s="43">
        <v>136000</v>
      </c>
      <c r="K13" s="43">
        <v>2866038</v>
      </c>
      <c r="L13" s="43">
        <v>68259</v>
      </c>
      <c r="M13" s="43">
        <v>2934297</v>
      </c>
      <c r="N13" s="44"/>
    </row>
    <row r="14" spans="1:14" x14ac:dyDescent="0.15">
      <c r="A14" s="37" t="s">
        <v>34</v>
      </c>
      <c r="B14" s="38">
        <v>202</v>
      </c>
      <c r="C14" s="38" t="s">
        <v>43</v>
      </c>
      <c r="D14" s="38" t="s">
        <v>36</v>
      </c>
      <c r="E14" s="39">
        <v>230</v>
      </c>
      <c r="F14" s="40" t="s">
        <v>44</v>
      </c>
      <c r="G14" s="41">
        <v>7.4</v>
      </c>
      <c r="H14" s="38" t="s">
        <v>38</v>
      </c>
      <c r="I14" s="42">
        <v>5</v>
      </c>
      <c r="J14" s="43">
        <v>0</v>
      </c>
      <c r="K14" s="43">
        <v>0</v>
      </c>
      <c r="L14" s="43"/>
      <c r="M14" s="43"/>
      <c r="N14" s="44"/>
    </row>
    <row r="15" spans="1:14" x14ac:dyDescent="0.15">
      <c r="A15" s="37" t="s">
        <v>45</v>
      </c>
      <c r="B15" s="38">
        <v>202</v>
      </c>
      <c r="C15" s="38" t="s">
        <v>43</v>
      </c>
      <c r="D15" s="38" t="s">
        <v>36</v>
      </c>
      <c r="E15" s="39">
        <v>317</v>
      </c>
      <c r="F15" s="40" t="s">
        <v>46</v>
      </c>
      <c r="G15" s="41">
        <v>7.4</v>
      </c>
      <c r="H15" s="38" t="s">
        <v>38</v>
      </c>
      <c r="I15" s="42">
        <v>20</v>
      </c>
      <c r="J15" s="43">
        <v>222672.28</v>
      </c>
      <c r="K15" s="43">
        <v>4692553</v>
      </c>
      <c r="L15" s="43">
        <v>54644</v>
      </c>
      <c r="M15" s="43">
        <v>4747197</v>
      </c>
      <c r="N15" s="44"/>
    </row>
    <row r="16" spans="1:14" x14ac:dyDescent="0.15">
      <c r="A16" s="37" t="s">
        <v>47</v>
      </c>
      <c r="B16" s="38">
        <v>211</v>
      </c>
      <c r="C16" s="38" t="s">
        <v>48</v>
      </c>
      <c r="D16" s="38" t="s">
        <v>36</v>
      </c>
      <c r="E16" s="39">
        <v>290</v>
      </c>
      <c r="F16" s="38" t="s">
        <v>49</v>
      </c>
      <c r="G16" s="41">
        <v>6.9</v>
      </c>
      <c r="H16" s="38" t="s">
        <v>38</v>
      </c>
      <c r="I16" s="42">
        <v>20</v>
      </c>
      <c r="J16" s="43">
        <v>131213.62</v>
      </c>
      <c r="K16" s="43">
        <v>2765171</v>
      </c>
      <c r="L16" s="43">
        <v>68485</v>
      </c>
      <c r="M16" s="43">
        <v>2833656</v>
      </c>
      <c r="N16" s="44"/>
    </row>
    <row r="17" spans="1:14" x14ac:dyDescent="0.15">
      <c r="A17" s="37" t="s">
        <v>47</v>
      </c>
      <c r="B17" s="38">
        <v>211</v>
      </c>
      <c r="C17" s="38" t="s">
        <v>48</v>
      </c>
      <c r="D17" s="38" t="s">
        <v>36</v>
      </c>
      <c r="E17" s="39">
        <v>128</v>
      </c>
      <c r="F17" s="38" t="s">
        <v>50</v>
      </c>
      <c r="G17" s="41">
        <v>6.9</v>
      </c>
      <c r="H17" s="38" t="s">
        <v>38</v>
      </c>
      <c r="I17" s="42">
        <v>20</v>
      </c>
      <c r="J17" s="43">
        <v>57318.97</v>
      </c>
      <c r="K17" s="43">
        <v>1207929</v>
      </c>
      <c r="L17" s="43">
        <v>29916</v>
      </c>
      <c r="M17" s="43">
        <v>1237845</v>
      </c>
      <c r="N17" s="44"/>
    </row>
    <row r="18" spans="1:14" x14ac:dyDescent="0.15">
      <c r="A18" s="37" t="s">
        <v>51</v>
      </c>
      <c r="B18" s="38">
        <v>211</v>
      </c>
      <c r="C18" s="38" t="s">
        <v>48</v>
      </c>
      <c r="D18" s="38" t="s">
        <v>36</v>
      </c>
      <c r="E18" s="39">
        <v>22</v>
      </c>
      <c r="F18" s="38" t="s">
        <v>52</v>
      </c>
      <c r="G18" s="41">
        <v>6.9</v>
      </c>
      <c r="H18" s="38" t="s">
        <v>38</v>
      </c>
      <c r="I18" s="42">
        <v>20</v>
      </c>
      <c r="J18" s="43">
        <v>41869.300000000003</v>
      </c>
      <c r="K18" s="43">
        <v>882346</v>
      </c>
      <c r="L18" s="43">
        <v>21853</v>
      </c>
      <c r="M18" s="43">
        <v>904199</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230000</v>
      </c>
      <c r="K20" s="43">
        <v>4846976</v>
      </c>
      <c r="L20" s="43">
        <v>128554</v>
      </c>
      <c r="M20" s="43">
        <v>4975530</v>
      </c>
      <c r="N20" s="44"/>
    </row>
    <row r="21" spans="1:14" x14ac:dyDescent="0.15">
      <c r="A21" s="37" t="s">
        <v>47</v>
      </c>
      <c r="B21" s="38">
        <v>221</v>
      </c>
      <c r="C21" s="38" t="s">
        <v>53</v>
      </c>
      <c r="D21" s="38" t="s">
        <v>36</v>
      </c>
      <c r="E21" s="39">
        <v>43</v>
      </c>
      <c r="F21" s="38" t="s">
        <v>56</v>
      </c>
      <c r="G21" s="41">
        <v>7.4</v>
      </c>
      <c r="H21" s="38" t="s">
        <v>55</v>
      </c>
      <c r="I21" s="42">
        <v>20</v>
      </c>
      <c r="J21" s="43">
        <v>30000</v>
      </c>
      <c r="K21" s="43">
        <v>632214</v>
      </c>
      <c r="L21" s="43">
        <v>16767</v>
      </c>
      <c r="M21" s="43">
        <v>648981</v>
      </c>
      <c r="N21" s="44"/>
    </row>
    <row r="22" spans="1:14" x14ac:dyDescent="0.15">
      <c r="A22" s="37" t="s">
        <v>47</v>
      </c>
      <c r="B22" s="38">
        <v>221</v>
      </c>
      <c r="C22" s="38" t="s">
        <v>53</v>
      </c>
      <c r="D22" s="38" t="s">
        <v>36</v>
      </c>
      <c r="E22" s="39">
        <v>240</v>
      </c>
      <c r="F22" s="38" t="s">
        <v>57</v>
      </c>
      <c r="G22" s="41">
        <v>7.4</v>
      </c>
      <c r="H22" s="38" t="s">
        <v>55</v>
      </c>
      <c r="I22" s="42">
        <v>12</v>
      </c>
      <c r="J22" s="43">
        <v>44376.800000000003</v>
      </c>
      <c r="K22" s="43">
        <v>935188</v>
      </c>
      <c r="L22" s="43">
        <v>24803</v>
      </c>
      <c r="M22" s="43">
        <v>959991</v>
      </c>
      <c r="N22" s="44"/>
    </row>
    <row r="23" spans="1:14" x14ac:dyDescent="0.15">
      <c r="A23" s="37" t="s">
        <v>47</v>
      </c>
      <c r="B23" s="38">
        <v>221</v>
      </c>
      <c r="C23" s="38" t="s">
        <v>53</v>
      </c>
      <c r="D23" s="38" t="s">
        <v>36</v>
      </c>
      <c r="E23" s="39">
        <v>55</v>
      </c>
      <c r="F23" s="38" t="s">
        <v>58</v>
      </c>
      <c r="G23" s="41">
        <v>7.4</v>
      </c>
      <c r="H23" s="38" t="s">
        <v>55</v>
      </c>
      <c r="I23" s="42">
        <v>12</v>
      </c>
      <c r="J23" s="43">
        <v>10180.950000000001</v>
      </c>
      <c r="K23" s="43">
        <v>214551</v>
      </c>
      <c r="L23" s="43">
        <v>5730</v>
      </c>
      <c r="M23" s="43">
        <v>220281</v>
      </c>
      <c r="N23" s="44"/>
    </row>
    <row r="24" spans="1:14" x14ac:dyDescent="0.15">
      <c r="A24" s="37" t="s">
        <v>51</v>
      </c>
      <c r="B24" s="38">
        <v>221</v>
      </c>
      <c r="C24" s="38" t="s">
        <v>53</v>
      </c>
      <c r="D24" s="38" t="s">
        <v>36</v>
      </c>
      <c r="E24" s="39">
        <v>50</v>
      </c>
      <c r="F24" s="38" t="s">
        <v>59</v>
      </c>
      <c r="G24" s="41">
        <v>7.4</v>
      </c>
      <c r="H24" s="38" t="s">
        <v>55</v>
      </c>
      <c r="I24" s="42">
        <v>20</v>
      </c>
      <c r="J24" s="43">
        <v>97139.5</v>
      </c>
      <c r="K24" s="43">
        <v>2047099</v>
      </c>
      <c r="L24" s="43">
        <v>54059</v>
      </c>
      <c r="M24" s="43">
        <v>2101158</v>
      </c>
      <c r="N24" s="44"/>
    </row>
    <row r="25" spans="1:14" x14ac:dyDescent="0.15">
      <c r="A25" s="37" t="s">
        <v>60</v>
      </c>
      <c r="B25" s="38">
        <v>225</v>
      </c>
      <c r="C25" s="38" t="s">
        <v>61</v>
      </c>
      <c r="D25" s="38" t="s">
        <v>36</v>
      </c>
      <c r="E25" s="39">
        <v>427</v>
      </c>
      <c r="F25" s="38" t="s">
        <v>62</v>
      </c>
      <c r="G25" s="41">
        <v>7.5</v>
      </c>
      <c r="H25" s="38" t="s">
        <v>63</v>
      </c>
      <c r="I25" s="42">
        <v>24</v>
      </c>
      <c r="J25" s="43">
        <v>311451</v>
      </c>
      <c r="K25" s="43">
        <v>6563459</v>
      </c>
      <c r="L25" s="43">
        <v>80560</v>
      </c>
      <c r="M25" s="43">
        <v>6644019</v>
      </c>
      <c r="N25" s="44"/>
    </row>
    <row r="26" spans="1:14" x14ac:dyDescent="0.15">
      <c r="A26" s="37" t="s">
        <v>64</v>
      </c>
      <c r="B26" s="38">
        <v>225</v>
      </c>
      <c r="C26" s="38" t="s">
        <v>61</v>
      </c>
      <c r="D26" s="38" t="s">
        <v>36</v>
      </c>
      <c r="E26" s="39">
        <v>36</v>
      </c>
      <c r="F26" s="38" t="s">
        <v>65</v>
      </c>
      <c r="G26" s="41">
        <v>7.5</v>
      </c>
      <c r="H26" s="38" t="s">
        <v>63</v>
      </c>
      <c r="I26" s="42">
        <v>24</v>
      </c>
      <c r="J26" s="43">
        <v>67784</v>
      </c>
      <c r="K26" s="43">
        <v>1428467</v>
      </c>
      <c r="L26" s="43">
        <v>17533</v>
      </c>
      <c r="M26" s="43">
        <v>1446000</v>
      </c>
      <c r="N26" s="44"/>
    </row>
    <row r="27" spans="1:14" x14ac:dyDescent="0.15">
      <c r="A27" s="37"/>
      <c r="B27" s="38"/>
      <c r="C27" s="38"/>
      <c r="D27" s="38"/>
      <c r="E27" s="39"/>
      <c r="F27" s="38"/>
      <c r="G27" s="41"/>
      <c r="H27" s="38"/>
      <c r="I27" s="42"/>
      <c r="J27" s="43"/>
      <c r="K27" s="43"/>
      <c r="L27" s="43"/>
      <c r="M27" s="43"/>
      <c r="N27" s="44"/>
    </row>
    <row r="28" spans="1:14" x14ac:dyDescent="0.15">
      <c r="A28" s="37" t="s">
        <v>60</v>
      </c>
      <c r="B28" s="38">
        <v>228</v>
      </c>
      <c r="C28" s="38" t="s">
        <v>66</v>
      </c>
      <c r="D28" s="38" t="s">
        <v>36</v>
      </c>
      <c r="E28" s="39">
        <v>433</v>
      </c>
      <c r="F28" s="38" t="s">
        <v>41</v>
      </c>
      <c r="G28" s="41">
        <v>7.5</v>
      </c>
      <c r="H28" s="38" t="s">
        <v>63</v>
      </c>
      <c r="I28" s="42">
        <v>21</v>
      </c>
      <c r="J28" s="43">
        <v>242825</v>
      </c>
      <c r="K28" s="43">
        <v>5117248</v>
      </c>
      <c r="L28" s="43">
        <v>62809</v>
      </c>
      <c r="M28" s="43">
        <v>5180057</v>
      </c>
      <c r="N28" s="44"/>
    </row>
    <row r="29" spans="1:14" x14ac:dyDescent="0.15">
      <c r="A29" s="37" t="s">
        <v>64</v>
      </c>
      <c r="B29" s="38">
        <v>228</v>
      </c>
      <c r="C29" s="38" t="s">
        <v>66</v>
      </c>
      <c r="D29" s="38" t="s">
        <v>36</v>
      </c>
      <c r="E29" s="39">
        <v>60</v>
      </c>
      <c r="F29" s="38" t="s">
        <v>42</v>
      </c>
      <c r="G29" s="41">
        <v>7.5</v>
      </c>
      <c r="H29" s="38" t="s">
        <v>63</v>
      </c>
      <c r="I29" s="42">
        <v>21</v>
      </c>
      <c r="J29" s="43">
        <v>112973</v>
      </c>
      <c r="K29" s="43">
        <v>2380772</v>
      </c>
      <c r="L29" s="43">
        <v>29221</v>
      </c>
      <c r="M29" s="43">
        <v>2409993</v>
      </c>
      <c r="N29" s="44"/>
    </row>
    <row r="30" spans="1:14" x14ac:dyDescent="0.15">
      <c r="A30" s="37" t="s">
        <v>67</v>
      </c>
      <c r="B30" s="38">
        <v>236</v>
      </c>
      <c r="C30" s="38" t="s">
        <v>68</v>
      </c>
      <c r="D30" s="38" t="s">
        <v>36</v>
      </c>
      <c r="E30" s="39">
        <v>403</v>
      </c>
      <c r="F30" s="40" t="s">
        <v>69</v>
      </c>
      <c r="G30" s="41">
        <v>7</v>
      </c>
      <c r="H30" s="38" t="s">
        <v>63</v>
      </c>
      <c r="I30" s="42">
        <v>19</v>
      </c>
      <c r="J30" s="43">
        <v>241587.62</v>
      </c>
      <c r="K30" s="43">
        <v>5091172</v>
      </c>
      <c r="L30" s="43">
        <v>85663</v>
      </c>
      <c r="M30" s="43">
        <v>5176835</v>
      </c>
      <c r="N30" s="44"/>
    </row>
    <row r="31" spans="1:14" x14ac:dyDescent="0.15">
      <c r="A31" s="37" t="s">
        <v>70</v>
      </c>
      <c r="B31" s="38">
        <v>236</v>
      </c>
      <c r="C31" s="38" t="s">
        <v>68</v>
      </c>
      <c r="D31" s="38" t="s">
        <v>36</v>
      </c>
      <c r="E31" s="39">
        <v>35.5</v>
      </c>
      <c r="F31" s="40" t="s">
        <v>71</v>
      </c>
      <c r="G31" s="41">
        <v>6.5</v>
      </c>
      <c r="H31" s="38" t="s">
        <v>63</v>
      </c>
      <c r="I31" s="42">
        <v>20</v>
      </c>
      <c r="J31" s="43">
        <v>61580.17</v>
      </c>
      <c r="K31" s="43">
        <v>1297729</v>
      </c>
      <c r="L31" s="43">
        <v>0</v>
      </c>
      <c r="M31" s="43">
        <v>1297729</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146896.87</v>
      </c>
      <c r="K33" s="43">
        <v>3095677</v>
      </c>
      <c r="L33" s="43">
        <v>18156</v>
      </c>
      <c r="M33" s="43">
        <v>3113832.62</v>
      </c>
      <c r="N33" s="44"/>
    </row>
    <row r="34" spans="1:14" x14ac:dyDescent="0.15">
      <c r="A34" s="37" t="s">
        <v>74</v>
      </c>
      <c r="B34" s="38">
        <v>239</v>
      </c>
      <c r="C34" s="38" t="s">
        <v>73</v>
      </c>
      <c r="D34" s="38" t="s">
        <v>36</v>
      </c>
      <c r="E34" s="39">
        <v>48</v>
      </c>
      <c r="F34" s="38" t="s">
        <v>75</v>
      </c>
      <c r="G34" s="41">
        <v>6.8</v>
      </c>
      <c r="H34" s="38" t="s">
        <v>38</v>
      </c>
      <c r="I34" s="42">
        <v>14</v>
      </c>
      <c r="J34" s="43">
        <v>83018.77</v>
      </c>
      <c r="K34" s="43">
        <v>1749522</v>
      </c>
      <c r="L34" s="43">
        <v>0</v>
      </c>
      <c r="M34" s="43">
        <v>1749522</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340666.32</v>
      </c>
      <c r="K36" s="43">
        <v>7179137</v>
      </c>
      <c r="L36" s="43">
        <v>180314</v>
      </c>
      <c r="M36" s="43">
        <v>7359451</v>
      </c>
      <c r="N36" s="44"/>
    </row>
    <row r="37" spans="1:14" x14ac:dyDescent="0.15">
      <c r="A37" s="37" t="s">
        <v>47</v>
      </c>
      <c r="B37" s="38">
        <v>245</v>
      </c>
      <c r="C37" s="38" t="s">
        <v>76</v>
      </c>
      <c r="D37" s="38" t="s">
        <v>36</v>
      </c>
      <c r="E37" s="39">
        <v>95</v>
      </c>
      <c r="F37" s="38" t="s">
        <v>78</v>
      </c>
      <c r="G37" s="41">
        <v>7</v>
      </c>
      <c r="H37" s="38" t="s">
        <v>55</v>
      </c>
      <c r="I37" s="41">
        <v>19.75</v>
      </c>
      <c r="J37" s="43">
        <v>40360.04</v>
      </c>
      <c r="K37" s="43">
        <v>850540</v>
      </c>
      <c r="L37" s="43">
        <v>21360</v>
      </c>
      <c r="M37" s="43">
        <v>871900</v>
      </c>
      <c r="N37" s="44"/>
    </row>
    <row r="38" spans="1:14" x14ac:dyDescent="0.15">
      <c r="A38" s="37" t="s">
        <v>79</v>
      </c>
      <c r="B38" s="38">
        <v>245</v>
      </c>
      <c r="C38" s="38" t="s">
        <v>76</v>
      </c>
      <c r="D38" s="38" t="s">
        <v>36</v>
      </c>
      <c r="E38" s="39">
        <v>90</v>
      </c>
      <c r="F38" s="38" t="s">
        <v>80</v>
      </c>
      <c r="G38" s="41">
        <v>7</v>
      </c>
      <c r="H38" s="38" t="s">
        <v>55</v>
      </c>
      <c r="I38" s="41">
        <v>19.75</v>
      </c>
      <c r="J38" s="43">
        <v>143739.4</v>
      </c>
      <c r="K38" s="43">
        <v>3029137</v>
      </c>
      <c r="L38" s="43">
        <v>76087</v>
      </c>
      <c r="M38" s="43">
        <v>3105224</v>
      </c>
      <c r="N38" s="44"/>
    </row>
    <row r="39" spans="1:14" x14ac:dyDescent="0.15">
      <c r="A39" s="37" t="s">
        <v>47</v>
      </c>
      <c r="B39" s="38">
        <v>247</v>
      </c>
      <c r="C39" s="38" t="s">
        <v>81</v>
      </c>
      <c r="D39" s="38" t="s">
        <v>36</v>
      </c>
      <c r="E39" s="39">
        <v>470</v>
      </c>
      <c r="F39" s="38" t="s">
        <v>82</v>
      </c>
      <c r="G39" s="41">
        <v>6.3</v>
      </c>
      <c r="H39" s="38" t="s">
        <v>55</v>
      </c>
      <c r="I39" s="41">
        <v>25</v>
      </c>
      <c r="J39" s="43">
        <v>224022.99</v>
      </c>
      <c r="K39" s="43">
        <v>4721018</v>
      </c>
      <c r="L39" s="43">
        <v>131588</v>
      </c>
      <c r="M39" s="43">
        <v>4852606</v>
      </c>
      <c r="N39" s="44"/>
    </row>
    <row r="40" spans="1:14" x14ac:dyDescent="0.15">
      <c r="A40" s="37" t="s">
        <v>47</v>
      </c>
      <c r="B40" s="38">
        <v>247</v>
      </c>
      <c r="C40" s="38" t="s">
        <v>81</v>
      </c>
      <c r="D40" s="38" t="s">
        <v>36</v>
      </c>
      <c r="E40" s="39">
        <v>25</v>
      </c>
      <c r="F40" s="38" t="s">
        <v>83</v>
      </c>
      <c r="G40" s="41">
        <v>6.3</v>
      </c>
      <c r="H40" s="38" t="s">
        <v>55</v>
      </c>
      <c r="I40" s="41">
        <v>25</v>
      </c>
      <c r="J40" s="43">
        <v>11690.46</v>
      </c>
      <c r="K40" s="43">
        <v>246363</v>
      </c>
      <c r="L40" s="43">
        <v>6865</v>
      </c>
      <c r="M40" s="43">
        <v>253228</v>
      </c>
      <c r="N40" s="44"/>
    </row>
    <row r="41" spans="1:14" x14ac:dyDescent="0.15">
      <c r="A41" s="37" t="s">
        <v>51</v>
      </c>
      <c r="B41" s="38">
        <v>247</v>
      </c>
      <c r="C41" s="38" t="s">
        <v>81</v>
      </c>
      <c r="D41" s="38" t="s">
        <v>36</v>
      </c>
      <c r="E41" s="39">
        <v>27</v>
      </c>
      <c r="F41" s="38" t="s">
        <v>84</v>
      </c>
      <c r="G41" s="41">
        <v>7.3</v>
      </c>
      <c r="H41" s="38" t="s">
        <v>55</v>
      </c>
      <c r="I41" s="41">
        <v>25</v>
      </c>
      <c r="J41" s="43">
        <v>47256.480000000003</v>
      </c>
      <c r="K41" s="43">
        <v>995874</v>
      </c>
      <c r="L41" s="43">
        <v>27823</v>
      </c>
      <c r="M41" s="43">
        <v>1023697</v>
      </c>
      <c r="N41" s="44"/>
    </row>
    <row r="42" spans="1:14" x14ac:dyDescent="0.15">
      <c r="A42" s="37" t="s">
        <v>85</v>
      </c>
      <c r="B42" s="38">
        <v>262</v>
      </c>
      <c r="C42" s="38" t="s">
        <v>86</v>
      </c>
      <c r="D42" s="38" t="s">
        <v>36</v>
      </c>
      <c r="E42" s="39">
        <v>405</v>
      </c>
      <c r="F42" s="38" t="s">
        <v>87</v>
      </c>
      <c r="G42" s="41">
        <v>5.75</v>
      </c>
      <c r="H42" s="38" t="s">
        <v>38</v>
      </c>
      <c r="I42" s="41">
        <v>6</v>
      </c>
      <c r="J42" s="43">
        <v>0</v>
      </c>
      <c r="K42" s="43">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v>0</v>
      </c>
      <c r="L43" s="43"/>
      <c r="M43" s="43"/>
      <c r="N43" s="44"/>
    </row>
    <row r="44" spans="1:14" x14ac:dyDescent="0.15">
      <c r="A44" s="37" t="s">
        <v>85</v>
      </c>
      <c r="B44" s="38">
        <v>262</v>
      </c>
      <c r="C44" s="38" t="s">
        <v>86</v>
      </c>
      <c r="D44" s="38" t="s">
        <v>36</v>
      </c>
      <c r="E44" s="39">
        <v>465</v>
      </c>
      <c r="F44" s="38" t="s">
        <v>89</v>
      </c>
      <c r="G44" s="41">
        <v>6.5</v>
      </c>
      <c r="H44" s="38" t="s">
        <v>38</v>
      </c>
      <c r="I44" s="41">
        <v>20</v>
      </c>
      <c r="J44" s="43">
        <v>71764.899999999994</v>
      </c>
      <c r="K44" s="43">
        <v>1512360</v>
      </c>
      <c r="L44" s="43">
        <v>15466</v>
      </c>
      <c r="M44" s="43">
        <v>1527826</v>
      </c>
      <c r="N44" s="44"/>
    </row>
    <row r="45" spans="1:14" x14ac:dyDescent="0.15">
      <c r="A45" s="37" t="s">
        <v>85</v>
      </c>
      <c r="B45" s="38">
        <v>262</v>
      </c>
      <c r="C45" s="38" t="s">
        <v>86</v>
      </c>
      <c r="D45" s="38" t="s">
        <v>36</v>
      </c>
      <c r="E45" s="39">
        <v>121</v>
      </c>
      <c r="F45" s="38" t="s">
        <v>90</v>
      </c>
      <c r="G45" s="41">
        <v>6.5</v>
      </c>
      <c r="H45" s="38" t="s">
        <v>38</v>
      </c>
      <c r="I45" s="41">
        <v>20</v>
      </c>
      <c r="J45" s="43">
        <v>18130.099999999999</v>
      </c>
      <c r="K45" s="43">
        <v>382070</v>
      </c>
      <c r="L45" s="43">
        <v>3907</v>
      </c>
      <c r="M45" s="43">
        <v>385977</v>
      </c>
      <c r="N45" s="44"/>
    </row>
    <row r="46" spans="1:14" x14ac:dyDescent="0.15">
      <c r="A46" s="37" t="s">
        <v>91</v>
      </c>
      <c r="B46" s="38">
        <v>262</v>
      </c>
      <c r="C46" s="38" t="s">
        <v>86</v>
      </c>
      <c r="D46" s="38" t="s">
        <v>36</v>
      </c>
      <c r="E46" s="39">
        <v>35</v>
      </c>
      <c r="F46" s="38" t="s">
        <v>92</v>
      </c>
      <c r="G46" s="41">
        <v>6.5</v>
      </c>
      <c r="H46" s="38" t="s">
        <v>38</v>
      </c>
      <c r="I46" s="41">
        <v>20</v>
      </c>
      <c r="J46" s="43">
        <v>56129.4</v>
      </c>
      <c r="K46" s="43">
        <v>1182860</v>
      </c>
      <c r="L46" s="43">
        <v>12096</v>
      </c>
      <c r="M46" s="43">
        <v>1194956</v>
      </c>
      <c r="N46" s="44"/>
    </row>
    <row r="47" spans="1:14" x14ac:dyDescent="0.15">
      <c r="A47" s="37"/>
      <c r="B47" s="38"/>
      <c r="C47" s="38"/>
      <c r="D47" s="38"/>
      <c r="E47" s="39"/>
      <c r="F47" s="38"/>
      <c r="G47" s="41"/>
      <c r="H47" s="38"/>
      <c r="I47" s="41"/>
      <c r="J47" s="43"/>
      <c r="K47" s="43"/>
      <c r="L47" s="43"/>
      <c r="M47" s="43"/>
      <c r="N47" s="44"/>
    </row>
    <row r="48" spans="1:14" x14ac:dyDescent="0.15">
      <c r="A48" s="37" t="s">
        <v>60</v>
      </c>
      <c r="B48" s="38">
        <v>270</v>
      </c>
      <c r="C48" s="38" t="s">
        <v>93</v>
      </c>
      <c r="D48" s="38" t="s">
        <v>36</v>
      </c>
      <c r="E48" s="39">
        <v>450</v>
      </c>
      <c r="F48" s="38" t="s">
        <v>44</v>
      </c>
      <c r="G48" s="41">
        <v>7</v>
      </c>
      <c r="H48" s="38" t="s">
        <v>63</v>
      </c>
      <c r="I48" s="41">
        <v>21</v>
      </c>
      <c r="J48" s="43">
        <v>280578</v>
      </c>
      <c r="K48" s="43">
        <v>5912847</v>
      </c>
      <c r="L48" s="43">
        <v>67817</v>
      </c>
      <c r="M48" s="43">
        <v>5980664</v>
      </c>
      <c r="N48" s="44"/>
    </row>
    <row r="49" spans="1:14" x14ac:dyDescent="0.15">
      <c r="A49" s="37" t="s">
        <v>64</v>
      </c>
      <c r="B49" s="38">
        <v>270</v>
      </c>
      <c r="C49" s="38" t="s">
        <v>93</v>
      </c>
      <c r="D49" s="38" t="s">
        <v>36</v>
      </c>
      <c r="E49" s="39">
        <v>80</v>
      </c>
      <c r="F49" s="38" t="s">
        <v>46</v>
      </c>
      <c r="G49" s="41">
        <v>7</v>
      </c>
      <c r="H49" s="38" t="s">
        <v>63</v>
      </c>
      <c r="I49" s="41">
        <v>21</v>
      </c>
      <c r="J49" s="43">
        <v>132883</v>
      </c>
      <c r="K49" s="43">
        <v>2800351</v>
      </c>
      <c r="L49" s="43">
        <v>32118</v>
      </c>
      <c r="M49" s="43">
        <v>2832469</v>
      </c>
      <c r="N49" s="44"/>
    </row>
    <row r="50" spans="1:14" x14ac:dyDescent="0.15">
      <c r="A50" s="37" t="s">
        <v>94</v>
      </c>
      <c r="B50" s="38">
        <v>271</v>
      </c>
      <c r="C50" s="38" t="s">
        <v>95</v>
      </c>
      <c r="D50" s="38" t="s">
        <v>36</v>
      </c>
      <c r="E50" s="39">
        <v>185</v>
      </c>
      <c r="F50" s="38" t="s">
        <v>96</v>
      </c>
      <c r="G50" s="41">
        <v>5.5</v>
      </c>
      <c r="H50" s="38" t="s">
        <v>55</v>
      </c>
      <c r="I50" s="41">
        <v>5</v>
      </c>
      <c r="J50" s="43">
        <v>0</v>
      </c>
      <c r="K50" s="43">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v>0</v>
      </c>
      <c r="L51" s="43"/>
      <c r="M51" s="43"/>
      <c r="N51" s="44"/>
    </row>
    <row r="52" spans="1:14" x14ac:dyDescent="0.15">
      <c r="A52" s="37" t="s">
        <v>94</v>
      </c>
      <c r="B52" s="38">
        <v>271</v>
      </c>
      <c r="C52" s="38" t="s">
        <v>95</v>
      </c>
      <c r="D52" s="38" t="s">
        <v>36</v>
      </c>
      <c r="E52" s="39">
        <v>795</v>
      </c>
      <c r="F52" s="38" t="s">
        <v>97</v>
      </c>
      <c r="G52" s="41">
        <v>6.5</v>
      </c>
      <c r="H52" s="38" t="s">
        <v>55</v>
      </c>
      <c r="I52" s="41">
        <v>22.25</v>
      </c>
      <c r="J52" s="43">
        <v>429082.54</v>
      </c>
      <c r="K52" s="43">
        <v>9042404</v>
      </c>
      <c r="L52" s="43">
        <v>14248</v>
      </c>
      <c r="M52" s="43">
        <v>9056652</v>
      </c>
      <c r="N52" s="44"/>
    </row>
    <row r="53" spans="1:14" x14ac:dyDescent="0.15">
      <c r="A53" s="37" t="s">
        <v>94</v>
      </c>
      <c r="B53" s="38">
        <v>271</v>
      </c>
      <c r="C53" s="38" t="s">
        <v>95</v>
      </c>
      <c r="D53" s="38" t="s">
        <v>36</v>
      </c>
      <c r="E53" s="39">
        <v>203</v>
      </c>
      <c r="F53" s="38" t="s">
        <v>98</v>
      </c>
      <c r="G53" s="41">
        <v>6.5</v>
      </c>
      <c r="H53" s="38" t="s">
        <v>55</v>
      </c>
      <c r="I53" s="41">
        <v>22.25</v>
      </c>
      <c r="J53" s="43">
        <v>109607.21</v>
      </c>
      <c r="K53" s="43">
        <v>2309842</v>
      </c>
      <c r="L53" s="43">
        <v>3638</v>
      </c>
      <c r="M53" s="43">
        <v>2313480</v>
      </c>
      <c r="N53" s="44"/>
    </row>
    <row r="54" spans="1:14" x14ac:dyDescent="0.15">
      <c r="A54" s="37" t="s">
        <v>99</v>
      </c>
      <c r="B54" s="38">
        <v>271</v>
      </c>
      <c r="C54" s="38" t="s">
        <v>95</v>
      </c>
      <c r="D54" s="38" t="s">
        <v>36</v>
      </c>
      <c r="E54" s="39">
        <v>90</v>
      </c>
      <c r="F54" s="38" t="s">
        <v>77</v>
      </c>
      <c r="G54" s="41">
        <v>6.5</v>
      </c>
      <c r="H54" s="38" t="s">
        <v>55</v>
      </c>
      <c r="I54" s="41">
        <v>22.25</v>
      </c>
      <c r="J54" s="43">
        <v>144332.64000000001</v>
      </c>
      <c r="K54" s="43">
        <v>3041639</v>
      </c>
      <c r="L54" s="43">
        <v>4792</v>
      </c>
      <c r="M54" s="43">
        <v>3046431</v>
      </c>
      <c r="N54" s="44"/>
    </row>
    <row r="55" spans="1:14" x14ac:dyDescent="0.15">
      <c r="A55" s="37" t="s">
        <v>47</v>
      </c>
      <c r="B55" s="38">
        <v>280</v>
      </c>
      <c r="C55" s="38" t="s">
        <v>100</v>
      </c>
      <c r="D55" s="38" t="s">
        <v>36</v>
      </c>
      <c r="E55" s="39">
        <v>1100</v>
      </c>
      <c r="F55" s="38" t="s">
        <v>101</v>
      </c>
      <c r="G55" s="41">
        <v>6.3419999999999996</v>
      </c>
      <c r="H55" s="38" t="s">
        <v>102</v>
      </c>
      <c r="I55" s="41">
        <v>7.5</v>
      </c>
      <c r="J55" s="43">
        <v>1064305.6599999999</v>
      </c>
      <c r="K55" s="43">
        <v>22428975</v>
      </c>
      <c r="L55" s="43">
        <v>473465</v>
      </c>
      <c r="M55" s="43">
        <v>22902440</v>
      </c>
      <c r="N55" s="44"/>
    </row>
    <row r="56" spans="1:14" x14ac:dyDescent="0.15">
      <c r="A56" s="37" t="s">
        <v>47</v>
      </c>
      <c r="B56" s="38">
        <v>280</v>
      </c>
      <c r="C56" s="38" t="s">
        <v>100</v>
      </c>
      <c r="D56" s="38" t="s">
        <v>36</v>
      </c>
      <c r="E56" s="39">
        <v>1215</v>
      </c>
      <c r="F56" s="38" t="s">
        <v>103</v>
      </c>
      <c r="G56" s="41">
        <v>6.3419999999999996</v>
      </c>
      <c r="H56" s="38" t="s">
        <v>102</v>
      </c>
      <c r="I56" s="41">
        <v>7.5</v>
      </c>
      <c r="J56" s="43">
        <v>1175574.08</v>
      </c>
      <c r="K56" s="43">
        <v>24773825</v>
      </c>
      <c r="L56" s="43">
        <v>522963</v>
      </c>
      <c r="M56" s="43">
        <v>25296788</v>
      </c>
      <c r="N56" s="44"/>
    </row>
    <row r="57" spans="1:14" x14ac:dyDescent="0.15">
      <c r="A57" s="37"/>
      <c r="B57" s="38"/>
      <c r="C57" s="38"/>
      <c r="D57" s="38"/>
      <c r="E57" s="39"/>
      <c r="F57" s="38"/>
      <c r="G57" s="41"/>
      <c r="H57" s="38"/>
      <c r="I57" s="41"/>
      <c r="J57" s="43"/>
      <c r="K57" s="43"/>
      <c r="L57" s="43"/>
      <c r="M57" s="43"/>
      <c r="N57" s="44"/>
    </row>
    <row r="58" spans="1:14" x14ac:dyDescent="0.15">
      <c r="A58" s="37" t="s">
        <v>94</v>
      </c>
      <c r="B58" s="38">
        <v>282</v>
      </c>
      <c r="C58" s="38" t="s">
        <v>104</v>
      </c>
      <c r="D58" s="38" t="s">
        <v>36</v>
      </c>
      <c r="E58" s="39">
        <v>280</v>
      </c>
      <c r="F58" s="38" t="s">
        <v>105</v>
      </c>
      <c r="G58" s="41">
        <v>5</v>
      </c>
      <c r="H58" s="38" t="s">
        <v>55</v>
      </c>
      <c r="I58" s="41">
        <v>5</v>
      </c>
      <c r="J58" s="43">
        <v>0</v>
      </c>
      <c r="K58" s="43">
        <v>0</v>
      </c>
      <c r="L58" s="43"/>
      <c r="M58" s="43"/>
      <c r="N58" s="44"/>
    </row>
    <row r="59" spans="1:14" x14ac:dyDescent="0.15">
      <c r="A59" s="37" t="s">
        <v>94</v>
      </c>
      <c r="B59" s="38">
        <v>282</v>
      </c>
      <c r="C59" s="38" t="s">
        <v>104</v>
      </c>
      <c r="D59" s="38" t="s">
        <v>36</v>
      </c>
      <c r="E59" s="39">
        <v>73</v>
      </c>
      <c r="F59" s="38" t="s">
        <v>56</v>
      </c>
      <c r="G59" s="41">
        <v>5</v>
      </c>
      <c r="H59" s="38" t="s">
        <v>55</v>
      </c>
      <c r="I59" s="41">
        <v>5</v>
      </c>
      <c r="J59" s="43">
        <v>0</v>
      </c>
      <c r="K59" s="43">
        <v>0</v>
      </c>
      <c r="L59" s="43"/>
      <c r="M59" s="43"/>
      <c r="N59" s="44"/>
    </row>
    <row r="60" spans="1:14" x14ac:dyDescent="0.15">
      <c r="A60" s="37" t="s">
        <v>94</v>
      </c>
      <c r="B60" s="38">
        <v>282</v>
      </c>
      <c r="C60" s="38" t="s">
        <v>104</v>
      </c>
      <c r="D60" s="38" t="s">
        <v>36</v>
      </c>
      <c r="E60" s="39">
        <v>1090</v>
      </c>
      <c r="F60" s="38" t="s">
        <v>106</v>
      </c>
      <c r="G60" s="41">
        <v>6</v>
      </c>
      <c r="H60" s="38" t="s">
        <v>55</v>
      </c>
      <c r="I60" s="41">
        <v>25</v>
      </c>
      <c r="J60" s="43">
        <v>638141.49</v>
      </c>
      <c r="K60" s="43">
        <v>13448073</v>
      </c>
      <c r="L60" s="43">
        <v>151032</v>
      </c>
      <c r="M60" s="43">
        <v>13599105</v>
      </c>
      <c r="N60" s="44"/>
    </row>
    <row r="61" spans="1:14" x14ac:dyDescent="0.15">
      <c r="A61" s="37" t="s">
        <v>94</v>
      </c>
      <c r="B61" s="38">
        <v>282</v>
      </c>
      <c r="C61" s="38" t="s">
        <v>104</v>
      </c>
      <c r="D61" s="38" t="s">
        <v>36</v>
      </c>
      <c r="E61" s="39">
        <v>274</v>
      </c>
      <c r="F61" s="38" t="s">
        <v>107</v>
      </c>
      <c r="G61" s="41">
        <v>6</v>
      </c>
      <c r="H61" s="38" t="s">
        <v>55</v>
      </c>
      <c r="I61" s="41">
        <v>25</v>
      </c>
      <c r="J61" s="43">
        <v>159752.42000000001</v>
      </c>
      <c r="K61" s="43">
        <v>3366592</v>
      </c>
      <c r="L61" s="43">
        <v>37810</v>
      </c>
      <c r="M61" s="43">
        <v>3404402</v>
      </c>
      <c r="N61" s="44"/>
    </row>
    <row r="62" spans="1:14" x14ac:dyDescent="0.15">
      <c r="A62" s="37" t="s">
        <v>108</v>
      </c>
      <c r="B62" s="38">
        <v>282</v>
      </c>
      <c r="C62" s="38" t="s">
        <v>104</v>
      </c>
      <c r="D62" s="38" t="s">
        <v>36</v>
      </c>
      <c r="E62" s="39">
        <v>197</v>
      </c>
      <c r="F62" s="38" t="s">
        <v>78</v>
      </c>
      <c r="G62" s="41">
        <v>6</v>
      </c>
      <c r="H62" s="38" t="s">
        <v>55</v>
      </c>
      <c r="I62" s="41">
        <v>25</v>
      </c>
      <c r="J62" s="43">
        <v>296215.15999999997</v>
      </c>
      <c r="K62" s="43">
        <v>6242382</v>
      </c>
      <c r="L62" s="43">
        <v>70107</v>
      </c>
      <c r="M62" s="43">
        <v>6312489</v>
      </c>
      <c r="N62" s="44"/>
    </row>
    <row r="63" spans="1:14" x14ac:dyDescent="0.15">
      <c r="A63" s="37" t="s">
        <v>109</v>
      </c>
      <c r="B63" s="38">
        <v>283</v>
      </c>
      <c r="C63" s="38" t="s">
        <v>110</v>
      </c>
      <c r="D63" s="38" t="s">
        <v>36</v>
      </c>
      <c r="E63" s="39">
        <v>438</v>
      </c>
      <c r="F63" s="40" t="s">
        <v>111</v>
      </c>
      <c r="G63" s="41">
        <v>6</v>
      </c>
      <c r="H63" s="38" t="s">
        <v>63</v>
      </c>
      <c r="I63" s="41">
        <v>22</v>
      </c>
      <c r="J63" s="43">
        <v>347949.57</v>
      </c>
      <c r="K63" s="43">
        <v>7332623</v>
      </c>
      <c r="L63" s="43">
        <v>106005</v>
      </c>
      <c r="M63" s="43">
        <v>7438628</v>
      </c>
      <c r="N63" s="44"/>
    </row>
    <row r="64" spans="1:14" x14ac:dyDescent="0.15">
      <c r="A64" s="37" t="s">
        <v>112</v>
      </c>
      <c r="B64" s="38">
        <v>283</v>
      </c>
      <c r="C64" s="38" t="s">
        <v>110</v>
      </c>
      <c r="D64" s="38" t="s">
        <v>36</v>
      </c>
      <c r="E64" s="39">
        <v>122.8</v>
      </c>
      <c r="F64" s="38" t="s">
        <v>113</v>
      </c>
      <c r="G64" s="41">
        <v>6</v>
      </c>
      <c r="H64" s="38" t="s">
        <v>63</v>
      </c>
      <c r="I64" s="41">
        <v>22.5</v>
      </c>
      <c r="J64" s="43">
        <v>187315.13</v>
      </c>
      <c r="K64" s="43">
        <v>3947443</v>
      </c>
      <c r="L64" s="43">
        <v>0</v>
      </c>
      <c r="M64" s="43">
        <v>3947443</v>
      </c>
      <c r="N64" s="44"/>
    </row>
    <row r="65" spans="1:14" x14ac:dyDescent="0.15">
      <c r="A65" s="37" t="s">
        <v>94</v>
      </c>
      <c r="B65" s="38">
        <v>290</v>
      </c>
      <c r="C65" s="38" t="s">
        <v>114</v>
      </c>
      <c r="D65" s="38" t="s">
        <v>36</v>
      </c>
      <c r="E65" s="39">
        <v>1500</v>
      </c>
      <c r="F65" s="38" t="s">
        <v>115</v>
      </c>
      <c r="G65" s="41">
        <v>7</v>
      </c>
      <c r="H65" s="38" t="s">
        <v>116</v>
      </c>
      <c r="I65" s="41">
        <v>6</v>
      </c>
      <c r="J65" s="43">
        <v>0</v>
      </c>
      <c r="K65" s="43">
        <v>0</v>
      </c>
      <c r="L65" s="43"/>
      <c r="M65" s="43"/>
      <c r="N65" s="44"/>
    </row>
    <row r="66" spans="1:14" x14ac:dyDescent="0.15">
      <c r="A66" s="37" t="s">
        <v>94</v>
      </c>
      <c r="B66" s="38">
        <v>290</v>
      </c>
      <c r="C66" s="38" t="s">
        <v>114</v>
      </c>
      <c r="D66" s="38" t="s">
        <v>36</v>
      </c>
      <c r="E66" s="39">
        <v>1E-3</v>
      </c>
      <c r="F66" s="38" t="s">
        <v>117</v>
      </c>
      <c r="G66" s="41">
        <v>0</v>
      </c>
      <c r="H66" s="38" t="s">
        <v>116</v>
      </c>
      <c r="I66" s="41">
        <v>6</v>
      </c>
      <c r="J66" s="43">
        <v>0</v>
      </c>
      <c r="K66" s="43">
        <v>0</v>
      </c>
      <c r="L66" s="43"/>
      <c r="M66" s="43"/>
      <c r="N66" s="44"/>
    </row>
    <row r="67" spans="1:14" x14ac:dyDescent="0.15">
      <c r="A67" s="37"/>
      <c r="B67" s="38"/>
      <c r="C67" s="38"/>
      <c r="D67" s="38"/>
      <c r="E67" s="39"/>
      <c r="F67" s="38"/>
      <c r="G67" s="41"/>
      <c r="H67" s="38"/>
      <c r="I67" s="41"/>
      <c r="J67" s="43"/>
      <c r="K67" s="43"/>
      <c r="L67" s="43"/>
      <c r="M67" s="43"/>
      <c r="N67" s="44"/>
    </row>
    <row r="68" spans="1:14" x14ac:dyDescent="0.15">
      <c r="A68" s="37" t="s">
        <v>47</v>
      </c>
      <c r="B68" s="38">
        <v>294</v>
      </c>
      <c r="C68" s="45" t="s">
        <v>118</v>
      </c>
      <c r="D68" s="38" t="s">
        <v>36</v>
      </c>
      <c r="E68" s="39">
        <v>400</v>
      </c>
      <c r="F68" s="38" t="s">
        <v>119</v>
      </c>
      <c r="G68" s="41">
        <v>6.25</v>
      </c>
      <c r="H68" s="38" t="s">
        <v>55</v>
      </c>
      <c r="I68" s="41">
        <v>20.83</v>
      </c>
      <c r="J68" s="43">
        <v>199180.28</v>
      </c>
      <c r="K68" s="43">
        <v>4197487</v>
      </c>
      <c r="L68" s="43">
        <v>115362</v>
      </c>
      <c r="M68" s="43">
        <v>4312849</v>
      </c>
      <c r="N68" s="44"/>
    </row>
    <row r="69" spans="1:14" x14ac:dyDescent="0.15">
      <c r="A69" s="37" t="s">
        <v>47</v>
      </c>
      <c r="B69" s="38">
        <v>294</v>
      </c>
      <c r="C69" s="45" t="s">
        <v>118</v>
      </c>
      <c r="D69" s="38" t="s">
        <v>36</v>
      </c>
      <c r="E69" s="39">
        <v>69</v>
      </c>
      <c r="F69" s="38" t="s">
        <v>120</v>
      </c>
      <c r="G69" s="41">
        <v>6.25</v>
      </c>
      <c r="H69" s="38" t="s">
        <v>55</v>
      </c>
      <c r="I69" s="41">
        <v>20.83</v>
      </c>
      <c r="J69" s="43">
        <v>34856.550000000003</v>
      </c>
      <c r="K69" s="43">
        <v>734560</v>
      </c>
      <c r="L69" s="43">
        <v>20188</v>
      </c>
      <c r="M69" s="43">
        <v>754748</v>
      </c>
      <c r="N69" s="44"/>
    </row>
    <row r="70" spans="1:14" x14ac:dyDescent="0.15">
      <c r="A70" s="37" t="s">
        <v>51</v>
      </c>
      <c r="B70" s="38">
        <v>294</v>
      </c>
      <c r="C70" s="45" t="s">
        <v>118</v>
      </c>
      <c r="D70" s="38" t="s">
        <v>36</v>
      </c>
      <c r="E70" s="39">
        <v>31.8</v>
      </c>
      <c r="F70" s="38" t="s">
        <v>121</v>
      </c>
      <c r="G70" s="41">
        <v>6.75</v>
      </c>
      <c r="H70" s="38" t="s">
        <v>55</v>
      </c>
      <c r="I70" s="41">
        <v>20.83</v>
      </c>
      <c r="J70" s="43">
        <v>49925.55</v>
      </c>
      <c r="K70" s="43">
        <v>1052122</v>
      </c>
      <c r="L70" s="43">
        <v>31385</v>
      </c>
      <c r="M70" s="43">
        <v>1083507</v>
      </c>
      <c r="N70" s="44"/>
    </row>
    <row r="71" spans="1:14" x14ac:dyDescent="0.15">
      <c r="A71" s="37" t="s">
        <v>94</v>
      </c>
      <c r="B71" s="38">
        <v>299</v>
      </c>
      <c r="C71" s="45" t="s">
        <v>122</v>
      </c>
      <c r="D71" s="38" t="s">
        <v>36</v>
      </c>
      <c r="E71" s="46">
        <v>750</v>
      </c>
      <c r="F71" s="38" t="s">
        <v>123</v>
      </c>
      <c r="G71" s="41">
        <v>5</v>
      </c>
      <c r="H71" s="38" t="s">
        <v>116</v>
      </c>
      <c r="I71" s="41">
        <v>6</v>
      </c>
      <c r="J71" s="43">
        <v>0</v>
      </c>
      <c r="K71" s="43">
        <v>0</v>
      </c>
      <c r="L71" s="43"/>
      <c r="M71" s="43"/>
      <c r="N71" s="44"/>
    </row>
    <row r="72" spans="1:14" x14ac:dyDescent="0.15">
      <c r="A72" s="37" t="s">
        <v>99</v>
      </c>
      <c r="B72" s="38">
        <v>299</v>
      </c>
      <c r="C72" s="45" t="s">
        <v>122</v>
      </c>
      <c r="D72" s="38" t="s">
        <v>36</v>
      </c>
      <c r="E72" s="46">
        <v>1E-3</v>
      </c>
      <c r="F72" s="38" t="s">
        <v>59</v>
      </c>
      <c r="G72" s="41">
        <v>0</v>
      </c>
      <c r="H72" s="38" t="s">
        <v>116</v>
      </c>
      <c r="I72" s="41">
        <v>6</v>
      </c>
      <c r="J72" s="43">
        <v>0</v>
      </c>
      <c r="K72" s="43">
        <v>0</v>
      </c>
      <c r="L72" s="43"/>
      <c r="M72" s="43"/>
      <c r="N72" s="44"/>
    </row>
    <row r="73" spans="1:14" x14ac:dyDescent="0.15">
      <c r="A73" s="37" t="s">
        <v>124</v>
      </c>
      <c r="B73" s="38">
        <v>300</v>
      </c>
      <c r="C73" s="38" t="s">
        <v>125</v>
      </c>
      <c r="D73" s="38" t="s">
        <v>36</v>
      </c>
      <c r="E73" s="39">
        <v>275</v>
      </c>
      <c r="F73" s="38" t="s">
        <v>126</v>
      </c>
      <c r="G73" s="41">
        <v>6.2</v>
      </c>
      <c r="H73" s="38" t="s">
        <v>63</v>
      </c>
      <c r="I73" s="41">
        <v>22.75</v>
      </c>
      <c r="J73" s="43">
        <v>198793</v>
      </c>
      <c r="K73" s="43">
        <v>4189326</v>
      </c>
      <c r="L73" s="43">
        <v>48588</v>
      </c>
      <c r="M73" s="43">
        <v>4237914</v>
      </c>
      <c r="N73" s="44"/>
    </row>
    <row r="74" spans="1:14" x14ac:dyDescent="0.15">
      <c r="A74" s="37" t="s">
        <v>124</v>
      </c>
      <c r="B74" s="38">
        <v>300</v>
      </c>
      <c r="C74" s="45" t="s">
        <v>125</v>
      </c>
      <c r="D74" s="38" t="s">
        <v>36</v>
      </c>
      <c r="E74" s="39">
        <v>74</v>
      </c>
      <c r="F74" s="38" t="s">
        <v>127</v>
      </c>
      <c r="G74" s="41">
        <v>6.2</v>
      </c>
      <c r="H74" s="38" t="s">
        <v>63</v>
      </c>
      <c r="I74" s="41">
        <v>22.75</v>
      </c>
      <c r="J74" s="43">
        <v>51779</v>
      </c>
      <c r="K74" s="43">
        <v>1091181</v>
      </c>
      <c r="L74" s="43">
        <v>12648</v>
      </c>
      <c r="M74" s="43">
        <v>1103829</v>
      </c>
      <c r="N74" s="44"/>
    </row>
    <row r="75" spans="1:14" x14ac:dyDescent="0.15">
      <c r="A75" s="37" t="s">
        <v>128</v>
      </c>
      <c r="B75" s="38">
        <v>300</v>
      </c>
      <c r="C75" s="45" t="s">
        <v>125</v>
      </c>
      <c r="D75" s="38" t="s">
        <v>36</v>
      </c>
      <c r="E75" s="39">
        <v>70</v>
      </c>
      <c r="F75" s="38" t="s">
        <v>129</v>
      </c>
      <c r="G75" s="41">
        <v>6.2</v>
      </c>
      <c r="H75" s="38" t="s">
        <v>63</v>
      </c>
      <c r="I75" s="41">
        <v>22.75</v>
      </c>
      <c r="J75" s="43">
        <v>70000</v>
      </c>
      <c r="K75" s="43">
        <v>1475167</v>
      </c>
      <c r="L75" s="43">
        <v>731098</v>
      </c>
      <c r="M75" s="47">
        <v>2206265</v>
      </c>
      <c r="N75" s="7"/>
    </row>
    <row r="76" spans="1:14" x14ac:dyDescent="0.15">
      <c r="A76" s="37"/>
      <c r="B76" s="141"/>
      <c r="C76" s="141"/>
      <c r="D76" s="38"/>
      <c r="E76" s="39"/>
      <c r="F76" s="38"/>
      <c r="G76" s="41"/>
      <c r="H76" s="38"/>
      <c r="I76" s="41"/>
      <c r="J76" s="43"/>
      <c r="K76" s="43"/>
      <c r="L76" s="43"/>
      <c r="M76" s="43"/>
      <c r="N76" s="44"/>
    </row>
    <row r="77" spans="1:14" x14ac:dyDescent="0.15">
      <c r="A77" s="37" t="s">
        <v>252</v>
      </c>
      <c r="B77" s="48">
        <v>310</v>
      </c>
      <c r="C77" s="48" t="s">
        <v>575</v>
      </c>
      <c r="D77" s="38" t="s">
        <v>36</v>
      </c>
      <c r="E77" s="39">
        <v>155</v>
      </c>
      <c r="F77" s="38" t="s">
        <v>735</v>
      </c>
      <c r="G77" s="41">
        <v>2.2000000000000002</v>
      </c>
      <c r="H77" s="38" t="s">
        <v>102</v>
      </c>
      <c r="I77" s="41">
        <v>1.33</v>
      </c>
      <c r="J77" s="43">
        <v>0</v>
      </c>
      <c r="K77" s="43">
        <v>0</v>
      </c>
      <c r="L77" s="43"/>
      <c r="M77" s="43"/>
      <c r="N77" s="40"/>
    </row>
    <row r="78" spans="1:14" x14ac:dyDescent="0.15">
      <c r="A78" s="37" t="s">
        <v>252</v>
      </c>
      <c r="B78" s="48">
        <v>310</v>
      </c>
      <c r="C78" s="48" t="s">
        <v>575</v>
      </c>
      <c r="D78" s="38" t="s">
        <v>36</v>
      </c>
      <c r="E78" s="39">
        <v>855</v>
      </c>
      <c r="F78" s="38" t="s">
        <v>736</v>
      </c>
      <c r="G78" s="41">
        <v>2.9</v>
      </c>
      <c r="H78" s="38" t="s">
        <v>102</v>
      </c>
      <c r="I78" s="41">
        <v>2.33</v>
      </c>
      <c r="J78" s="43">
        <v>0</v>
      </c>
      <c r="K78" s="43">
        <v>0</v>
      </c>
      <c r="L78" s="43"/>
      <c r="M78" s="43"/>
      <c r="N78" s="44"/>
    </row>
    <row r="79" spans="1:14" x14ac:dyDescent="0.15">
      <c r="A79" s="37" t="s">
        <v>252</v>
      </c>
      <c r="B79" s="48">
        <v>310</v>
      </c>
      <c r="C79" s="48" t="s">
        <v>575</v>
      </c>
      <c r="D79" s="38" t="s">
        <v>36</v>
      </c>
      <c r="E79" s="39">
        <v>800</v>
      </c>
      <c r="F79" s="38" t="s">
        <v>737</v>
      </c>
      <c r="G79" s="41">
        <v>4.0999999999999996</v>
      </c>
      <c r="H79" s="38" t="s">
        <v>102</v>
      </c>
      <c r="I79" s="41">
        <v>3.33</v>
      </c>
      <c r="J79" s="43">
        <v>0</v>
      </c>
      <c r="K79" s="43">
        <v>0</v>
      </c>
      <c r="L79" s="43"/>
      <c r="M79" s="43"/>
      <c r="N79" s="44"/>
    </row>
    <row r="80" spans="1:14" x14ac:dyDescent="0.15">
      <c r="A80" s="37" t="s">
        <v>252</v>
      </c>
      <c r="B80" s="48">
        <v>310</v>
      </c>
      <c r="C80" s="48" t="s">
        <v>575</v>
      </c>
      <c r="D80" s="38" t="s">
        <v>36</v>
      </c>
      <c r="E80" s="39">
        <v>185</v>
      </c>
      <c r="F80" s="38" t="s">
        <v>738</v>
      </c>
      <c r="G80" s="41">
        <v>4.5</v>
      </c>
      <c r="H80" s="38" t="s">
        <v>102</v>
      </c>
      <c r="I80" s="41">
        <v>4.33</v>
      </c>
      <c r="J80" s="43">
        <v>0</v>
      </c>
      <c r="K80" s="43">
        <v>0</v>
      </c>
      <c r="L80" s="43"/>
      <c r="M80" s="43"/>
      <c r="N80" s="44"/>
    </row>
    <row r="81" spans="1:217" x14ac:dyDescent="0.15">
      <c r="A81" s="37" t="s">
        <v>252</v>
      </c>
      <c r="B81" s="48">
        <v>310</v>
      </c>
      <c r="C81" s="48" t="s">
        <v>575</v>
      </c>
      <c r="D81" s="38" t="s">
        <v>36</v>
      </c>
      <c r="E81" s="39">
        <v>2.8</v>
      </c>
      <c r="F81" s="38" t="s">
        <v>739</v>
      </c>
      <c r="G81" s="41">
        <v>2.2000000000000002</v>
      </c>
      <c r="H81" s="38" t="s">
        <v>102</v>
      </c>
      <c r="I81" s="41">
        <v>1.33</v>
      </c>
      <c r="J81" s="43">
        <v>0</v>
      </c>
      <c r="K81" s="43">
        <v>0</v>
      </c>
      <c r="L81" s="43"/>
      <c r="M81" s="43"/>
      <c r="N81" s="44"/>
    </row>
    <row r="82" spans="1:217" x14ac:dyDescent="0.15">
      <c r="A82" s="37" t="s">
        <v>252</v>
      </c>
      <c r="B82" s="48">
        <v>310</v>
      </c>
      <c r="C82" s="48" t="s">
        <v>575</v>
      </c>
      <c r="D82" s="38" t="s">
        <v>36</v>
      </c>
      <c r="E82" s="39">
        <v>3.7</v>
      </c>
      <c r="F82" s="38" t="s">
        <v>740</v>
      </c>
      <c r="G82" s="41">
        <v>2.9</v>
      </c>
      <c r="H82" s="38" t="s">
        <v>102</v>
      </c>
      <c r="I82" s="41">
        <v>2.33</v>
      </c>
      <c r="J82" s="43">
        <v>0</v>
      </c>
      <c r="K82" s="43">
        <v>0</v>
      </c>
      <c r="L82" s="43"/>
      <c r="M82" s="43"/>
      <c r="N82" s="44"/>
    </row>
    <row r="83" spans="1:217" x14ac:dyDescent="0.15">
      <c r="A83" s="37" t="s">
        <v>252</v>
      </c>
      <c r="B83" s="48">
        <v>310</v>
      </c>
      <c r="C83" s="48" t="s">
        <v>575</v>
      </c>
      <c r="D83" s="38" t="s">
        <v>36</v>
      </c>
      <c r="E83" s="39">
        <v>9</v>
      </c>
      <c r="F83" s="38" t="s">
        <v>741</v>
      </c>
      <c r="G83" s="41">
        <v>4.0999999999999996</v>
      </c>
      <c r="H83" s="38" t="s">
        <v>102</v>
      </c>
      <c r="I83" s="41">
        <v>3.33</v>
      </c>
      <c r="J83" s="43">
        <v>0</v>
      </c>
      <c r="K83" s="43">
        <v>0</v>
      </c>
      <c r="L83" s="43"/>
      <c r="M83" s="43"/>
      <c r="N83" s="44"/>
    </row>
    <row r="84" spans="1:217" x14ac:dyDescent="0.15">
      <c r="A84" s="37" t="s">
        <v>252</v>
      </c>
      <c r="B84" s="48">
        <v>310</v>
      </c>
      <c r="C84" s="48" t="s">
        <v>575</v>
      </c>
      <c r="D84" s="38" t="s">
        <v>36</v>
      </c>
      <c r="E84" s="39">
        <v>2.2999999999999998</v>
      </c>
      <c r="F84" s="38" t="s">
        <v>742</v>
      </c>
      <c r="G84" s="41">
        <v>4.5</v>
      </c>
      <c r="H84" s="38" t="s">
        <v>102</v>
      </c>
      <c r="I84" s="41">
        <v>4.33</v>
      </c>
      <c r="J84" s="43">
        <v>0</v>
      </c>
      <c r="K84" s="43">
        <v>0</v>
      </c>
      <c r="L84" s="43"/>
      <c r="M84" s="43"/>
      <c r="N84" s="44"/>
    </row>
    <row r="85" spans="1:217" x14ac:dyDescent="0.15">
      <c r="A85" s="37" t="s">
        <v>743</v>
      </c>
      <c r="B85" s="48">
        <v>310</v>
      </c>
      <c r="C85" s="48" t="s">
        <v>609</v>
      </c>
      <c r="D85" s="38" t="s">
        <v>36</v>
      </c>
      <c r="E85" s="39">
        <v>595</v>
      </c>
      <c r="F85" s="38" t="s">
        <v>744</v>
      </c>
      <c r="G85" s="41">
        <v>4.0999999999999996</v>
      </c>
      <c r="H85" s="38" t="s">
        <v>102</v>
      </c>
      <c r="I85" s="41">
        <v>3.75</v>
      </c>
      <c r="J85" s="43">
        <v>0</v>
      </c>
      <c r="K85" s="43">
        <v>0</v>
      </c>
      <c r="L85" s="43"/>
      <c r="M85" s="43"/>
      <c r="N85" s="44"/>
    </row>
    <row r="86" spans="1:217" x14ac:dyDescent="0.15">
      <c r="A86" s="37" t="s">
        <v>743</v>
      </c>
      <c r="B86" s="48">
        <v>310</v>
      </c>
      <c r="C86" s="48" t="s">
        <v>609</v>
      </c>
      <c r="D86" s="38" t="s">
        <v>36</v>
      </c>
      <c r="E86" s="39">
        <v>655</v>
      </c>
      <c r="F86" s="38" t="s">
        <v>745</v>
      </c>
      <c r="G86" s="41">
        <v>4.5999999999999996</v>
      </c>
      <c r="H86" s="38" t="s">
        <v>102</v>
      </c>
      <c r="I86" s="41">
        <v>4.75</v>
      </c>
      <c r="J86" s="43">
        <v>0</v>
      </c>
      <c r="K86" s="43">
        <v>0</v>
      </c>
      <c r="L86" s="43"/>
      <c r="M86" s="43"/>
      <c r="N86" s="44"/>
    </row>
    <row r="87" spans="1:217" x14ac:dyDescent="0.15">
      <c r="A87" s="37" t="s">
        <v>743</v>
      </c>
      <c r="B87" s="48">
        <v>310</v>
      </c>
      <c r="C87" s="48" t="s">
        <v>609</v>
      </c>
      <c r="D87" s="38" t="s">
        <v>36</v>
      </c>
      <c r="E87" s="39">
        <v>5.4</v>
      </c>
      <c r="F87" s="38" t="s">
        <v>746</v>
      </c>
      <c r="G87" s="41">
        <v>4.0999999999999996</v>
      </c>
      <c r="H87" s="38" t="s">
        <v>102</v>
      </c>
      <c r="I87" s="41">
        <v>3.75</v>
      </c>
      <c r="J87" s="43">
        <v>0</v>
      </c>
      <c r="K87" s="43">
        <v>0</v>
      </c>
      <c r="L87" s="43"/>
      <c r="M87" s="43"/>
      <c r="N87" s="44"/>
    </row>
    <row r="88" spans="1:217" x14ac:dyDescent="0.15">
      <c r="A88" s="37" t="s">
        <v>743</v>
      </c>
      <c r="B88" s="48">
        <v>310</v>
      </c>
      <c r="C88" s="48" t="s">
        <v>609</v>
      </c>
      <c r="D88" s="38" t="s">
        <v>36</v>
      </c>
      <c r="E88" s="39">
        <v>10.1</v>
      </c>
      <c r="F88" s="38" t="s">
        <v>747</v>
      </c>
      <c r="G88" s="41">
        <v>4.5999999999999996</v>
      </c>
      <c r="H88" s="38" t="s">
        <v>102</v>
      </c>
      <c r="I88" s="41">
        <v>4.75</v>
      </c>
      <c r="J88" s="43">
        <v>0</v>
      </c>
      <c r="K88" s="43">
        <v>0</v>
      </c>
      <c r="L88" s="43"/>
      <c r="M88" s="43"/>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row>
    <row r="89" spans="1:217" x14ac:dyDescent="0.15">
      <c r="A89" s="37"/>
      <c r="B89" s="48"/>
      <c r="C89" s="48"/>
      <c r="D89" s="38"/>
      <c r="E89" s="39"/>
      <c r="F89" s="38"/>
      <c r="G89" s="41"/>
      <c r="H89" s="38"/>
      <c r="I89" s="41"/>
      <c r="J89" s="43"/>
      <c r="K89" s="43"/>
      <c r="L89" s="43"/>
      <c r="M89" s="43"/>
      <c r="N89" s="44"/>
    </row>
    <row r="90" spans="1:217" x14ac:dyDescent="0.15">
      <c r="A90" s="37" t="s">
        <v>130</v>
      </c>
      <c r="B90" s="48">
        <v>316</v>
      </c>
      <c r="C90" s="48" t="s">
        <v>131</v>
      </c>
      <c r="D90" s="38" t="s">
        <v>36</v>
      </c>
      <c r="E90" s="39">
        <v>500</v>
      </c>
      <c r="F90" s="38" t="s">
        <v>132</v>
      </c>
      <c r="G90" s="41">
        <v>5</v>
      </c>
      <c r="H90" s="38" t="s">
        <v>116</v>
      </c>
      <c r="I90" s="41">
        <v>6.5</v>
      </c>
      <c r="J90" s="43">
        <v>439770</v>
      </c>
      <c r="K90" s="43">
        <v>9267629</v>
      </c>
      <c r="L90" s="43">
        <v>183595</v>
      </c>
      <c r="M90" s="43">
        <v>9451224</v>
      </c>
      <c r="N90" s="44"/>
    </row>
    <row r="91" spans="1:217" x14ac:dyDescent="0.15">
      <c r="A91" s="37" t="s">
        <v>130</v>
      </c>
      <c r="B91" s="48">
        <v>316</v>
      </c>
      <c r="C91" s="48" t="s">
        <v>131</v>
      </c>
      <c r="D91" s="38" t="s">
        <v>36</v>
      </c>
      <c r="E91" s="49">
        <v>1E-3</v>
      </c>
      <c r="F91" s="38" t="s">
        <v>133</v>
      </c>
      <c r="G91" s="41">
        <v>0</v>
      </c>
      <c r="H91" s="38" t="s">
        <v>116</v>
      </c>
      <c r="I91" s="41">
        <v>6.5</v>
      </c>
      <c r="J91" s="43">
        <v>1</v>
      </c>
      <c r="K91" s="43">
        <v>21</v>
      </c>
      <c r="L91" s="43">
        <v>0</v>
      </c>
      <c r="M91" s="43">
        <v>21</v>
      </c>
      <c r="N91" s="44"/>
    </row>
    <row r="92" spans="1:217" x14ac:dyDescent="0.15">
      <c r="A92" s="37" t="s">
        <v>60</v>
      </c>
      <c r="B92" s="48">
        <v>319</v>
      </c>
      <c r="C92" s="48" t="s">
        <v>134</v>
      </c>
      <c r="D92" s="38" t="s">
        <v>36</v>
      </c>
      <c r="E92" s="39">
        <v>950</v>
      </c>
      <c r="F92" s="38" t="s">
        <v>69</v>
      </c>
      <c r="G92" s="41">
        <v>6</v>
      </c>
      <c r="H92" s="38" t="s">
        <v>63</v>
      </c>
      <c r="I92" s="41">
        <v>22</v>
      </c>
      <c r="J92" s="43">
        <v>676211</v>
      </c>
      <c r="K92" s="43">
        <v>14250342</v>
      </c>
      <c r="L92" s="43">
        <v>139405</v>
      </c>
      <c r="M92" s="43">
        <v>14389747</v>
      </c>
      <c r="N92" s="44"/>
    </row>
    <row r="93" spans="1:217" x14ac:dyDescent="0.15">
      <c r="A93" s="37" t="s">
        <v>64</v>
      </c>
      <c r="B93" s="48">
        <v>319</v>
      </c>
      <c r="C93" s="48" t="s">
        <v>134</v>
      </c>
      <c r="D93" s="38" t="s">
        <v>36</v>
      </c>
      <c r="E93" s="39">
        <v>58</v>
      </c>
      <c r="F93" s="38" t="s">
        <v>71</v>
      </c>
      <c r="G93" s="41">
        <v>6</v>
      </c>
      <c r="H93" s="38" t="s">
        <v>63</v>
      </c>
      <c r="I93" s="41">
        <v>22</v>
      </c>
      <c r="J93" s="43">
        <v>82274</v>
      </c>
      <c r="K93" s="43">
        <v>1733827</v>
      </c>
      <c r="L93" s="43">
        <v>16961</v>
      </c>
      <c r="M93" s="43">
        <v>1750788</v>
      </c>
      <c r="N93" s="44"/>
    </row>
    <row r="94" spans="1:217" x14ac:dyDescent="0.15">
      <c r="A94" s="37" t="s">
        <v>64</v>
      </c>
      <c r="B94" s="48">
        <v>319</v>
      </c>
      <c r="C94" s="48" t="s">
        <v>134</v>
      </c>
      <c r="D94" s="38" t="s">
        <v>36</v>
      </c>
      <c r="E94" s="39">
        <v>100</v>
      </c>
      <c r="F94" s="38" t="s">
        <v>135</v>
      </c>
      <c r="G94" s="41">
        <v>6</v>
      </c>
      <c r="H94" s="38" t="s">
        <v>63</v>
      </c>
      <c r="I94" s="41">
        <v>22</v>
      </c>
      <c r="J94" s="43">
        <v>141852</v>
      </c>
      <c r="K94" s="43">
        <v>2989362</v>
      </c>
      <c r="L94" s="43">
        <v>29244</v>
      </c>
      <c r="M94" s="43">
        <v>3018606</v>
      </c>
      <c r="N94" s="44"/>
    </row>
    <row r="95" spans="1:217" x14ac:dyDescent="0.15">
      <c r="A95" s="37" t="s">
        <v>94</v>
      </c>
      <c r="B95" s="48">
        <v>322</v>
      </c>
      <c r="C95" s="48" t="s">
        <v>136</v>
      </c>
      <c r="D95" s="38" t="s">
        <v>36</v>
      </c>
      <c r="E95" s="39">
        <v>440</v>
      </c>
      <c r="F95" s="38" t="s">
        <v>137</v>
      </c>
      <c r="G95" s="41">
        <v>4</v>
      </c>
      <c r="H95" s="38" t="s">
        <v>55</v>
      </c>
      <c r="I95" s="41">
        <v>5</v>
      </c>
      <c r="J95" s="43">
        <v>0</v>
      </c>
      <c r="K95" s="43">
        <v>0</v>
      </c>
      <c r="L95" s="43"/>
      <c r="M95" s="43"/>
      <c r="N95" s="44"/>
    </row>
    <row r="96" spans="1:217" x14ac:dyDescent="0.15">
      <c r="A96" s="37" t="s">
        <v>94</v>
      </c>
      <c r="B96" s="48">
        <v>322</v>
      </c>
      <c r="C96" s="48" t="s">
        <v>136</v>
      </c>
      <c r="D96" s="38" t="s">
        <v>36</v>
      </c>
      <c r="E96" s="39">
        <v>114</v>
      </c>
      <c r="F96" s="38" t="s">
        <v>138</v>
      </c>
      <c r="G96" s="41">
        <v>4</v>
      </c>
      <c r="H96" s="38" t="s">
        <v>55</v>
      </c>
      <c r="I96" s="41">
        <v>5</v>
      </c>
      <c r="J96" s="43">
        <v>0</v>
      </c>
      <c r="K96" s="43">
        <v>0</v>
      </c>
      <c r="L96" s="43"/>
      <c r="M96" s="43"/>
      <c r="N96" s="44"/>
    </row>
    <row r="97" spans="1:217" x14ac:dyDescent="0.15">
      <c r="A97" s="37" t="s">
        <v>94</v>
      </c>
      <c r="B97" s="48">
        <v>322</v>
      </c>
      <c r="C97" s="48" t="s">
        <v>136</v>
      </c>
      <c r="D97" s="38" t="s">
        <v>36</v>
      </c>
      <c r="E97" s="39">
        <v>1500</v>
      </c>
      <c r="F97" s="38" t="s">
        <v>139</v>
      </c>
      <c r="G97" s="41">
        <v>5.8</v>
      </c>
      <c r="H97" s="38" t="s">
        <v>55</v>
      </c>
      <c r="I97" s="41">
        <v>19.25</v>
      </c>
      <c r="J97" s="43">
        <v>981176.23</v>
      </c>
      <c r="K97" s="43">
        <v>20677121</v>
      </c>
      <c r="L97" s="43">
        <v>126680</v>
      </c>
      <c r="M97" s="43">
        <v>20803801</v>
      </c>
      <c r="N97" s="44"/>
    </row>
    <row r="98" spans="1:217" x14ac:dyDescent="0.15">
      <c r="A98" s="37" t="s">
        <v>94</v>
      </c>
      <c r="B98" s="48">
        <v>322</v>
      </c>
      <c r="C98" s="48" t="s">
        <v>136</v>
      </c>
      <c r="D98" s="38" t="s">
        <v>36</v>
      </c>
      <c r="E98" s="39">
        <v>374</v>
      </c>
      <c r="F98" s="38" t="s">
        <v>140</v>
      </c>
      <c r="G98" s="41">
        <v>5.8</v>
      </c>
      <c r="H98" s="38" t="s">
        <v>55</v>
      </c>
      <c r="I98" s="41">
        <v>19.25</v>
      </c>
      <c r="J98" s="43">
        <v>245059.32</v>
      </c>
      <c r="K98" s="43">
        <v>5164334</v>
      </c>
      <c r="L98" s="43">
        <v>31639</v>
      </c>
      <c r="M98" s="43">
        <v>5195973</v>
      </c>
      <c r="N98" s="44"/>
    </row>
    <row r="99" spans="1:217" x14ac:dyDescent="0.15">
      <c r="A99" s="37" t="s">
        <v>141</v>
      </c>
      <c r="B99" s="48">
        <v>322</v>
      </c>
      <c r="C99" s="48" t="s">
        <v>136</v>
      </c>
      <c r="D99" s="38" t="s">
        <v>36</v>
      </c>
      <c r="E99" s="39">
        <v>314</v>
      </c>
      <c r="F99" s="38" t="s">
        <v>142</v>
      </c>
      <c r="G99" s="41">
        <v>5.8</v>
      </c>
      <c r="H99" s="38" t="s">
        <v>55</v>
      </c>
      <c r="I99" s="41">
        <v>19</v>
      </c>
      <c r="J99" s="43">
        <v>385313.97</v>
      </c>
      <c r="K99" s="43">
        <v>8120033</v>
      </c>
      <c r="L99" s="43">
        <v>49746</v>
      </c>
      <c r="M99" s="43">
        <v>8169779</v>
      </c>
      <c r="N99" s="44"/>
    </row>
    <row r="100" spans="1:217" x14ac:dyDescent="0.15">
      <c r="A100" s="37" t="s">
        <v>143</v>
      </c>
      <c r="B100" s="48">
        <v>322</v>
      </c>
      <c r="C100" s="48" t="s">
        <v>136</v>
      </c>
      <c r="D100" s="38" t="s">
        <v>36</v>
      </c>
      <c r="E100" s="39">
        <v>28</v>
      </c>
      <c r="F100" s="38" t="s">
        <v>144</v>
      </c>
      <c r="G100" s="41">
        <v>5.8</v>
      </c>
      <c r="H100" s="38" t="s">
        <v>55</v>
      </c>
      <c r="I100" s="41">
        <v>19</v>
      </c>
      <c r="J100" s="43">
        <v>39271</v>
      </c>
      <c r="K100" s="43">
        <v>827590</v>
      </c>
      <c r="L100" s="43">
        <v>5070</v>
      </c>
      <c r="M100" s="43">
        <v>832660</v>
      </c>
      <c r="N100" s="44"/>
    </row>
    <row r="101" spans="1:217" x14ac:dyDescent="0.15">
      <c r="A101" s="37"/>
      <c r="B101" s="48"/>
      <c r="C101" s="48"/>
      <c r="D101" s="38"/>
      <c r="E101" s="39"/>
      <c r="F101" s="38"/>
      <c r="G101" s="41"/>
      <c r="H101" s="38"/>
      <c r="I101" s="41"/>
      <c r="J101" s="43"/>
      <c r="K101" s="43"/>
      <c r="L101" s="43"/>
      <c r="M101" s="43"/>
      <c r="N101" s="44"/>
    </row>
    <row r="102" spans="1:217" x14ac:dyDescent="0.15">
      <c r="A102" s="37" t="s">
        <v>124</v>
      </c>
      <c r="B102" s="48">
        <v>330</v>
      </c>
      <c r="C102" s="48" t="s">
        <v>145</v>
      </c>
      <c r="D102" s="38" t="s">
        <v>36</v>
      </c>
      <c r="E102" s="39">
        <v>1000</v>
      </c>
      <c r="F102" s="38" t="s">
        <v>146</v>
      </c>
      <c r="G102" s="41">
        <v>5</v>
      </c>
      <c r="H102" s="38" t="s">
        <v>147</v>
      </c>
      <c r="I102" s="41">
        <v>11</v>
      </c>
      <c r="J102" s="43">
        <v>500000</v>
      </c>
      <c r="K102" s="43">
        <v>10536905</v>
      </c>
      <c r="L102" s="43">
        <v>127866</v>
      </c>
      <c r="M102" s="43">
        <v>10664771</v>
      </c>
      <c r="N102" s="44"/>
    </row>
    <row r="103" spans="1:217" x14ac:dyDescent="0.15">
      <c r="A103" s="37" t="s">
        <v>233</v>
      </c>
      <c r="B103" s="48">
        <v>332</v>
      </c>
      <c r="C103" s="48" t="s">
        <v>600</v>
      </c>
      <c r="D103" s="38" t="s">
        <v>36</v>
      </c>
      <c r="E103" s="39">
        <v>700</v>
      </c>
      <c r="F103" s="38" t="s">
        <v>460</v>
      </c>
      <c r="G103" s="41">
        <v>6</v>
      </c>
      <c r="H103" s="38" t="s">
        <v>147</v>
      </c>
      <c r="I103" s="41">
        <v>10</v>
      </c>
      <c r="J103" s="43">
        <v>0</v>
      </c>
      <c r="K103" s="43">
        <v>0</v>
      </c>
      <c r="L103" s="43">
        <v>0</v>
      </c>
      <c r="M103" s="43">
        <v>0</v>
      </c>
      <c r="N103" s="44"/>
    </row>
    <row r="104" spans="1:217" x14ac:dyDescent="0.15">
      <c r="A104" s="37" t="s">
        <v>233</v>
      </c>
      <c r="B104" s="48">
        <v>332</v>
      </c>
      <c r="C104" s="48" t="s">
        <v>600</v>
      </c>
      <c r="D104" s="38" t="s">
        <v>36</v>
      </c>
      <c r="E104" s="39">
        <v>1300</v>
      </c>
      <c r="F104" s="38" t="s">
        <v>748</v>
      </c>
      <c r="G104" s="41">
        <v>6</v>
      </c>
      <c r="H104" s="38" t="s">
        <v>147</v>
      </c>
      <c r="I104" s="41">
        <v>10</v>
      </c>
      <c r="J104" s="43">
        <v>0</v>
      </c>
      <c r="K104" s="43">
        <v>0</v>
      </c>
      <c r="L104" s="43">
        <v>0</v>
      </c>
      <c r="M104" s="43">
        <v>0</v>
      </c>
      <c r="N104" s="44"/>
    </row>
    <row r="105" spans="1:217" x14ac:dyDescent="0.15">
      <c r="A105" s="37" t="s">
        <v>234</v>
      </c>
      <c r="B105" s="48">
        <v>332</v>
      </c>
      <c r="C105" s="48" t="s">
        <v>600</v>
      </c>
      <c r="D105" s="38" t="s">
        <v>36</v>
      </c>
      <c r="E105" s="60">
        <v>1E-3</v>
      </c>
      <c r="F105" s="38" t="s">
        <v>54</v>
      </c>
      <c r="G105" s="41">
        <v>6</v>
      </c>
      <c r="H105" s="38" t="s">
        <v>147</v>
      </c>
      <c r="I105" s="41">
        <v>10</v>
      </c>
      <c r="J105" s="43">
        <v>0</v>
      </c>
      <c r="K105" s="43">
        <v>0</v>
      </c>
      <c r="L105" s="43">
        <v>0</v>
      </c>
      <c r="M105" s="43">
        <v>0</v>
      </c>
      <c r="N105" s="44"/>
    </row>
    <row r="106" spans="1:217" x14ac:dyDescent="0.15">
      <c r="A106" s="37" t="s">
        <v>148</v>
      </c>
      <c r="B106" s="48">
        <v>337</v>
      </c>
      <c r="C106" s="48" t="s">
        <v>149</v>
      </c>
      <c r="D106" s="38" t="s">
        <v>36</v>
      </c>
      <c r="E106" s="39">
        <v>400</v>
      </c>
      <c r="F106" s="38" t="s">
        <v>37</v>
      </c>
      <c r="G106" s="41">
        <v>6.3</v>
      </c>
      <c r="H106" s="38" t="s">
        <v>63</v>
      </c>
      <c r="I106" s="41">
        <v>19.5</v>
      </c>
      <c r="J106" s="43">
        <v>281197</v>
      </c>
      <c r="K106" s="43">
        <v>5925892</v>
      </c>
      <c r="L106" s="43">
        <v>5035</v>
      </c>
      <c r="M106" s="43">
        <v>5930927</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row>
    <row r="107" spans="1:217" x14ac:dyDescent="0.15">
      <c r="A107" s="37" t="s">
        <v>148</v>
      </c>
      <c r="B107" s="48">
        <v>337</v>
      </c>
      <c r="C107" s="48" t="s">
        <v>149</v>
      </c>
      <c r="D107" s="38" t="s">
        <v>36</v>
      </c>
      <c r="E107" s="39">
        <v>74</v>
      </c>
      <c r="F107" s="38" t="s">
        <v>39</v>
      </c>
      <c r="G107" s="41">
        <v>6.3</v>
      </c>
      <c r="H107" s="38" t="s">
        <v>63</v>
      </c>
      <c r="I107" s="41">
        <v>19.5</v>
      </c>
      <c r="J107" s="43">
        <v>52050</v>
      </c>
      <c r="K107" s="43">
        <v>1096892</v>
      </c>
      <c r="L107" s="43">
        <v>920</v>
      </c>
      <c r="M107" s="43">
        <v>1097812</v>
      </c>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row>
    <row r="108" spans="1:217" x14ac:dyDescent="0.15">
      <c r="A108" s="37" t="s">
        <v>150</v>
      </c>
      <c r="B108" s="48">
        <v>337</v>
      </c>
      <c r="C108" s="48" t="s">
        <v>149</v>
      </c>
      <c r="D108" s="38" t="s">
        <v>36</v>
      </c>
      <c r="E108" s="39">
        <v>38</v>
      </c>
      <c r="F108" s="38" t="s">
        <v>151</v>
      </c>
      <c r="G108" s="41">
        <v>7</v>
      </c>
      <c r="H108" s="38" t="s">
        <v>63</v>
      </c>
      <c r="I108" s="41">
        <v>19.75</v>
      </c>
      <c r="J108" s="43">
        <v>38000</v>
      </c>
      <c r="K108" s="43">
        <v>800805</v>
      </c>
      <c r="L108" s="43">
        <v>381941</v>
      </c>
      <c r="M108" s="43">
        <v>1182746</v>
      </c>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row>
    <row r="109" spans="1:217" s="50" customFormat="1" x14ac:dyDescent="0.15">
      <c r="A109" s="37" t="s">
        <v>152</v>
      </c>
      <c r="B109" s="48">
        <v>337</v>
      </c>
      <c r="C109" s="48" t="s">
        <v>153</v>
      </c>
      <c r="D109" s="38" t="s">
        <v>36</v>
      </c>
      <c r="E109" s="39">
        <v>539</v>
      </c>
      <c r="F109" s="38" t="s">
        <v>154</v>
      </c>
      <c r="G109" s="41">
        <v>5</v>
      </c>
      <c r="H109" s="48" t="s">
        <v>55</v>
      </c>
      <c r="I109" s="41">
        <v>19.5</v>
      </c>
      <c r="J109" s="43">
        <v>411015</v>
      </c>
      <c r="K109" s="43">
        <v>8661652</v>
      </c>
      <c r="L109" s="43">
        <v>41192</v>
      </c>
      <c r="M109" s="43">
        <v>8702844</v>
      </c>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row>
    <row r="110" spans="1:217" s="50" customFormat="1" x14ac:dyDescent="0.15">
      <c r="A110" s="37" t="s">
        <v>152</v>
      </c>
      <c r="B110" s="48">
        <v>337</v>
      </c>
      <c r="C110" s="48" t="s">
        <v>153</v>
      </c>
      <c r="D110" s="38" t="s">
        <v>36</v>
      </c>
      <c r="E110" s="39">
        <v>40</v>
      </c>
      <c r="F110" s="38" t="s">
        <v>155</v>
      </c>
      <c r="G110" s="41">
        <v>7.5</v>
      </c>
      <c r="H110" s="48" t="s">
        <v>55</v>
      </c>
      <c r="I110" s="41">
        <v>19.75</v>
      </c>
      <c r="J110" s="43">
        <v>40000</v>
      </c>
      <c r="K110" s="43">
        <v>842952</v>
      </c>
      <c r="L110" s="43">
        <v>332472</v>
      </c>
      <c r="M110" s="43">
        <v>1175424</v>
      </c>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row>
    <row r="111" spans="1:217" x14ac:dyDescent="0.15">
      <c r="A111" s="37" t="s">
        <v>156</v>
      </c>
      <c r="B111" s="48">
        <v>337</v>
      </c>
      <c r="C111" s="48" t="s">
        <v>157</v>
      </c>
      <c r="D111" s="38" t="s">
        <v>36</v>
      </c>
      <c r="E111" s="39">
        <v>512</v>
      </c>
      <c r="F111" s="38" t="s">
        <v>158</v>
      </c>
      <c r="G111" s="41">
        <v>4.5</v>
      </c>
      <c r="H111" s="38" t="s">
        <v>63</v>
      </c>
      <c r="I111" s="41">
        <v>19.5</v>
      </c>
      <c r="J111" s="43">
        <v>409651</v>
      </c>
      <c r="K111" s="43">
        <v>8632907</v>
      </c>
      <c r="L111" s="43">
        <v>5257</v>
      </c>
      <c r="M111" s="43">
        <v>8638164</v>
      </c>
      <c r="N111" s="44"/>
    </row>
    <row r="112" spans="1:217" x14ac:dyDescent="0.15">
      <c r="A112" s="37" t="s">
        <v>156</v>
      </c>
      <c r="B112" s="48">
        <v>337</v>
      </c>
      <c r="C112" s="48" t="s">
        <v>157</v>
      </c>
      <c r="D112" s="38" t="s">
        <v>36</v>
      </c>
      <c r="E112" s="39">
        <v>45</v>
      </c>
      <c r="F112" s="38" t="s">
        <v>159</v>
      </c>
      <c r="G112" s="41">
        <v>8</v>
      </c>
      <c r="H112" s="38" t="s">
        <v>63</v>
      </c>
      <c r="I112" s="41">
        <v>19.75</v>
      </c>
      <c r="J112" s="43">
        <v>45000</v>
      </c>
      <c r="K112" s="43">
        <v>948321</v>
      </c>
      <c r="L112" s="43">
        <v>318628</v>
      </c>
      <c r="M112" s="43">
        <v>1266949</v>
      </c>
      <c r="N112" s="44"/>
    </row>
    <row r="113" spans="1:217" x14ac:dyDescent="0.15">
      <c r="A113" s="37"/>
      <c r="B113" s="48"/>
      <c r="C113" s="48"/>
      <c r="D113" s="38"/>
      <c r="E113" s="39"/>
      <c r="F113" s="38"/>
      <c r="G113" s="41"/>
      <c r="H113" s="38"/>
      <c r="I113" s="41"/>
      <c r="J113" s="43"/>
      <c r="K113" s="43"/>
      <c r="L113" s="43"/>
      <c r="M113" s="43"/>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row>
    <row r="114" spans="1:217" x14ac:dyDescent="0.15">
      <c r="A114" s="37" t="s">
        <v>60</v>
      </c>
      <c r="B114" s="48">
        <v>341</v>
      </c>
      <c r="C114" s="48" t="s">
        <v>160</v>
      </c>
      <c r="D114" s="38" t="s">
        <v>36</v>
      </c>
      <c r="E114" s="39">
        <v>320</v>
      </c>
      <c r="F114" s="38" t="s">
        <v>161</v>
      </c>
      <c r="G114" s="41">
        <v>5.8</v>
      </c>
      <c r="H114" s="38" t="s">
        <v>38</v>
      </c>
      <c r="I114" s="41">
        <v>23.75</v>
      </c>
      <c r="J114" s="43">
        <v>191136</v>
      </c>
      <c r="K114" s="43">
        <v>4027964</v>
      </c>
      <c r="L114" s="43">
        <v>38117</v>
      </c>
      <c r="M114" s="43">
        <v>4066081</v>
      </c>
      <c r="N114" s="44"/>
    </row>
    <row r="115" spans="1:217" x14ac:dyDescent="0.15">
      <c r="A115" s="37" t="s">
        <v>64</v>
      </c>
      <c r="B115" s="48">
        <v>341</v>
      </c>
      <c r="C115" s="48" t="s">
        <v>160</v>
      </c>
      <c r="D115" s="38" t="s">
        <v>36</v>
      </c>
      <c r="E115" s="39">
        <v>6</v>
      </c>
      <c r="F115" s="38" t="s">
        <v>162</v>
      </c>
      <c r="G115" s="41">
        <v>7.5</v>
      </c>
      <c r="H115" s="38" t="s">
        <v>38</v>
      </c>
      <c r="I115" s="41">
        <v>23.75</v>
      </c>
      <c r="J115" s="43">
        <v>8771</v>
      </c>
      <c r="K115" s="43">
        <v>184838</v>
      </c>
      <c r="L115" s="43">
        <v>2249</v>
      </c>
      <c r="M115" s="43">
        <v>187087</v>
      </c>
      <c r="N115" s="44"/>
    </row>
    <row r="116" spans="1:217" x14ac:dyDescent="0.15">
      <c r="A116" s="37" t="s">
        <v>64</v>
      </c>
      <c r="B116" s="48">
        <v>341</v>
      </c>
      <c r="C116" s="48" t="s">
        <v>160</v>
      </c>
      <c r="D116" s="38" t="s">
        <v>36</v>
      </c>
      <c r="E116" s="39">
        <v>15.2</v>
      </c>
      <c r="F116" s="38" t="s">
        <v>163</v>
      </c>
      <c r="G116" s="41">
        <v>7.5</v>
      </c>
      <c r="H116" s="38" t="s">
        <v>38</v>
      </c>
      <c r="I116" s="41">
        <v>23.75</v>
      </c>
      <c r="J116" s="43">
        <v>22220</v>
      </c>
      <c r="K116" s="43">
        <v>468260</v>
      </c>
      <c r="L116" s="43">
        <v>5695</v>
      </c>
      <c r="M116" s="43">
        <v>473955</v>
      </c>
      <c r="N116" s="44"/>
    </row>
    <row r="117" spans="1:217" x14ac:dyDescent="0.15">
      <c r="A117" s="37" t="s">
        <v>94</v>
      </c>
      <c r="B117" s="48">
        <v>342</v>
      </c>
      <c r="C117" s="48" t="s">
        <v>164</v>
      </c>
      <c r="D117" s="38" t="s">
        <v>165</v>
      </c>
      <c r="E117" s="39">
        <v>13200000</v>
      </c>
      <c r="F117" s="38" t="s">
        <v>166</v>
      </c>
      <c r="G117" s="41">
        <v>5.5</v>
      </c>
      <c r="H117" s="38" t="s">
        <v>167</v>
      </c>
      <c r="I117" s="41">
        <v>4</v>
      </c>
      <c r="J117" s="43">
        <v>0</v>
      </c>
      <c r="K117" s="43">
        <v>0</v>
      </c>
      <c r="L117" s="43"/>
      <c r="M117" s="43"/>
      <c r="N117" s="44"/>
    </row>
    <row r="118" spans="1:217" x14ac:dyDescent="0.15">
      <c r="A118" s="37" t="s">
        <v>143</v>
      </c>
      <c r="B118" s="48">
        <v>342</v>
      </c>
      <c r="C118" s="48" t="s">
        <v>164</v>
      </c>
      <c r="D118" s="38" t="s">
        <v>165</v>
      </c>
      <c r="E118" s="39">
        <v>2900000</v>
      </c>
      <c r="F118" s="38" t="s">
        <v>168</v>
      </c>
      <c r="G118" s="41">
        <v>10</v>
      </c>
      <c r="H118" s="38" t="s">
        <v>167</v>
      </c>
      <c r="I118" s="41">
        <v>4</v>
      </c>
      <c r="J118" s="43">
        <v>16493457</v>
      </c>
      <c r="K118" s="43">
        <v>16493</v>
      </c>
      <c r="L118" s="43">
        <v>257</v>
      </c>
      <c r="M118" s="43">
        <v>16750</v>
      </c>
      <c r="N118" s="44"/>
    </row>
    <row r="119" spans="1:217" x14ac:dyDescent="0.15">
      <c r="A119" s="37" t="s">
        <v>169</v>
      </c>
      <c r="B119" s="48">
        <v>342</v>
      </c>
      <c r="C119" s="48" t="s">
        <v>170</v>
      </c>
      <c r="D119" s="38" t="s">
        <v>165</v>
      </c>
      <c r="E119" s="39">
        <v>15500000</v>
      </c>
      <c r="F119" s="38" t="s">
        <v>171</v>
      </c>
      <c r="G119" s="41">
        <v>4.5</v>
      </c>
      <c r="H119" s="48" t="s">
        <v>167</v>
      </c>
      <c r="I119" s="41">
        <v>4</v>
      </c>
      <c r="J119" s="43">
        <v>0</v>
      </c>
      <c r="K119" s="43">
        <v>0</v>
      </c>
      <c r="L119" s="43"/>
      <c r="M119" s="43"/>
      <c r="N119" s="44"/>
    </row>
    <row r="120" spans="1:217" x14ac:dyDescent="0.15">
      <c r="A120" s="37" t="s">
        <v>172</v>
      </c>
      <c r="B120" s="48">
        <v>342</v>
      </c>
      <c r="C120" s="48" t="s">
        <v>170</v>
      </c>
      <c r="D120" s="38" t="s">
        <v>165</v>
      </c>
      <c r="E120" s="39">
        <v>100000</v>
      </c>
      <c r="F120" s="38" t="s">
        <v>173</v>
      </c>
      <c r="G120" s="41">
        <v>10</v>
      </c>
      <c r="H120" s="48" t="s">
        <v>167</v>
      </c>
      <c r="I120" s="41">
        <v>4.25</v>
      </c>
      <c r="J120" s="43">
        <v>146940485</v>
      </c>
      <c r="K120" s="43">
        <v>146940</v>
      </c>
      <c r="L120" s="43">
        <v>5331</v>
      </c>
      <c r="M120" s="43">
        <v>152271</v>
      </c>
      <c r="N120" s="44"/>
    </row>
    <row r="121" spans="1:217" x14ac:dyDescent="0.15">
      <c r="A121" s="37" t="s">
        <v>174</v>
      </c>
      <c r="B121" s="48">
        <v>342</v>
      </c>
      <c r="C121" s="48" t="s">
        <v>175</v>
      </c>
      <c r="D121" s="38" t="s">
        <v>165</v>
      </c>
      <c r="E121" s="51">
        <v>15860000</v>
      </c>
      <c r="F121" s="38" t="s">
        <v>176</v>
      </c>
      <c r="G121" s="41">
        <v>4.5</v>
      </c>
      <c r="H121" s="48" t="s">
        <v>167</v>
      </c>
      <c r="I121" s="41">
        <v>4</v>
      </c>
      <c r="J121" s="43">
        <v>13162752</v>
      </c>
      <c r="K121" s="43">
        <v>13163</v>
      </c>
      <c r="L121" s="43">
        <v>95</v>
      </c>
      <c r="M121" s="43">
        <v>13258</v>
      </c>
      <c r="N121" s="44"/>
    </row>
    <row r="122" spans="1:217" x14ac:dyDescent="0.15">
      <c r="A122" s="37" t="s">
        <v>177</v>
      </c>
      <c r="B122" s="48">
        <v>342</v>
      </c>
      <c r="C122" s="48" t="s">
        <v>175</v>
      </c>
      <c r="D122" s="38" t="s">
        <v>165</v>
      </c>
      <c r="E122" s="51">
        <v>100000</v>
      </c>
      <c r="F122" s="38" t="s">
        <v>178</v>
      </c>
      <c r="G122" s="41">
        <v>10</v>
      </c>
      <c r="H122" s="48" t="s">
        <v>167</v>
      </c>
      <c r="I122" s="41">
        <v>4.25</v>
      </c>
      <c r="J122" s="43">
        <v>142962645</v>
      </c>
      <c r="K122" s="43">
        <v>142963</v>
      </c>
      <c r="L122" s="43">
        <v>2250</v>
      </c>
      <c r="M122" s="43">
        <v>145213</v>
      </c>
      <c r="N122" s="44"/>
    </row>
    <row r="123" spans="1:217" x14ac:dyDescent="0.15">
      <c r="A123" s="37" t="s">
        <v>85</v>
      </c>
      <c r="B123" s="48">
        <v>346</v>
      </c>
      <c r="C123" s="48" t="s">
        <v>617</v>
      </c>
      <c r="D123" s="38" t="s">
        <v>165</v>
      </c>
      <c r="E123" s="39">
        <v>10065000</v>
      </c>
      <c r="F123" s="38" t="s">
        <v>111</v>
      </c>
      <c r="G123" s="41">
        <v>4.75</v>
      </c>
      <c r="H123" s="38" t="s">
        <v>147</v>
      </c>
      <c r="I123" s="41">
        <v>6.5</v>
      </c>
      <c r="J123" s="43">
        <v>0</v>
      </c>
      <c r="K123" s="43">
        <v>0</v>
      </c>
      <c r="L123" s="43"/>
      <c r="M123" s="43"/>
      <c r="N123" s="44"/>
    </row>
    <row r="124" spans="1:217" x14ac:dyDescent="0.15">
      <c r="A124" s="37" t="s">
        <v>303</v>
      </c>
      <c r="B124" s="48">
        <v>346</v>
      </c>
      <c r="C124" s="48" t="s">
        <v>617</v>
      </c>
      <c r="D124" s="38" t="s">
        <v>165</v>
      </c>
      <c r="E124" s="39">
        <v>6435000</v>
      </c>
      <c r="F124" s="38" t="s">
        <v>113</v>
      </c>
      <c r="G124" s="41">
        <v>16</v>
      </c>
      <c r="H124" s="38" t="s">
        <v>147</v>
      </c>
      <c r="I124" s="41">
        <v>6.75</v>
      </c>
      <c r="J124" s="43">
        <v>0</v>
      </c>
      <c r="K124" s="43">
        <v>0</v>
      </c>
      <c r="L124" s="43"/>
      <c r="M124" s="43"/>
      <c r="N124" s="44"/>
    </row>
    <row r="125" spans="1:217" x14ac:dyDescent="0.15">
      <c r="A125" s="37"/>
      <c r="B125" s="48"/>
      <c r="C125" s="48"/>
      <c r="D125" s="38"/>
      <c r="E125" s="39"/>
      <c r="F125" s="38"/>
      <c r="G125" s="41"/>
      <c r="H125" s="38"/>
      <c r="I125" s="41"/>
      <c r="J125" s="43"/>
      <c r="K125" s="43"/>
      <c r="L125" s="43"/>
      <c r="M125" s="43"/>
      <c r="N125" s="44"/>
    </row>
    <row r="126" spans="1:217" x14ac:dyDescent="0.15">
      <c r="A126" s="37" t="s">
        <v>94</v>
      </c>
      <c r="B126" s="48">
        <v>351</v>
      </c>
      <c r="C126" s="48" t="s">
        <v>179</v>
      </c>
      <c r="D126" s="38" t="s">
        <v>36</v>
      </c>
      <c r="E126" s="39">
        <v>400</v>
      </c>
      <c r="F126" s="38" t="s">
        <v>180</v>
      </c>
      <c r="G126" s="41">
        <v>6.5</v>
      </c>
      <c r="H126" s="38" t="s">
        <v>55</v>
      </c>
      <c r="I126" s="41">
        <v>20</v>
      </c>
      <c r="J126" s="43">
        <v>293666.58</v>
      </c>
      <c r="K126" s="43">
        <v>6188674</v>
      </c>
      <c r="L126" s="43">
        <v>42365</v>
      </c>
      <c r="M126" s="43">
        <v>6231039</v>
      </c>
      <c r="N126" s="44"/>
    </row>
    <row r="127" spans="1:217" x14ac:dyDescent="0.15">
      <c r="A127" s="37" t="s">
        <v>94</v>
      </c>
      <c r="B127" s="48">
        <v>351</v>
      </c>
      <c r="C127" s="48" t="s">
        <v>179</v>
      </c>
      <c r="D127" s="38" t="s">
        <v>36</v>
      </c>
      <c r="E127" s="39">
        <v>155</v>
      </c>
      <c r="F127" s="38" t="s">
        <v>181</v>
      </c>
      <c r="G127" s="41">
        <v>6.5</v>
      </c>
      <c r="H127" s="38" t="s">
        <v>55</v>
      </c>
      <c r="I127" s="41">
        <v>20</v>
      </c>
      <c r="J127" s="43">
        <v>113796.01</v>
      </c>
      <c r="K127" s="43">
        <v>2398115</v>
      </c>
      <c r="L127" s="43">
        <v>16418</v>
      </c>
      <c r="M127" s="43">
        <v>2414533</v>
      </c>
      <c r="N127" s="44"/>
    </row>
    <row r="128" spans="1:217" x14ac:dyDescent="0.15">
      <c r="A128" s="37" t="s">
        <v>182</v>
      </c>
      <c r="B128" s="48">
        <v>351</v>
      </c>
      <c r="C128" s="48" t="s">
        <v>179</v>
      </c>
      <c r="D128" s="38" t="s">
        <v>36</v>
      </c>
      <c r="E128" s="39">
        <v>21</v>
      </c>
      <c r="F128" s="38" t="s">
        <v>183</v>
      </c>
      <c r="G128" s="41">
        <v>5</v>
      </c>
      <c r="H128" s="38" t="s">
        <v>55</v>
      </c>
      <c r="I128" s="41">
        <v>5.5</v>
      </c>
      <c r="J128" s="43">
        <v>1893.52</v>
      </c>
      <c r="K128" s="43">
        <v>39904</v>
      </c>
      <c r="L128" s="43">
        <v>211</v>
      </c>
      <c r="M128" s="43">
        <v>40115</v>
      </c>
      <c r="N128" s="44"/>
    </row>
    <row r="129" spans="1:14" x14ac:dyDescent="0.15">
      <c r="A129" s="37" t="s">
        <v>108</v>
      </c>
      <c r="B129" s="48">
        <v>351</v>
      </c>
      <c r="C129" s="48" t="s">
        <v>179</v>
      </c>
      <c r="D129" s="38" t="s">
        <v>36</v>
      </c>
      <c r="E129" s="39">
        <v>60</v>
      </c>
      <c r="F129" s="38" t="s">
        <v>184</v>
      </c>
      <c r="G129" s="41">
        <v>6.5</v>
      </c>
      <c r="H129" s="38" t="s">
        <v>55</v>
      </c>
      <c r="I129" s="41">
        <v>20</v>
      </c>
      <c r="J129" s="43">
        <v>83509.66</v>
      </c>
      <c r="K129" s="43">
        <v>1759867</v>
      </c>
      <c r="L129" s="43">
        <v>12047</v>
      </c>
      <c r="M129" s="43">
        <v>1771914</v>
      </c>
      <c r="N129" s="44"/>
    </row>
    <row r="130" spans="1:14" x14ac:dyDescent="0.15">
      <c r="A130" s="37" t="s">
        <v>108</v>
      </c>
      <c r="B130" s="48">
        <v>351</v>
      </c>
      <c r="C130" s="48" t="s">
        <v>179</v>
      </c>
      <c r="D130" s="38" t="s">
        <v>36</v>
      </c>
      <c r="E130" s="39">
        <v>2</v>
      </c>
      <c r="F130" s="38" t="s">
        <v>185</v>
      </c>
      <c r="G130" s="41">
        <v>6.5</v>
      </c>
      <c r="H130" s="38" t="s">
        <v>55</v>
      </c>
      <c r="I130" s="41">
        <v>21</v>
      </c>
      <c r="J130" s="43">
        <v>2783.66</v>
      </c>
      <c r="K130" s="43">
        <v>58662</v>
      </c>
      <c r="L130" s="43">
        <v>402</v>
      </c>
      <c r="M130" s="43">
        <v>59064</v>
      </c>
      <c r="N130" s="44"/>
    </row>
    <row r="131" spans="1:14" x14ac:dyDescent="0.15">
      <c r="A131" s="37" t="s">
        <v>186</v>
      </c>
      <c r="B131" s="48">
        <v>351</v>
      </c>
      <c r="C131" s="48" t="s">
        <v>187</v>
      </c>
      <c r="D131" s="38" t="s">
        <v>36</v>
      </c>
      <c r="E131" s="39">
        <v>160</v>
      </c>
      <c r="F131" s="38" t="s">
        <v>188</v>
      </c>
      <c r="G131" s="41">
        <v>5.3</v>
      </c>
      <c r="H131" s="38" t="s">
        <v>55</v>
      </c>
      <c r="I131" s="41">
        <v>6</v>
      </c>
      <c r="J131" s="43">
        <v>23076.91</v>
      </c>
      <c r="K131" s="43">
        <v>486318</v>
      </c>
      <c r="L131" s="43">
        <v>2729</v>
      </c>
      <c r="M131" s="43">
        <v>489047</v>
      </c>
      <c r="N131" s="44"/>
    </row>
    <row r="132" spans="1:14" x14ac:dyDescent="0.15">
      <c r="A132" s="37" t="s">
        <v>186</v>
      </c>
      <c r="B132" s="48">
        <v>351</v>
      </c>
      <c r="C132" s="48" t="s">
        <v>187</v>
      </c>
      <c r="D132" s="38" t="s">
        <v>36</v>
      </c>
      <c r="E132" s="39">
        <v>60</v>
      </c>
      <c r="F132" s="38" t="s">
        <v>189</v>
      </c>
      <c r="G132" s="41">
        <v>5.3</v>
      </c>
      <c r="H132" s="38" t="s">
        <v>55</v>
      </c>
      <c r="I132" s="41">
        <v>6</v>
      </c>
      <c r="J132" s="43">
        <v>8653.73</v>
      </c>
      <c r="K132" s="43">
        <v>182367</v>
      </c>
      <c r="L132" s="43">
        <v>1023</v>
      </c>
      <c r="M132" s="43">
        <v>183390</v>
      </c>
      <c r="N132" s="44"/>
    </row>
    <row r="133" spans="1:14" x14ac:dyDescent="0.15">
      <c r="A133" s="37" t="s">
        <v>186</v>
      </c>
      <c r="B133" s="48">
        <v>351</v>
      </c>
      <c r="C133" s="48" t="s">
        <v>187</v>
      </c>
      <c r="D133" s="38" t="s">
        <v>36</v>
      </c>
      <c r="E133" s="39">
        <v>600</v>
      </c>
      <c r="F133" s="38" t="s">
        <v>190</v>
      </c>
      <c r="G133" s="41">
        <v>6.5</v>
      </c>
      <c r="H133" s="38" t="s">
        <v>55</v>
      </c>
      <c r="I133" s="41">
        <v>22.5</v>
      </c>
      <c r="J133" s="43">
        <v>519235.32</v>
      </c>
      <c r="K133" s="43">
        <v>10942266</v>
      </c>
      <c r="L133" s="43">
        <v>74906</v>
      </c>
      <c r="M133" s="43">
        <v>11017172</v>
      </c>
      <c r="N133" s="44"/>
    </row>
    <row r="134" spans="1:14" x14ac:dyDescent="0.15">
      <c r="A134" s="37" t="s">
        <v>186</v>
      </c>
      <c r="B134" s="48">
        <v>351</v>
      </c>
      <c r="C134" s="48" t="s">
        <v>187</v>
      </c>
      <c r="D134" s="38" t="s">
        <v>36</v>
      </c>
      <c r="E134" s="39">
        <v>129</v>
      </c>
      <c r="F134" s="38" t="s">
        <v>191</v>
      </c>
      <c r="G134" s="41">
        <v>6.5</v>
      </c>
      <c r="H134" s="38" t="s">
        <v>55</v>
      </c>
      <c r="I134" s="41">
        <v>22.5</v>
      </c>
      <c r="J134" s="43">
        <v>111636.07</v>
      </c>
      <c r="K134" s="43">
        <v>2352597</v>
      </c>
      <c r="L134" s="43">
        <v>16105</v>
      </c>
      <c r="M134" s="43">
        <v>2368702</v>
      </c>
      <c r="N134" s="44"/>
    </row>
    <row r="135" spans="1:14" x14ac:dyDescent="0.15">
      <c r="A135" s="37" t="s">
        <v>192</v>
      </c>
      <c r="B135" s="48">
        <v>351</v>
      </c>
      <c r="C135" s="48" t="s">
        <v>187</v>
      </c>
      <c r="D135" s="38" t="s">
        <v>36</v>
      </c>
      <c r="E135" s="39">
        <v>82</v>
      </c>
      <c r="F135" s="38" t="s">
        <v>193</v>
      </c>
      <c r="G135" s="41">
        <v>6.5</v>
      </c>
      <c r="H135" s="38" t="s">
        <v>55</v>
      </c>
      <c r="I135" s="41">
        <v>22.5</v>
      </c>
      <c r="J135" s="43">
        <v>112347.11</v>
      </c>
      <c r="K135" s="43">
        <v>2367582</v>
      </c>
      <c r="L135" s="43">
        <v>16207</v>
      </c>
      <c r="M135" s="43">
        <v>2383789</v>
      </c>
      <c r="N135" s="44"/>
    </row>
    <row r="136" spans="1:14" x14ac:dyDescent="0.15">
      <c r="A136" s="37" t="s">
        <v>192</v>
      </c>
      <c r="B136" s="48">
        <v>351</v>
      </c>
      <c r="C136" s="48" t="s">
        <v>187</v>
      </c>
      <c r="D136" s="38" t="s">
        <v>36</v>
      </c>
      <c r="E136" s="39">
        <v>7</v>
      </c>
      <c r="F136" s="38" t="s">
        <v>194</v>
      </c>
      <c r="G136" s="41">
        <v>6.5</v>
      </c>
      <c r="H136" s="38" t="s">
        <v>55</v>
      </c>
      <c r="I136" s="41">
        <v>22.5</v>
      </c>
      <c r="J136" s="43">
        <v>9590.61</v>
      </c>
      <c r="K136" s="43">
        <v>202111</v>
      </c>
      <c r="L136" s="43">
        <v>1383</v>
      </c>
      <c r="M136" s="43">
        <v>203494</v>
      </c>
      <c r="N136" s="44"/>
    </row>
    <row r="137" spans="1:14" x14ac:dyDescent="0.15">
      <c r="A137" s="37" t="s">
        <v>195</v>
      </c>
      <c r="B137" s="48">
        <v>351</v>
      </c>
      <c r="C137" s="48" t="s">
        <v>196</v>
      </c>
      <c r="D137" s="38" t="s">
        <v>36</v>
      </c>
      <c r="E137" s="39">
        <v>255</v>
      </c>
      <c r="F137" s="38" t="s">
        <v>197</v>
      </c>
      <c r="G137" s="41">
        <v>4</v>
      </c>
      <c r="H137" s="48" t="s">
        <v>63</v>
      </c>
      <c r="I137" s="41">
        <v>5.75</v>
      </c>
      <c r="J137" s="43">
        <v>55832.77</v>
      </c>
      <c r="K137" s="43">
        <v>1176609</v>
      </c>
      <c r="L137" s="43">
        <v>5010</v>
      </c>
      <c r="M137" s="43">
        <v>1181619</v>
      </c>
      <c r="N137" s="44"/>
    </row>
    <row r="138" spans="1:14" x14ac:dyDescent="0.15">
      <c r="A138" s="37" t="s">
        <v>195</v>
      </c>
      <c r="B138" s="48">
        <v>351</v>
      </c>
      <c r="C138" s="48" t="s">
        <v>196</v>
      </c>
      <c r="D138" s="38" t="s">
        <v>36</v>
      </c>
      <c r="E138" s="39">
        <v>69</v>
      </c>
      <c r="F138" s="38" t="s">
        <v>198</v>
      </c>
      <c r="G138" s="41">
        <v>4</v>
      </c>
      <c r="H138" s="48" t="s">
        <v>63</v>
      </c>
      <c r="I138" s="41">
        <v>5.75</v>
      </c>
      <c r="J138" s="43">
        <v>15107.87</v>
      </c>
      <c r="K138" s="43">
        <v>318380</v>
      </c>
      <c r="L138" s="43">
        <v>1356</v>
      </c>
      <c r="M138" s="43">
        <v>319736</v>
      </c>
      <c r="N138" s="44"/>
    </row>
    <row r="139" spans="1:14" x14ac:dyDescent="0.15">
      <c r="A139" s="37" t="s">
        <v>199</v>
      </c>
      <c r="B139" s="48">
        <v>351</v>
      </c>
      <c r="C139" s="48" t="s">
        <v>196</v>
      </c>
      <c r="D139" s="38" t="s">
        <v>36</v>
      </c>
      <c r="E139" s="39">
        <v>305</v>
      </c>
      <c r="F139" s="38" t="s">
        <v>200</v>
      </c>
      <c r="G139" s="41">
        <v>6</v>
      </c>
      <c r="H139" s="48" t="s">
        <v>63</v>
      </c>
      <c r="I139" s="41">
        <v>22.5</v>
      </c>
      <c r="J139" s="43">
        <v>328578.7</v>
      </c>
      <c r="K139" s="43">
        <v>6924405</v>
      </c>
      <c r="L139" s="43">
        <v>43849</v>
      </c>
      <c r="M139" s="43">
        <v>6968254</v>
      </c>
      <c r="N139" s="44"/>
    </row>
    <row r="140" spans="1:14" x14ac:dyDescent="0.15">
      <c r="A140" s="37" t="s">
        <v>199</v>
      </c>
      <c r="B140" s="48">
        <v>351</v>
      </c>
      <c r="C140" s="48" t="s">
        <v>196</v>
      </c>
      <c r="D140" s="38" t="s">
        <v>36</v>
      </c>
      <c r="E140" s="39">
        <v>77</v>
      </c>
      <c r="F140" s="38" t="s">
        <v>201</v>
      </c>
      <c r="G140" s="41">
        <v>6</v>
      </c>
      <c r="H140" s="48" t="s">
        <v>63</v>
      </c>
      <c r="I140" s="41">
        <v>22.5</v>
      </c>
      <c r="J140" s="43">
        <v>82953.11</v>
      </c>
      <c r="K140" s="43">
        <v>1748138</v>
      </c>
      <c r="L140" s="43">
        <v>11070</v>
      </c>
      <c r="M140" s="43">
        <v>1759208</v>
      </c>
      <c r="N140" s="44"/>
    </row>
    <row r="141" spans="1:14" x14ac:dyDescent="0.15">
      <c r="A141" s="37" t="s">
        <v>199</v>
      </c>
      <c r="B141" s="48">
        <v>351</v>
      </c>
      <c r="C141" s="48" t="s">
        <v>196</v>
      </c>
      <c r="D141" s="38" t="s">
        <v>36</v>
      </c>
      <c r="E141" s="39">
        <v>29</v>
      </c>
      <c r="F141" s="38" t="s">
        <v>202</v>
      </c>
      <c r="G141" s="41">
        <v>6</v>
      </c>
      <c r="H141" s="48" t="s">
        <v>63</v>
      </c>
      <c r="I141" s="41">
        <v>25.5</v>
      </c>
      <c r="J141" s="43">
        <v>37511.599999999999</v>
      </c>
      <c r="K141" s="43">
        <v>790512</v>
      </c>
      <c r="L141" s="43">
        <v>5006</v>
      </c>
      <c r="M141" s="43">
        <v>795518</v>
      </c>
      <c r="N141" s="44"/>
    </row>
    <row r="142" spans="1:14" x14ac:dyDescent="0.15">
      <c r="A142" s="37" t="s">
        <v>203</v>
      </c>
      <c r="B142" s="48">
        <v>351</v>
      </c>
      <c r="C142" s="48" t="s">
        <v>196</v>
      </c>
      <c r="D142" s="38" t="s">
        <v>36</v>
      </c>
      <c r="E142" s="39">
        <v>29</v>
      </c>
      <c r="F142" s="38" t="s">
        <v>204</v>
      </c>
      <c r="G142" s="41">
        <v>4.5</v>
      </c>
      <c r="H142" s="48" t="s">
        <v>63</v>
      </c>
      <c r="I142" s="41">
        <v>26</v>
      </c>
      <c r="J142" s="43">
        <v>35223.160000000003</v>
      </c>
      <c r="K142" s="43">
        <v>742286</v>
      </c>
      <c r="L142" s="43">
        <v>3548</v>
      </c>
      <c r="M142" s="43">
        <v>745834</v>
      </c>
      <c r="N142" s="44"/>
    </row>
    <row r="143" spans="1:14" x14ac:dyDescent="0.15">
      <c r="A143" s="37" t="s">
        <v>205</v>
      </c>
      <c r="B143" s="48">
        <v>351</v>
      </c>
      <c r="C143" s="48" t="s">
        <v>206</v>
      </c>
      <c r="D143" s="38" t="s">
        <v>36</v>
      </c>
      <c r="E143" s="39">
        <v>205</v>
      </c>
      <c r="F143" s="38" t="s">
        <v>207</v>
      </c>
      <c r="G143" s="41">
        <v>4</v>
      </c>
      <c r="H143" s="48" t="s">
        <v>63</v>
      </c>
      <c r="I143" s="41">
        <v>5.75</v>
      </c>
      <c r="J143" s="43">
        <v>52484.83</v>
      </c>
      <c r="K143" s="43">
        <v>1106055</v>
      </c>
      <c r="L143" s="43">
        <v>4710</v>
      </c>
      <c r="M143" s="43">
        <v>1110765</v>
      </c>
      <c r="N143" s="44"/>
    </row>
    <row r="144" spans="1:14" x14ac:dyDescent="0.15">
      <c r="A144" s="37" t="s">
        <v>205</v>
      </c>
      <c r="B144" s="48">
        <v>351</v>
      </c>
      <c r="C144" s="48" t="s">
        <v>206</v>
      </c>
      <c r="D144" s="38" t="s">
        <v>36</v>
      </c>
      <c r="E144" s="39">
        <v>57</v>
      </c>
      <c r="F144" s="38" t="s">
        <v>208</v>
      </c>
      <c r="G144" s="41">
        <v>4</v>
      </c>
      <c r="H144" s="48" t="s">
        <v>63</v>
      </c>
      <c r="I144" s="41">
        <v>5.75</v>
      </c>
      <c r="J144" s="43">
        <v>14593.46</v>
      </c>
      <c r="K144" s="43">
        <v>307540</v>
      </c>
      <c r="L144" s="43">
        <v>1309</v>
      </c>
      <c r="M144" s="43">
        <v>308849</v>
      </c>
      <c r="N144" s="44"/>
    </row>
    <row r="145" spans="1:14" x14ac:dyDescent="0.15">
      <c r="A145" s="37" t="s">
        <v>209</v>
      </c>
      <c r="B145" s="48">
        <v>351</v>
      </c>
      <c r="C145" s="48" t="s">
        <v>206</v>
      </c>
      <c r="D145" s="38" t="s">
        <v>36</v>
      </c>
      <c r="E145" s="39">
        <v>270</v>
      </c>
      <c r="F145" s="38" t="s">
        <v>210</v>
      </c>
      <c r="G145" s="41">
        <v>5.6</v>
      </c>
      <c r="H145" s="48" t="s">
        <v>63</v>
      </c>
      <c r="I145" s="41">
        <v>19.75</v>
      </c>
      <c r="J145" s="43">
        <v>283463</v>
      </c>
      <c r="K145" s="43">
        <v>5973645</v>
      </c>
      <c r="L145" s="43">
        <v>35367</v>
      </c>
      <c r="M145" s="43">
        <v>6009012</v>
      </c>
      <c r="N145" s="44"/>
    </row>
    <row r="146" spans="1:14" x14ac:dyDescent="0.15">
      <c r="A146" s="37" t="s">
        <v>211</v>
      </c>
      <c r="B146" s="48">
        <v>351</v>
      </c>
      <c r="C146" s="48" t="s">
        <v>206</v>
      </c>
      <c r="D146" s="38" t="s">
        <v>36</v>
      </c>
      <c r="E146" s="39">
        <v>69</v>
      </c>
      <c r="F146" s="38" t="s">
        <v>212</v>
      </c>
      <c r="G146" s="41">
        <v>5.6</v>
      </c>
      <c r="H146" s="48" t="s">
        <v>63</v>
      </c>
      <c r="I146" s="41">
        <v>19.75</v>
      </c>
      <c r="J146" s="43">
        <v>72440.77</v>
      </c>
      <c r="K146" s="43">
        <v>1526603</v>
      </c>
      <c r="L146" s="43">
        <v>9038</v>
      </c>
      <c r="M146" s="43">
        <v>1535641</v>
      </c>
      <c r="N146" s="44"/>
    </row>
    <row r="147" spans="1:14" x14ac:dyDescent="0.15">
      <c r="A147" s="37" t="s">
        <v>213</v>
      </c>
      <c r="B147" s="48">
        <v>351</v>
      </c>
      <c r="C147" s="48" t="s">
        <v>206</v>
      </c>
      <c r="D147" s="38" t="s">
        <v>36</v>
      </c>
      <c r="E147" s="39">
        <v>20</v>
      </c>
      <c r="F147" s="38" t="s">
        <v>214</v>
      </c>
      <c r="G147" s="41">
        <v>6</v>
      </c>
      <c r="H147" s="48" t="s">
        <v>63</v>
      </c>
      <c r="I147" s="41">
        <v>25.25</v>
      </c>
      <c r="J147" s="43">
        <v>25372.44</v>
      </c>
      <c r="K147" s="43">
        <v>534694</v>
      </c>
      <c r="L147" s="43">
        <v>3386</v>
      </c>
      <c r="M147" s="43">
        <v>538080</v>
      </c>
      <c r="N147" s="44"/>
    </row>
    <row r="148" spans="1:14" x14ac:dyDescent="0.15">
      <c r="A148" s="37" t="s">
        <v>209</v>
      </c>
      <c r="B148" s="48">
        <v>351</v>
      </c>
      <c r="C148" s="48" t="s">
        <v>206</v>
      </c>
      <c r="D148" s="38" t="s">
        <v>36</v>
      </c>
      <c r="E148" s="39">
        <v>46</v>
      </c>
      <c r="F148" s="38" t="s">
        <v>215</v>
      </c>
      <c r="G148" s="41">
        <v>4.5</v>
      </c>
      <c r="H148" s="48" t="s">
        <v>63</v>
      </c>
      <c r="I148" s="41">
        <v>25.75</v>
      </c>
      <c r="J148" s="43">
        <v>55057.440000000002</v>
      </c>
      <c r="K148" s="43">
        <v>1160270</v>
      </c>
      <c r="L148" s="43">
        <v>5546</v>
      </c>
      <c r="M148" s="43">
        <v>1165816</v>
      </c>
      <c r="N148" s="44"/>
    </row>
    <row r="149" spans="1:14" x14ac:dyDescent="0.15">
      <c r="A149" s="37"/>
      <c r="B149" s="48"/>
      <c r="C149" s="48"/>
      <c r="D149" s="38"/>
      <c r="E149" s="39"/>
      <c r="F149" s="38"/>
      <c r="G149" s="41"/>
      <c r="H149" s="48"/>
      <c r="I149" s="41"/>
      <c r="J149" s="43"/>
      <c r="K149" s="43"/>
      <c r="L149" s="43"/>
      <c r="M149" s="43"/>
      <c r="N149" s="44"/>
    </row>
    <row r="150" spans="1:14" x14ac:dyDescent="0.15">
      <c r="A150" s="37" t="s">
        <v>94</v>
      </c>
      <c r="B150" s="48">
        <v>363</v>
      </c>
      <c r="C150" s="48" t="s">
        <v>216</v>
      </c>
      <c r="D150" s="38" t="s">
        <v>36</v>
      </c>
      <c r="E150" s="39">
        <v>400</v>
      </c>
      <c r="F150" s="38" t="s">
        <v>217</v>
      </c>
      <c r="G150" s="41">
        <v>5</v>
      </c>
      <c r="H150" s="48" t="s">
        <v>147</v>
      </c>
      <c r="I150" s="41">
        <v>17.5</v>
      </c>
      <c r="J150" s="43">
        <v>315529.42</v>
      </c>
      <c r="K150" s="43">
        <v>6649407</v>
      </c>
      <c r="L150" s="43">
        <v>2902</v>
      </c>
      <c r="M150" s="43">
        <v>6652309</v>
      </c>
      <c r="N150" s="44"/>
    </row>
    <row r="151" spans="1:14" x14ac:dyDescent="0.15">
      <c r="A151" s="37" t="s">
        <v>94</v>
      </c>
      <c r="B151" s="48">
        <v>363</v>
      </c>
      <c r="C151" s="48" t="s">
        <v>216</v>
      </c>
      <c r="D151" s="38" t="s">
        <v>36</v>
      </c>
      <c r="E151" s="39">
        <v>96</v>
      </c>
      <c r="F151" s="38" t="s">
        <v>218</v>
      </c>
      <c r="G151" s="41">
        <v>5</v>
      </c>
      <c r="H151" s="48" t="s">
        <v>147</v>
      </c>
      <c r="I151" s="41">
        <v>17.5</v>
      </c>
      <c r="J151" s="43">
        <v>75727.06</v>
      </c>
      <c r="K151" s="43">
        <v>1595858</v>
      </c>
      <c r="L151" s="43">
        <v>696</v>
      </c>
      <c r="M151" s="43">
        <v>1596554</v>
      </c>
      <c r="N151" s="44"/>
    </row>
    <row r="152" spans="1:14" x14ac:dyDescent="0.15">
      <c r="A152" s="37" t="s">
        <v>182</v>
      </c>
      <c r="B152" s="48">
        <v>363</v>
      </c>
      <c r="C152" s="48" t="s">
        <v>216</v>
      </c>
      <c r="D152" s="38" t="s">
        <v>36</v>
      </c>
      <c r="E152" s="60">
        <v>1E-3</v>
      </c>
      <c r="F152" s="38" t="s">
        <v>219</v>
      </c>
      <c r="G152" s="41">
        <v>0</v>
      </c>
      <c r="H152" s="48" t="s">
        <v>147</v>
      </c>
      <c r="I152" s="41">
        <v>17.5</v>
      </c>
      <c r="J152" s="43">
        <v>1</v>
      </c>
      <c r="K152" s="43">
        <v>21</v>
      </c>
      <c r="L152" s="43">
        <v>0</v>
      </c>
      <c r="M152" s="43">
        <v>21</v>
      </c>
      <c r="N152" s="44"/>
    </row>
    <row r="153" spans="1:14" x14ac:dyDescent="0.15">
      <c r="A153" s="37" t="s">
        <v>220</v>
      </c>
      <c r="B153" s="48">
        <v>365</v>
      </c>
      <c r="C153" s="48" t="s">
        <v>221</v>
      </c>
      <c r="D153" s="38" t="s">
        <v>165</v>
      </c>
      <c r="E153" s="39">
        <v>6350000</v>
      </c>
      <c r="F153" s="38" t="s">
        <v>111</v>
      </c>
      <c r="G153" s="41" t="s">
        <v>224</v>
      </c>
      <c r="H153" s="48" t="s">
        <v>147</v>
      </c>
      <c r="I153" s="41">
        <v>6</v>
      </c>
      <c r="J153" s="43">
        <v>6350000000</v>
      </c>
      <c r="K153" s="43">
        <v>6350000</v>
      </c>
      <c r="L153" s="43">
        <v>74371</v>
      </c>
      <c r="M153" s="43">
        <v>6424371</v>
      </c>
      <c r="N153" s="44"/>
    </row>
    <row r="154" spans="1:14" x14ac:dyDescent="0.15">
      <c r="A154" s="37" t="s">
        <v>223</v>
      </c>
      <c r="B154" s="48">
        <v>365</v>
      </c>
      <c r="C154" s="48" t="s">
        <v>221</v>
      </c>
      <c r="D154" s="38" t="s">
        <v>165</v>
      </c>
      <c r="E154" s="39">
        <v>50</v>
      </c>
      <c r="F154" s="38" t="s">
        <v>113</v>
      </c>
      <c r="G154" s="41" t="s">
        <v>224</v>
      </c>
      <c r="H154" s="48" t="s">
        <v>147</v>
      </c>
      <c r="I154" s="41">
        <v>6.25</v>
      </c>
      <c r="J154" s="43">
        <v>73066</v>
      </c>
      <c r="K154" s="43">
        <v>73</v>
      </c>
      <c r="L154" s="43">
        <v>1</v>
      </c>
      <c r="M154" s="43">
        <v>74</v>
      </c>
      <c r="N154" s="44"/>
    </row>
    <row r="155" spans="1:14" x14ac:dyDescent="0.15">
      <c r="A155" s="37" t="s">
        <v>60</v>
      </c>
      <c r="B155" s="48">
        <v>367</v>
      </c>
      <c r="C155" s="48" t="s">
        <v>225</v>
      </c>
      <c r="D155" s="38" t="s">
        <v>36</v>
      </c>
      <c r="E155" s="39">
        <v>321.5</v>
      </c>
      <c r="F155" s="38" t="s">
        <v>226</v>
      </c>
      <c r="G155" s="41">
        <v>5.5</v>
      </c>
      <c r="H155" s="48" t="s">
        <v>63</v>
      </c>
      <c r="I155" s="41">
        <v>19</v>
      </c>
      <c r="J155" s="43">
        <v>233500</v>
      </c>
      <c r="K155" s="43">
        <v>4920735</v>
      </c>
      <c r="L155" s="43">
        <v>44205</v>
      </c>
      <c r="M155" s="43">
        <v>4964940</v>
      </c>
      <c r="N155" s="44"/>
    </row>
    <row r="156" spans="1:14" x14ac:dyDescent="0.15">
      <c r="A156" s="37" t="s">
        <v>60</v>
      </c>
      <c r="B156" s="48">
        <v>367</v>
      </c>
      <c r="C156" s="48" t="s">
        <v>225</v>
      </c>
      <c r="D156" s="38" t="s">
        <v>36</v>
      </c>
      <c r="E156" s="39">
        <v>452.5</v>
      </c>
      <c r="F156" s="38" t="s">
        <v>227</v>
      </c>
      <c r="G156" s="41">
        <v>5.9</v>
      </c>
      <c r="H156" s="48" t="s">
        <v>63</v>
      </c>
      <c r="I156" s="41">
        <v>21.5</v>
      </c>
      <c r="J156" s="43">
        <v>388978</v>
      </c>
      <c r="K156" s="43">
        <v>8197248</v>
      </c>
      <c r="L156" s="43">
        <v>78882</v>
      </c>
      <c r="M156" s="43">
        <v>8276130</v>
      </c>
      <c r="N156" s="44"/>
    </row>
    <row r="157" spans="1:14" x14ac:dyDescent="0.15">
      <c r="A157" s="37" t="s">
        <v>64</v>
      </c>
      <c r="B157" s="48">
        <v>367</v>
      </c>
      <c r="C157" s="48" t="s">
        <v>225</v>
      </c>
      <c r="D157" s="38" t="s">
        <v>36</v>
      </c>
      <c r="E157" s="39">
        <v>31</v>
      </c>
      <c r="F157" s="38" t="s">
        <v>228</v>
      </c>
      <c r="G157" s="41">
        <v>6.3</v>
      </c>
      <c r="H157" s="48" t="s">
        <v>63</v>
      </c>
      <c r="I157" s="41">
        <v>21.5</v>
      </c>
      <c r="J157" s="43">
        <v>41438</v>
      </c>
      <c r="K157" s="43">
        <v>873257</v>
      </c>
      <c r="L157" s="43">
        <v>8960</v>
      </c>
      <c r="M157" s="43">
        <v>882217</v>
      </c>
      <c r="N157" s="44"/>
    </row>
    <row r="158" spans="1:14" x14ac:dyDescent="0.15">
      <c r="A158" s="37" t="s">
        <v>64</v>
      </c>
      <c r="B158" s="48">
        <v>367</v>
      </c>
      <c r="C158" s="48" t="s">
        <v>225</v>
      </c>
      <c r="D158" s="38" t="s">
        <v>36</v>
      </c>
      <c r="E158" s="39">
        <v>51.8</v>
      </c>
      <c r="F158" s="38" t="s">
        <v>229</v>
      </c>
      <c r="G158" s="41">
        <v>6.3</v>
      </c>
      <c r="H158" s="48" t="s">
        <v>63</v>
      </c>
      <c r="I158" s="41">
        <v>21.5</v>
      </c>
      <c r="J158" s="43">
        <v>69241</v>
      </c>
      <c r="K158" s="43">
        <v>1459172</v>
      </c>
      <c r="L158" s="43">
        <v>14972</v>
      </c>
      <c r="M158" s="43">
        <v>1474144</v>
      </c>
      <c r="N158" s="44"/>
    </row>
    <row r="159" spans="1:14" x14ac:dyDescent="0.15">
      <c r="A159" s="37"/>
      <c r="B159" s="48"/>
      <c r="C159" s="48"/>
      <c r="D159" s="38"/>
      <c r="E159" s="39"/>
      <c r="F159" s="38"/>
      <c r="G159" s="41"/>
      <c r="H159" s="48"/>
      <c r="I159" s="41"/>
      <c r="J159" s="43"/>
      <c r="K159" s="43"/>
      <c r="L159" s="43"/>
      <c r="M159" s="43"/>
      <c r="N159" s="44"/>
    </row>
    <row r="160" spans="1:14" x14ac:dyDescent="0.15">
      <c r="A160" s="37" t="s">
        <v>124</v>
      </c>
      <c r="B160" s="48">
        <v>373</v>
      </c>
      <c r="C160" s="48" t="s">
        <v>230</v>
      </c>
      <c r="D160" s="38" t="s">
        <v>165</v>
      </c>
      <c r="E160" s="39">
        <v>8400000</v>
      </c>
      <c r="F160" s="38" t="s">
        <v>231</v>
      </c>
      <c r="G160" s="41">
        <v>6</v>
      </c>
      <c r="H160" s="48" t="s">
        <v>147</v>
      </c>
      <c r="I160" s="41">
        <v>6</v>
      </c>
      <c r="J160" s="43">
        <v>7350000000</v>
      </c>
      <c r="K160" s="43">
        <v>7350000</v>
      </c>
      <c r="L160" s="43">
        <v>89768</v>
      </c>
      <c r="M160" s="43">
        <v>7439768</v>
      </c>
      <c r="N160" s="61"/>
    </row>
    <row r="161" spans="1:14" x14ac:dyDescent="0.15">
      <c r="A161" s="37" t="s">
        <v>128</v>
      </c>
      <c r="B161" s="48">
        <v>373</v>
      </c>
      <c r="C161" s="48" t="s">
        <v>230</v>
      </c>
      <c r="D161" s="38" t="s">
        <v>165</v>
      </c>
      <c r="E161" s="39">
        <v>3100000</v>
      </c>
      <c r="F161" s="38" t="s">
        <v>232</v>
      </c>
      <c r="G161" s="41">
        <v>6.5</v>
      </c>
      <c r="H161" s="48" t="s">
        <v>147</v>
      </c>
      <c r="I161" s="41">
        <v>6.25</v>
      </c>
      <c r="J161" s="43">
        <v>3100000000</v>
      </c>
      <c r="K161" s="43">
        <v>3100000</v>
      </c>
      <c r="L161" s="43">
        <v>1004832</v>
      </c>
      <c r="M161" s="43">
        <v>4104832</v>
      </c>
      <c r="N161" s="44"/>
    </row>
    <row r="162" spans="1:14" x14ac:dyDescent="0.15">
      <c r="A162" s="37" t="s">
        <v>749</v>
      </c>
      <c r="B162" s="48">
        <v>379</v>
      </c>
      <c r="C162" s="48" t="s">
        <v>640</v>
      </c>
      <c r="D162" s="38" t="s">
        <v>36</v>
      </c>
      <c r="E162" s="39">
        <v>1148</v>
      </c>
      <c r="F162" s="38" t="s">
        <v>151</v>
      </c>
      <c r="G162" s="41">
        <v>5.2</v>
      </c>
      <c r="H162" s="48" t="s">
        <v>116</v>
      </c>
      <c r="I162" s="41">
        <v>11.5</v>
      </c>
      <c r="J162" s="43"/>
      <c r="K162" s="43"/>
      <c r="L162" s="43"/>
      <c r="M162" s="43"/>
      <c r="N162" s="44"/>
    </row>
    <row r="163" spans="1:14" x14ac:dyDescent="0.15">
      <c r="A163" s="37" t="s">
        <v>749</v>
      </c>
      <c r="B163" s="48">
        <v>379</v>
      </c>
      <c r="C163" s="48" t="s">
        <v>640</v>
      </c>
      <c r="D163" s="38" t="s">
        <v>36</v>
      </c>
      <c r="E163" s="60">
        <v>1E-3</v>
      </c>
      <c r="F163" s="38" t="s">
        <v>750</v>
      </c>
      <c r="G163" s="41">
        <v>0</v>
      </c>
      <c r="H163" s="38" t="s">
        <v>116</v>
      </c>
      <c r="I163" s="41">
        <v>11.5</v>
      </c>
      <c r="J163" s="43"/>
      <c r="K163" s="43"/>
      <c r="L163" s="43"/>
      <c r="M163" s="43"/>
      <c r="N163" s="44"/>
    </row>
    <row r="164" spans="1:14" x14ac:dyDescent="0.15">
      <c r="A164" s="37" t="s">
        <v>233</v>
      </c>
      <c r="B164" s="48">
        <v>383</v>
      </c>
      <c r="C164" s="48" t="s">
        <v>196</v>
      </c>
      <c r="D164" s="38" t="s">
        <v>36</v>
      </c>
      <c r="E164" s="39">
        <v>1250</v>
      </c>
      <c r="F164" s="38" t="s">
        <v>105</v>
      </c>
      <c r="G164" s="41">
        <v>4.5</v>
      </c>
      <c r="H164" s="48" t="s">
        <v>55</v>
      </c>
      <c r="I164" s="41">
        <v>22</v>
      </c>
      <c r="J164" s="43">
        <v>616340</v>
      </c>
      <c r="K164" s="43">
        <v>12988632</v>
      </c>
      <c r="L164" s="43">
        <v>420</v>
      </c>
      <c r="M164" s="43">
        <v>12989052</v>
      </c>
      <c r="N164" s="44"/>
    </row>
    <row r="165" spans="1:14" x14ac:dyDescent="0.15">
      <c r="A165" s="37" t="s">
        <v>234</v>
      </c>
      <c r="B165" s="48">
        <v>383</v>
      </c>
      <c r="C165" s="48" t="s">
        <v>196</v>
      </c>
      <c r="D165" s="38" t="s">
        <v>36</v>
      </c>
      <c r="E165" s="60">
        <v>161</v>
      </c>
      <c r="F165" s="38" t="s">
        <v>56</v>
      </c>
      <c r="G165" s="41">
        <v>6</v>
      </c>
      <c r="H165" s="48" t="s">
        <v>55</v>
      </c>
      <c r="I165" s="41">
        <v>22</v>
      </c>
      <c r="J165" s="43">
        <v>198384</v>
      </c>
      <c r="K165" s="43">
        <v>4180707</v>
      </c>
      <c r="L165" s="43">
        <v>174726</v>
      </c>
      <c r="M165" s="43">
        <v>4355433</v>
      </c>
      <c r="N165" s="44"/>
    </row>
    <row r="166" spans="1:14" x14ac:dyDescent="0.15">
      <c r="A166" s="37" t="s">
        <v>67</v>
      </c>
      <c r="B166" s="48">
        <v>392</v>
      </c>
      <c r="C166" s="48" t="s">
        <v>235</v>
      </c>
      <c r="D166" s="38" t="s">
        <v>36</v>
      </c>
      <c r="E166" s="39">
        <v>240</v>
      </c>
      <c r="F166" s="38" t="s">
        <v>236</v>
      </c>
      <c r="G166" s="41">
        <v>3.5</v>
      </c>
      <c r="H166" s="48" t="s">
        <v>55</v>
      </c>
      <c r="I166" s="41">
        <v>7</v>
      </c>
      <c r="J166" s="43">
        <v>103218.86</v>
      </c>
      <c r="K166" s="43">
        <v>2175215</v>
      </c>
      <c r="L166" s="43">
        <v>18579</v>
      </c>
      <c r="M166" s="43">
        <v>2193794</v>
      </c>
      <c r="N166" s="44"/>
    </row>
    <row r="167" spans="1:14" x14ac:dyDescent="0.15">
      <c r="A167" s="37" t="s">
        <v>237</v>
      </c>
      <c r="B167" s="48">
        <v>392</v>
      </c>
      <c r="C167" s="48" t="s">
        <v>235</v>
      </c>
      <c r="D167" s="38" t="s">
        <v>36</v>
      </c>
      <c r="E167" s="39">
        <v>245</v>
      </c>
      <c r="F167" s="38" t="s">
        <v>228</v>
      </c>
      <c r="G167" s="41">
        <v>4.5</v>
      </c>
      <c r="H167" s="48" t="s">
        <v>55</v>
      </c>
      <c r="I167" s="41">
        <v>11</v>
      </c>
      <c r="J167" s="43">
        <v>135204.74</v>
      </c>
      <c r="K167" s="43">
        <v>2849279</v>
      </c>
      <c r="L167" s="43">
        <v>0</v>
      </c>
      <c r="M167" s="43">
        <v>2849279</v>
      </c>
      <c r="N167" s="44"/>
    </row>
    <row r="168" spans="1:14" x14ac:dyDescent="0.15">
      <c r="A168" s="37" t="s">
        <v>237</v>
      </c>
      <c r="B168" s="48">
        <v>392</v>
      </c>
      <c r="C168" s="48" t="s">
        <v>235</v>
      </c>
      <c r="D168" s="38" t="s">
        <v>36</v>
      </c>
      <c r="E168" s="62" t="s">
        <v>238</v>
      </c>
      <c r="F168" s="38" t="s">
        <v>239</v>
      </c>
      <c r="G168" s="41">
        <v>4.5</v>
      </c>
      <c r="H168" s="48" t="s">
        <v>55</v>
      </c>
      <c r="I168" s="41">
        <v>11</v>
      </c>
      <c r="J168" s="43">
        <v>220.03</v>
      </c>
      <c r="K168" s="43">
        <v>4637</v>
      </c>
      <c r="L168" s="43">
        <v>0</v>
      </c>
      <c r="M168" s="43">
        <v>4637</v>
      </c>
      <c r="N168" s="44"/>
    </row>
    <row r="169" spans="1:14" x14ac:dyDescent="0.15">
      <c r="A169" s="37" t="s">
        <v>237</v>
      </c>
      <c r="B169" s="48">
        <v>392</v>
      </c>
      <c r="C169" s="48" t="s">
        <v>235</v>
      </c>
      <c r="D169" s="38" t="s">
        <v>36</v>
      </c>
      <c r="E169" s="62" t="s">
        <v>238</v>
      </c>
      <c r="F169" s="38" t="s">
        <v>240</v>
      </c>
      <c r="G169" s="41">
        <v>5</v>
      </c>
      <c r="H169" s="48" t="s">
        <v>55</v>
      </c>
      <c r="I169" s="41">
        <v>11.5</v>
      </c>
      <c r="J169" s="43">
        <v>167899.72</v>
      </c>
      <c r="K169" s="43">
        <v>3538287</v>
      </c>
      <c r="L169" s="43">
        <v>0</v>
      </c>
      <c r="M169" s="43">
        <v>3538287</v>
      </c>
      <c r="N169" s="44"/>
    </row>
    <row r="171" spans="1:14" x14ac:dyDescent="0.15">
      <c r="A171" s="37" t="s">
        <v>130</v>
      </c>
      <c r="B171" s="48">
        <v>405</v>
      </c>
      <c r="C171" s="48" t="s">
        <v>241</v>
      </c>
      <c r="D171" s="38" t="s">
        <v>36</v>
      </c>
      <c r="E171" s="39">
        <v>680</v>
      </c>
      <c r="F171" s="38" t="s">
        <v>242</v>
      </c>
      <c r="G171" s="41">
        <v>6.4107000000000003</v>
      </c>
      <c r="H171" s="48" t="s">
        <v>38</v>
      </c>
      <c r="I171" s="41">
        <v>25</v>
      </c>
      <c r="J171" s="43">
        <v>0</v>
      </c>
      <c r="K171" s="43">
        <v>0</v>
      </c>
      <c r="L171" s="43"/>
      <c r="M171" s="43"/>
      <c r="N171" s="44"/>
    </row>
    <row r="172" spans="1:14" x14ac:dyDescent="0.15">
      <c r="A172" s="37" t="s">
        <v>298</v>
      </c>
      <c r="B172" s="48">
        <v>412</v>
      </c>
      <c r="C172" s="48" t="s">
        <v>751</v>
      </c>
      <c r="D172" s="38" t="s">
        <v>165</v>
      </c>
      <c r="E172" s="51">
        <v>50000000</v>
      </c>
      <c r="F172" s="38" t="s">
        <v>247</v>
      </c>
      <c r="G172" s="41">
        <v>5</v>
      </c>
      <c r="H172" s="48" t="s">
        <v>147</v>
      </c>
      <c r="I172" s="41">
        <v>7</v>
      </c>
      <c r="J172" s="43">
        <v>50000000000</v>
      </c>
      <c r="K172" s="43">
        <v>50000000</v>
      </c>
      <c r="L172" s="43">
        <v>606792</v>
      </c>
      <c r="M172" s="43">
        <v>50606792</v>
      </c>
      <c r="N172" s="44"/>
    </row>
    <row r="173" spans="1:14" x14ac:dyDescent="0.15">
      <c r="A173" s="37" t="s">
        <v>298</v>
      </c>
      <c r="B173" s="48">
        <v>412</v>
      </c>
      <c r="C173" s="48" t="s">
        <v>751</v>
      </c>
      <c r="D173" s="38" t="s">
        <v>165</v>
      </c>
      <c r="E173" s="51">
        <v>30000000</v>
      </c>
      <c r="F173" s="38" t="s">
        <v>248</v>
      </c>
      <c r="G173" s="41">
        <v>0</v>
      </c>
      <c r="H173" s="48" t="s">
        <v>147</v>
      </c>
      <c r="I173" s="41">
        <v>7.25</v>
      </c>
      <c r="J173" s="43">
        <v>23100000000</v>
      </c>
      <c r="K173" s="43">
        <v>23100000</v>
      </c>
      <c r="L173" s="43">
        <v>0</v>
      </c>
      <c r="M173" s="43">
        <v>23100000</v>
      </c>
      <c r="N173" s="44"/>
    </row>
    <row r="174" spans="1:14" x14ac:dyDescent="0.15">
      <c r="A174" s="37" t="s">
        <v>220</v>
      </c>
      <c r="B174" s="48">
        <v>414</v>
      </c>
      <c r="C174" s="48" t="s">
        <v>243</v>
      </c>
      <c r="D174" s="38" t="s">
        <v>165</v>
      </c>
      <c r="E174" s="51">
        <v>36000000</v>
      </c>
      <c r="F174" s="38" t="s">
        <v>244</v>
      </c>
      <c r="G174" s="41">
        <v>5.5</v>
      </c>
      <c r="H174" s="48" t="s">
        <v>147</v>
      </c>
      <c r="I174" s="41">
        <v>6</v>
      </c>
      <c r="J174" s="43">
        <v>7813032120</v>
      </c>
      <c r="K174" s="43">
        <v>7813032</v>
      </c>
      <c r="L174" s="43">
        <v>105282</v>
      </c>
      <c r="M174" s="43">
        <v>7918314</v>
      </c>
      <c r="N174" s="44"/>
    </row>
    <row r="175" spans="1:14" x14ac:dyDescent="0.15">
      <c r="A175" s="37" t="s">
        <v>223</v>
      </c>
      <c r="B175" s="48">
        <v>414</v>
      </c>
      <c r="C175" s="48" t="s">
        <v>243</v>
      </c>
      <c r="D175" s="38" t="s">
        <v>165</v>
      </c>
      <c r="E175" s="51">
        <v>2500000</v>
      </c>
      <c r="F175" s="38" t="s">
        <v>245</v>
      </c>
      <c r="G175" s="41">
        <v>10</v>
      </c>
      <c r="H175" s="48" t="s">
        <v>147</v>
      </c>
      <c r="I175" s="41">
        <v>6.25</v>
      </c>
      <c r="J175" s="43">
        <v>3574066125</v>
      </c>
      <c r="K175" s="43">
        <v>3574066</v>
      </c>
      <c r="L175" s="43">
        <v>83969</v>
      </c>
      <c r="M175" s="43">
        <v>3658035</v>
      </c>
      <c r="N175" s="44"/>
    </row>
    <row r="176" spans="1:14" x14ac:dyDescent="0.15">
      <c r="A176" s="37" t="s">
        <v>60</v>
      </c>
      <c r="B176" s="48">
        <v>420</v>
      </c>
      <c r="C176" s="48" t="s">
        <v>246</v>
      </c>
      <c r="D176" s="38" t="s">
        <v>36</v>
      </c>
      <c r="E176" s="39">
        <v>507</v>
      </c>
      <c r="F176" s="38" t="s">
        <v>247</v>
      </c>
      <c r="G176" s="41">
        <v>4.5</v>
      </c>
      <c r="H176" s="48" t="s">
        <v>38</v>
      </c>
      <c r="I176" s="41">
        <v>19.5</v>
      </c>
      <c r="J176" s="43">
        <v>361506</v>
      </c>
      <c r="K176" s="43">
        <v>7618309</v>
      </c>
      <c r="L176" s="43">
        <v>56198</v>
      </c>
      <c r="M176" s="43">
        <v>7674507</v>
      </c>
      <c r="N176" s="44"/>
    </row>
    <row r="177" spans="1:14" x14ac:dyDescent="0.15">
      <c r="A177" s="37" t="s">
        <v>60</v>
      </c>
      <c r="B177" s="48">
        <v>420</v>
      </c>
      <c r="C177" s="48" t="s">
        <v>246</v>
      </c>
      <c r="D177" s="38" t="s">
        <v>36</v>
      </c>
      <c r="E177" s="39">
        <v>91</v>
      </c>
      <c r="F177" s="38" t="s">
        <v>248</v>
      </c>
      <c r="G177" s="41">
        <v>4.5</v>
      </c>
      <c r="H177" s="48" t="s">
        <v>38</v>
      </c>
      <c r="I177" s="41">
        <v>19.5</v>
      </c>
      <c r="J177" s="43">
        <v>78984</v>
      </c>
      <c r="K177" s="43">
        <v>1664494</v>
      </c>
      <c r="L177" s="43">
        <v>12278</v>
      </c>
      <c r="M177" s="43">
        <v>1676772</v>
      </c>
      <c r="N177" s="44"/>
    </row>
    <row r="178" spans="1:14" x14ac:dyDescent="0.15">
      <c r="A178" s="37" t="s">
        <v>64</v>
      </c>
      <c r="B178" s="48">
        <v>420</v>
      </c>
      <c r="C178" s="48" t="s">
        <v>246</v>
      </c>
      <c r="D178" s="38" t="s">
        <v>36</v>
      </c>
      <c r="E178" s="39">
        <v>32</v>
      </c>
      <c r="F178" s="38" t="s">
        <v>249</v>
      </c>
      <c r="G178" s="41">
        <v>4.5</v>
      </c>
      <c r="H178" s="48" t="s">
        <v>38</v>
      </c>
      <c r="I178" s="41">
        <v>19.5</v>
      </c>
      <c r="J178" s="43">
        <v>37743</v>
      </c>
      <c r="K178" s="43">
        <v>795389</v>
      </c>
      <c r="L178" s="43">
        <v>5867</v>
      </c>
      <c r="M178" s="43">
        <v>801256</v>
      </c>
      <c r="N178" s="44"/>
    </row>
    <row r="179" spans="1:14" x14ac:dyDescent="0.15">
      <c r="A179" s="37" t="s">
        <v>64</v>
      </c>
      <c r="B179" s="48">
        <v>420</v>
      </c>
      <c r="C179" s="48" t="s">
        <v>246</v>
      </c>
      <c r="D179" s="38" t="s">
        <v>36</v>
      </c>
      <c r="E179" s="39">
        <v>28</v>
      </c>
      <c r="F179" s="38" t="s">
        <v>250</v>
      </c>
      <c r="G179" s="41">
        <v>4.5</v>
      </c>
      <c r="H179" s="48" t="s">
        <v>38</v>
      </c>
      <c r="I179" s="41">
        <v>19.5</v>
      </c>
      <c r="J179" s="43">
        <v>33025</v>
      </c>
      <c r="K179" s="43">
        <v>695963</v>
      </c>
      <c r="L179" s="43">
        <v>5134</v>
      </c>
      <c r="M179" s="43">
        <v>701097</v>
      </c>
      <c r="N179" s="44"/>
    </row>
    <row r="180" spans="1:14" x14ac:dyDescent="0.15">
      <c r="A180" s="37" t="s">
        <v>64</v>
      </c>
      <c r="B180" s="48">
        <v>420</v>
      </c>
      <c r="C180" s="48" t="s">
        <v>246</v>
      </c>
      <c r="D180" s="38" t="s">
        <v>36</v>
      </c>
      <c r="E180" s="39">
        <v>25</v>
      </c>
      <c r="F180" s="38" t="s">
        <v>251</v>
      </c>
      <c r="G180" s="41">
        <v>4.5</v>
      </c>
      <c r="H180" s="48" t="s">
        <v>38</v>
      </c>
      <c r="I180" s="41">
        <v>19.5</v>
      </c>
      <c r="J180" s="43">
        <v>29487</v>
      </c>
      <c r="K180" s="43">
        <v>621403</v>
      </c>
      <c r="L180" s="43">
        <v>4584</v>
      </c>
      <c r="M180" s="43">
        <v>625987</v>
      </c>
      <c r="N180" s="44"/>
    </row>
    <row r="181" spans="1:14" x14ac:dyDescent="0.15">
      <c r="A181" s="37"/>
      <c r="B181" s="48"/>
      <c r="C181" s="48"/>
      <c r="D181" s="38"/>
      <c r="E181" s="39"/>
      <c r="F181" s="38"/>
      <c r="G181" s="41"/>
      <c r="H181" s="48"/>
      <c r="I181" s="41"/>
      <c r="J181" s="43"/>
      <c r="K181" s="43"/>
      <c r="L181" s="43"/>
      <c r="M181" s="43"/>
      <c r="N181" s="44"/>
    </row>
    <row r="182" spans="1:14" x14ac:dyDescent="0.15">
      <c r="A182" s="37" t="s">
        <v>252</v>
      </c>
      <c r="B182" s="48">
        <v>424</v>
      </c>
      <c r="C182" s="48" t="s">
        <v>253</v>
      </c>
      <c r="D182" s="38" t="s">
        <v>36</v>
      </c>
      <c r="E182" s="39">
        <v>893.5</v>
      </c>
      <c r="F182" s="38" t="s">
        <v>254</v>
      </c>
      <c r="G182" s="41">
        <v>1.51</v>
      </c>
      <c r="H182" s="38" t="s">
        <v>102</v>
      </c>
      <c r="I182" s="41">
        <v>1.04</v>
      </c>
      <c r="J182" s="43">
        <v>0</v>
      </c>
      <c r="K182" s="43">
        <v>0</v>
      </c>
      <c r="L182" s="43"/>
      <c r="M182" s="43"/>
      <c r="N182" s="44"/>
    </row>
    <row r="183" spans="1:14" x14ac:dyDescent="0.15">
      <c r="A183" s="37" t="s">
        <v>252</v>
      </c>
      <c r="B183" s="48">
        <v>424</v>
      </c>
      <c r="C183" s="48" t="s">
        <v>253</v>
      </c>
      <c r="D183" s="38" t="s">
        <v>36</v>
      </c>
      <c r="E183" s="39">
        <v>638.5</v>
      </c>
      <c r="F183" s="38" t="s">
        <v>255</v>
      </c>
      <c r="G183" s="41">
        <v>1.61</v>
      </c>
      <c r="H183" s="38" t="s">
        <v>102</v>
      </c>
      <c r="I183" s="41">
        <v>1.1399999999999999</v>
      </c>
      <c r="J183" s="43">
        <v>0</v>
      </c>
      <c r="K183" s="43">
        <v>0</v>
      </c>
      <c r="L183" s="43"/>
      <c r="M183" s="43"/>
      <c r="N183" s="44"/>
    </row>
    <row r="184" spans="1:14" x14ac:dyDescent="0.15">
      <c r="A184" s="37" t="s">
        <v>252</v>
      </c>
      <c r="B184" s="48">
        <v>424</v>
      </c>
      <c r="C184" s="48" t="s">
        <v>253</v>
      </c>
      <c r="D184" s="38" t="s">
        <v>36</v>
      </c>
      <c r="E184" s="39">
        <v>618</v>
      </c>
      <c r="F184" s="38" t="s">
        <v>256</v>
      </c>
      <c r="G184" s="41">
        <v>2.41</v>
      </c>
      <c r="H184" s="38" t="s">
        <v>102</v>
      </c>
      <c r="I184" s="41">
        <v>2.15</v>
      </c>
      <c r="J184" s="43">
        <v>0</v>
      </c>
      <c r="K184" s="43">
        <v>0</v>
      </c>
      <c r="L184" s="43"/>
      <c r="M184" s="43"/>
      <c r="N184" s="44"/>
    </row>
    <row r="185" spans="1:14" x14ac:dyDescent="0.15">
      <c r="A185" s="37" t="s">
        <v>252</v>
      </c>
      <c r="B185" s="48">
        <v>424</v>
      </c>
      <c r="C185" s="48" t="s">
        <v>253</v>
      </c>
      <c r="D185" s="38" t="s">
        <v>36</v>
      </c>
      <c r="E185" s="39">
        <v>821</v>
      </c>
      <c r="F185" s="38" t="s">
        <v>257</v>
      </c>
      <c r="G185" s="41">
        <v>2.72</v>
      </c>
      <c r="H185" s="38" t="s">
        <v>102</v>
      </c>
      <c r="I185" s="41">
        <v>3.07</v>
      </c>
      <c r="J185" s="43">
        <v>0</v>
      </c>
      <c r="K185" s="43">
        <v>0</v>
      </c>
      <c r="L185" s="43"/>
      <c r="M185" s="43"/>
      <c r="N185" s="44"/>
    </row>
    <row r="186" spans="1:14" x14ac:dyDescent="0.15">
      <c r="A186" s="37" t="s">
        <v>252</v>
      </c>
      <c r="B186" s="48">
        <v>424</v>
      </c>
      <c r="C186" s="48" t="s">
        <v>253</v>
      </c>
      <c r="D186" s="38" t="s">
        <v>36</v>
      </c>
      <c r="E186" s="39">
        <v>789.5</v>
      </c>
      <c r="F186" s="38" t="s">
        <v>258</v>
      </c>
      <c r="G186" s="41">
        <v>3.02</v>
      </c>
      <c r="H186" s="38" t="s">
        <v>102</v>
      </c>
      <c r="I186" s="41">
        <v>4.08</v>
      </c>
      <c r="J186" s="43">
        <v>789500</v>
      </c>
      <c r="K186" s="43">
        <v>16637773</v>
      </c>
      <c r="L186" s="43">
        <v>1916374</v>
      </c>
      <c r="M186" s="43">
        <v>18554147</v>
      </c>
      <c r="N186" s="44"/>
    </row>
    <row r="187" spans="1:14" x14ac:dyDescent="0.15">
      <c r="A187" s="37" t="s">
        <v>252</v>
      </c>
      <c r="B187" s="48">
        <v>424</v>
      </c>
      <c r="C187" s="48" t="s">
        <v>253</v>
      </c>
      <c r="D187" s="38" t="s">
        <v>36</v>
      </c>
      <c r="E187" s="39">
        <v>764</v>
      </c>
      <c r="F187" s="38" t="s">
        <v>259</v>
      </c>
      <c r="G187" s="41">
        <v>3.07</v>
      </c>
      <c r="H187" s="38" t="s">
        <v>102</v>
      </c>
      <c r="I187" s="41">
        <v>5.09</v>
      </c>
      <c r="J187" s="43">
        <v>764000</v>
      </c>
      <c r="K187" s="43">
        <v>16100391</v>
      </c>
      <c r="L187" s="43">
        <v>1886884</v>
      </c>
      <c r="M187" s="43">
        <v>17987275</v>
      </c>
      <c r="N187" s="44"/>
    </row>
    <row r="188" spans="1:14" x14ac:dyDescent="0.15">
      <c r="A188" s="37" t="s">
        <v>252</v>
      </c>
      <c r="B188" s="48">
        <v>424</v>
      </c>
      <c r="C188" s="48" t="s">
        <v>253</v>
      </c>
      <c r="D188" s="38" t="s">
        <v>36</v>
      </c>
      <c r="E188" s="39">
        <v>738.5</v>
      </c>
      <c r="F188" s="38" t="s">
        <v>260</v>
      </c>
      <c r="G188" s="41">
        <v>3.12</v>
      </c>
      <c r="H188" s="38" t="s">
        <v>102</v>
      </c>
      <c r="I188" s="41">
        <v>6.11</v>
      </c>
      <c r="J188" s="43">
        <v>738500</v>
      </c>
      <c r="K188" s="43">
        <v>15563009</v>
      </c>
      <c r="L188" s="43">
        <v>1855280</v>
      </c>
      <c r="M188" s="43">
        <v>17418289</v>
      </c>
      <c r="N188" s="44"/>
    </row>
    <row r="189" spans="1:14" x14ac:dyDescent="0.15">
      <c r="A189" s="37" t="s">
        <v>252</v>
      </c>
      <c r="B189" s="48">
        <v>424</v>
      </c>
      <c r="C189" s="48" t="s">
        <v>253</v>
      </c>
      <c r="D189" s="38" t="s">
        <v>36</v>
      </c>
      <c r="E189" s="39">
        <v>708</v>
      </c>
      <c r="F189" s="38" t="s">
        <v>261</v>
      </c>
      <c r="G189" s="41">
        <v>3.17</v>
      </c>
      <c r="H189" s="38" t="s">
        <v>102</v>
      </c>
      <c r="I189" s="41">
        <v>7.13</v>
      </c>
      <c r="J189" s="43">
        <v>708000</v>
      </c>
      <c r="K189" s="43">
        <v>14920257</v>
      </c>
      <c r="L189" s="43">
        <v>1808782</v>
      </c>
      <c r="M189" s="43">
        <v>16729039</v>
      </c>
      <c r="N189" s="44"/>
    </row>
    <row r="190" spans="1:14" x14ac:dyDescent="0.15">
      <c r="A190" s="37" t="s">
        <v>252</v>
      </c>
      <c r="B190" s="48">
        <v>424</v>
      </c>
      <c r="C190" s="48" t="s">
        <v>253</v>
      </c>
      <c r="D190" s="38" t="s">
        <v>36</v>
      </c>
      <c r="E190" s="60">
        <v>1E-3</v>
      </c>
      <c r="F190" s="38" t="s">
        <v>262</v>
      </c>
      <c r="G190" s="41">
        <v>0</v>
      </c>
      <c r="H190" s="38" t="s">
        <v>102</v>
      </c>
      <c r="I190" s="41">
        <v>7.13</v>
      </c>
      <c r="J190" s="43">
        <v>1</v>
      </c>
      <c r="K190" s="43">
        <v>21</v>
      </c>
      <c r="L190" s="43">
        <v>0</v>
      </c>
      <c r="M190" s="43">
        <v>21</v>
      </c>
      <c r="N190" s="44"/>
    </row>
    <row r="191" spans="1:14" x14ac:dyDescent="0.15">
      <c r="A191" s="37"/>
      <c r="B191" s="48"/>
      <c r="C191" s="48"/>
      <c r="D191" s="38"/>
      <c r="E191" s="39"/>
      <c r="F191" s="38"/>
      <c r="G191" s="41"/>
      <c r="H191" s="48"/>
      <c r="I191" s="41"/>
      <c r="J191" s="43"/>
      <c r="K191" s="43"/>
      <c r="L191" s="43"/>
      <c r="M191" s="43"/>
      <c r="N191" s="44"/>
    </row>
    <row r="192" spans="1:14" x14ac:dyDescent="0.15">
      <c r="A192" s="37" t="s">
        <v>263</v>
      </c>
      <c r="B192" s="48">
        <v>430</v>
      </c>
      <c r="C192" s="48" t="s">
        <v>264</v>
      </c>
      <c r="D192" s="38" t="s">
        <v>36</v>
      </c>
      <c r="E192" s="51">
        <v>3660</v>
      </c>
      <c r="F192" s="38" t="s">
        <v>265</v>
      </c>
      <c r="G192" s="41">
        <v>3</v>
      </c>
      <c r="H192" s="48" t="s">
        <v>147</v>
      </c>
      <c r="I192" s="41">
        <v>11.42</v>
      </c>
      <c r="J192" s="43">
        <v>2824109.44</v>
      </c>
      <c r="K192" s="43">
        <v>59514746</v>
      </c>
      <c r="L192" s="43">
        <v>715298</v>
      </c>
      <c r="M192" s="43">
        <v>60230044</v>
      </c>
      <c r="N192" s="44"/>
    </row>
    <row r="193" spans="1:14" x14ac:dyDescent="0.15">
      <c r="A193" s="37" t="s">
        <v>263</v>
      </c>
      <c r="B193" s="48">
        <v>430</v>
      </c>
      <c r="C193" s="48" t="s">
        <v>264</v>
      </c>
      <c r="D193" s="38" t="s">
        <v>36</v>
      </c>
      <c r="E193" s="51">
        <v>479</v>
      </c>
      <c r="F193" s="38" t="s">
        <v>266</v>
      </c>
      <c r="G193" s="41">
        <v>4</v>
      </c>
      <c r="H193" s="48" t="s">
        <v>147</v>
      </c>
      <c r="I193" s="41">
        <v>11.42</v>
      </c>
      <c r="J193" s="43">
        <v>486356.47999999998</v>
      </c>
      <c r="K193" s="43">
        <v>10249384</v>
      </c>
      <c r="L193" s="43">
        <v>160506</v>
      </c>
      <c r="M193" s="43">
        <v>10409890</v>
      </c>
      <c r="N193" s="44"/>
    </row>
    <row r="194" spans="1:14" x14ac:dyDescent="0.15">
      <c r="A194" s="37" t="s">
        <v>267</v>
      </c>
      <c r="B194" s="48">
        <v>430</v>
      </c>
      <c r="C194" s="48" t="s">
        <v>264</v>
      </c>
      <c r="D194" s="38" t="s">
        <v>36</v>
      </c>
      <c r="E194" s="60">
        <v>1.5349999999999999</v>
      </c>
      <c r="F194" s="38" t="s">
        <v>268</v>
      </c>
      <c r="G194" s="41">
        <v>10</v>
      </c>
      <c r="H194" s="48" t="s">
        <v>147</v>
      </c>
      <c r="I194" s="41">
        <v>11.42</v>
      </c>
      <c r="J194" s="43">
        <v>2044.15</v>
      </c>
      <c r="K194" s="43">
        <v>43078</v>
      </c>
      <c r="L194" s="43">
        <v>1825</v>
      </c>
      <c r="M194" s="43">
        <v>44903</v>
      </c>
      <c r="N194" s="44"/>
    </row>
    <row r="195" spans="1:14" x14ac:dyDescent="0.15">
      <c r="A195" s="37" t="s">
        <v>269</v>
      </c>
      <c r="B195" s="48">
        <v>436</v>
      </c>
      <c r="C195" s="48" t="s">
        <v>270</v>
      </c>
      <c r="D195" s="38" t="s">
        <v>165</v>
      </c>
      <c r="E195" s="51">
        <v>22000000</v>
      </c>
      <c r="F195" s="48" t="s">
        <v>271</v>
      </c>
      <c r="G195" s="41">
        <v>5.5</v>
      </c>
      <c r="H195" s="48" t="s">
        <v>147</v>
      </c>
      <c r="I195" s="41">
        <v>6</v>
      </c>
      <c r="J195" s="43">
        <v>20166666300</v>
      </c>
      <c r="K195" s="43">
        <v>20166666</v>
      </c>
      <c r="L195" s="43">
        <v>205115</v>
      </c>
      <c r="M195" s="43">
        <v>20371781</v>
      </c>
      <c r="N195" s="44"/>
    </row>
    <row r="196" spans="1:14" x14ac:dyDescent="0.15">
      <c r="A196" s="37" t="s">
        <v>223</v>
      </c>
      <c r="B196" s="48">
        <v>436</v>
      </c>
      <c r="C196" s="48" t="s">
        <v>270</v>
      </c>
      <c r="D196" s="38" t="s">
        <v>165</v>
      </c>
      <c r="E196" s="51">
        <v>14100000</v>
      </c>
      <c r="F196" s="48" t="s">
        <v>272</v>
      </c>
      <c r="G196" s="41">
        <v>10</v>
      </c>
      <c r="H196" s="48" t="s">
        <v>147</v>
      </c>
      <c r="I196" s="41">
        <v>6</v>
      </c>
      <c r="J196" s="43">
        <v>19219644014</v>
      </c>
      <c r="K196" s="43">
        <v>19219644</v>
      </c>
      <c r="L196" s="43">
        <v>349315</v>
      </c>
      <c r="M196" s="43">
        <v>19568959</v>
      </c>
      <c r="N196" s="44"/>
    </row>
    <row r="197" spans="1:14" x14ac:dyDescent="0.15">
      <c r="A197" s="37"/>
      <c r="B197" s="48"/>
      <c r="C197" s="48"/>
      <c r="D197" s="38"/>
      <c r="E197" s="51"/>
      <c r="F197" s="48"/>
      <c r="G197" s="41"/>
      <c r="H197" s="48"/>
      <c r="I197" s="41"/>
      <c r="J197" s="43"/>
      <c r="K197" s="43"/>
      <c r="L197" s="43"/>
      <c r="M197" s="43"/>
      <c r="N197" s="44"/>
    </row>
    <row r="198" spans="1:14" x14ac:dyDescent="0.15">
      <c r="A198" s="37" t="s">
        <v>130</v>
      </c>
      <c r="B198" s="48">
        <v>437</v>
      </c>
      <c r="C198" s="48" t="s">
        <v>273</v>
      </c>
      <c r="D198" s="38" t="s">
        <v>36</v>
      </c>
      <c r="E198" s="51">
        <v>110</v>
      </c>
      <c r="F198" s="38" t="s">
        <v>274</v>
      </c>
      <c r="G198" s="41">
        <v>3</v>
      </c>
      <c r="H198" s="48" t="s">
        <v>63</v>
      </c>
      <c r="I198" s="41">
        <v>7</v>
      </c>
      <c r="J198" s="43">
        <v>50280.57</v>
      </c>
      <c r="K198" s="43">
        <v>1059603</v>
      </c>
      <c r="L198" s="43">
        <v>6020</v>
      </c>
      <c r="M198" s="43">
        <v>1065623</v>
      </c>
      <c r="N198" s="44"/>
    </row>
    <row r="199" spans="1:14" x14ac:dyDescent="0.15">
      <c r="A199" s="37" t="s">
        <v>130</v>
      </c>
      <c r="B199" s="48">
        <v>437</v>
      </c>
      <c r="C199" s="48" t="s">
        <v>273</v>
      </c>
      <c r="D199" s="38" t="s">
        <v>36</v>
      </c>
      <c r="E199" s="51">
        <v>33</v>
      </c>
      <c r="F199" s="38" t="s">
        <v>275</v>
      </c>
      <c r="G199" s="41">
        <v>3</v>
      </c>
      <c r="H199" s="48" t="s">
        <v>63</v>
      </c>
      <c r="I199" s="41">
        <v>7</v>
      </c>
      <c r="J199" s="43">
        <v>15084.17</v>
      </c>
      <c r="K199" s="43">
        <v>317881</v>
      </c>
      <c r="L199" s="43">
        <v>1806</v>
      </c>
      <c r="M199" s="43">
        <v>319687</v>
      </c>
      <c r="N199" s="44"/>
    </row>
    <row r="200" spans="1:14" x14ac:dyDescent="0.15">
      <c r="A200" s="37" t="s">
        <v>130</v>
      </c>
      <c r="B200" s="48">
        <v>437</v>
      </c>
      <c r="C200" s="48" t="s">
        <v>273</v>
      </c>
      <c r="D200" s="38" t="s">
        <v>36</v>
      </c>
      <c r="E200" s="51">
        <v>260</v>
      </c>
      <c r="F200" s="38" t="s">
        <v>276</v>
      </c>
      <c r="G200" s="41">
        <v>4.2</v>
      </c>
      <c r="H200" s="48" t="s">
        <v>63</v>
      </c>
      <c r="I200" s="41">
        <v>20</v>
      </c>
      <c r="J200" s="43">
        <v>230354.87</v>
      </c>
      <c r="K200" s="43">
        <v>4854455</v>
      </c>
      <c r="L200" s="43">
        <v>38431</v>
      </c>
      <c r="M200" s="43">
        <v>4892886</v>
      </c>
      <c r="N200" s="44"/>
    </row>
    <row r="201" spans="1:14" x14ac:dyDescent="0.15">
      <c r="A201" s="37" t="s">
        <v>130</v>
      </c>
      <c r="B201" s="48">
        <v>437</v>
      </c>
      <c r="C201" s="48" t="s">
        <v>273</v>
      </c>
      <c r="D201" s="38" t="s">
        <v>36</v>
      </c>
      <c r="E201" s="51">
        <v>68</v>
      </c>
      <c r="F201" s="38" t="s">
        <v>277</v>
      </c>
      <c r="G201" s="41">
        <v>4.2</v>
      </c>
      <c r="H201" s="48" t="s">
        <v>63</v>
      </c>
      <c r="I201" s="41">
        <v>20</v>
      </c>
      <c r="J201" s="43">
        <v>60246.65</v>
      </c>
      <c r="K201" s="43">
        <v>1269626</v>
      </c>
      <c r="L201" s="43">
        <v>10053</v>
      </c>
      <c r="M201" s="43">
        <v>1279679</v>
      </c>
      <c r="N201" s="44"/>
    </row>
    <row r="202" spans="1:14" x14ac:dyDescent="0.15">
      <c r="A202" s="37" t="s">
        <v>278</v>
      </c>
      <c r="B202" s="48">
        <v>437</v>
      </c>
      <c r="C202" s="48" t="s">
        <v>273</v>
      </c>
      <c r="D202" s="38" t="s">
        <v>36</v>
      </c>
      <c r="E202" s="63">
        <v>132</v>
      </c>
      <c r="F202" s="38" t="s">
        <v>279</v>
      </c>
      <c r="G202" s="41">
        <v>4.2</v>
      </c>
      <c r="H202" s="48" t="s">
        <v>63</v>
      </c>
      <c r="I202" s="41">
        <v>20</v>
      </c>
      <c r="J202" s="43">
        <v>109854.19</v>
      </c>
      <c r="K202" s="43">
        <v>2315046</v>
      </c>
      <c r="L202" s="43">
        <v>18328</v>
      </c>
      <c r="M202" s="43">
        <v>2333374</v>
      </c>
      <c r="N202" s="44"/>
    </row>
    <row r="203" spans="1:14" x14ac:dyDescent="0.15">
      <c r="A203" s="37" t="s">
        <v>280</v>
      </c>
      <c r="B203" s="48">
        <v>437</v>
      </c>
      <c r="C203" s="48" t="s">
        <v>273</v>
      </c>
      <c r="D203" s="38" t="s">
        <v>36</v>
      </c>
      <c r="E203" s="63">
        <v>55</v>
      </c>
      <c r="F203" s="38" t="s">
        <v>281</v>
      </c>
      <c r="G203" s="41">
        <v>4.2</v>
      </c>
      <c r="H203" s="48" t="s">
        <v>63</v>
      </c>
      <c r="I203" s="41">
        <v>20</v>
      </c>
      <c r="J203" s="43">
        <v>58296.2</v>
      </c>
      <c r="K203" s="43">
        <v>1228523</v>
      </c>
      <c r="L203" s="43">
        <v>9726</v>
      </c>
      <c r="M203" s="43">
        <v>1238249</v>
      </c>
      <c r="N203" s="44"/>
    </row>
    <row r="204" spans="1:14" x14ac:dyDescent="0.15">
      <c r="A204" s="37" t="s">
        <v>280</v>
      </c>
      <c r="B204" s="48">
        <v>437</v>
      </c>
      <c r="C204" s="48" t="s">
        <v>273</v>
      </c>
      <c r="D204" s="38" t="s">
        <v>36</v>
      </c>
      <c r="E204" s="63">
        <v>1</v>
      </c>
      <c r="F204" s="38" t="s">
        <v>282</v>
      </c>
      <c r="G204" s="41">
        <v>4.2</v>
      </c>
      <c r="H204" s="48" t="s">
        <v>63</v>
      </c>
      <c r="I204" s="41">
        <v>20</v>
      </c>
      <c r="J204" s="43">
        <v>1143.06</v>
      </c>
      <c r="K204" s="43">
        <v>24089</v>
      </c>
      <c r="L204" s="43">
        <v>190</v>
      </c>
      <c r="M204" s="43">
        <v>24279</v>
      </c>
      <c r="N204" s="44"/>
    </row>
    <row r="205" spans="1:14" x14ac:dyDescent="0.15">
      <c r="A205" s="37" t="s">
        <v>283</v>
      </c>
      <c r="B205" s="48">
        <v>437</v>
      </c>
      <c r="C205" s="48" t="s">
        <v>284</v>
      </c>
      <c r="D205" s="38" t="s">
        <v>36</v>
      </c>
      <c r="E205" s="39">
        <v>110</v>
      </c>
      <c r="F205" s="38" t="s">
        <v>285</v>
      </c>
      <c r="G205" s="41">
        <v>3</v>
      </c>
      <c r="H205" s="48" t="s">
        <v>63</v>
      </c>
      <c r="I205" s="41">
        <v>5.93</v>
      </c>
      <c r="J205" s="43">
        <v>71572.02</v>
      </c>
      <c r="K205" s="43">
        <v>1508295</v>
      </c>
      <c r="L205" s="43">
        <v>8570</v>
      </c>
      <c r="M205" s="43">
        <v>1516865</v>
      </c>
      <c r="N205" s="44"/>
    </row>
    <row r="206" spans="1:14" x14ac:dyDescent="0.15">
      <c r="A206" s="37" t="s">
        <v>286</v>
      </c>
      <c r="B206" s="48">
        <v>437</v>
      </c>
      <c r="C206" s="48" t="s">
        <v>284</v>
      </c>
      <c r="D206" s="38" t="s">
        <v>36</v>
      </c>
      <c r="E206" s="39">
        <v>33</v>
      </c>
      <c r="F206" s="38" t="s">
        <v>287</v>
      </c>
      <c r="G206" s="41">
        <v>3</v>
      </c>
      <c r="H206" s="48" t="s">
        <v>63</v>
      </c>
      <c r="I206" s="41">
        <v>5.93</v>
      </c>
      <c r="J206" s="43">
        <v>21471.62</v>
      </c>
      <c r="K206" s="43">
        <v>452489</v>
      </c>
      <c r="L206" s="43">
        <v>2571</v>
      </c>
      <c r="M206" s="43">
        <v>455060</v>
      </c>
      <c r="N206" s="44"/>
    </row>
    <row r="207" spans="1:14" x14ac:dyDescent="0.15">
      <c r="A207" s="37" t="s">
        <v>283</v>
      </c>
      <c r="B207" s="48">
        <v>437</v>
      </c>
      <c r="C207" s="48" t="s">
        <v>284</v>
      </c>
      <c r="D207" s="38" t="s">
        <v>36</v>
      </c>
      <c r="E207" s="39">
        <v>375</v>
      </c>
      <c r="F207" s="38" t="s">
        <v>288</v>
      </c>
      <c r="G207" s="41">
        <v>4.2</v>
      </c>
      <c r="H207" s="48" t="s">
        <v>63</v>
      </c>
      <c r="I207" s="41">
        <v>19.75</v>
      </c>
      <c r="J207" s="43">
        <v>352705.31</v>
      </c>
      <c r="K207" s="43">
        <v>7432845</v>
      </c>
      <c r="L207" s="43">
        <v>58842</v>
      </c>
      <c r="M207" s="43">
        <v>7491687</v>
      </c>
      <c r="N207" s="44"/>
    </row>
    <row r="208" spans="1:14" x14ac:dyDescent="0.15">
      <c r="A208" s="37" t="s">
        <v>283</v>
      </c>
      <c r="B208" s="48">
        <v>437</v>
      </c>
      <c r="C208" s="48" t="s">
        <v>284</v>
      </c>
      <c r="D208" s="38" t="s">
        <v>36</v>
      </c>
      <c r="E208" s="39">
        <v>99</v>
      </c>
      <c r="F208" s="38" t="s">
        <v>289</v>
      </c>
      <c r="G208" s="41">
        <v>4.2</v>
      </c>
      <c r="H208" s="48" t="s">
        <v>63</v>
      </c>
      <c r="I208" s="41">
        <v>19.75</v>
      </c>
      <c r="J208" s="43">
        <v>93114.2</v>
      </c>
      <c r="K208" s="43">
        <v>1962271</v>
      </c>
      <c r="L208" s="43">
        <v>15535</v>
      </c>
      <c r="M208" s="43">
        <v>1977806</v>
      </c>
      <c r="N208" s="44"/>
    </row>
    <row r="209" spans="1:14" x14ac:dyDescent="0.15">
      <c r="A209" s="37" t="s">
        <v>283</v>
      </c>
      <c r="B209" s="48">
        <v>437</v>
      </c>
      <c r="C209" s="48" t="s">
        <v>284</v>
      </c>
      <c r="D209" s="38" t="s">
        <v>36</v>
      </c>
      <c r="E209" s="39">
        <v>93</v>
      </c>
      <c r="F209" s="38" t="s">
        <v>290</v>
      </c>
      <c r="G209" s="41">
        <v>4.2</v>
      </c>
      <c r="H209" s="48" t="s">
        <v>63</v>
      </c>
      <c r="I209" s="41">
        <v>19.75</v>
      </c>
      <c r="J209" s="43">
        <v>86430.66</v>
      </c>
      <c r="K209" s="43">
        <v>1821423</v>
      </c>
      <c r="L209" s="43">
        <v>14420</v>
      </c>
      <c r="M209" s="43">
        <v>1835843</v>
      </c>
      <c r="N209" s="44"/>
    </row>
    <row r="210" spans="1:14" x14ac:dyDescent="0.15">
      <c r="A210" s="37" t="s">
        <v>291</v>
      </c>
      <c r="B210" s="48">
        <v>437</v>
      </c>
      <c r="C210" s="48" t="s">
        <v>284</v>
      </c>
      <c r="D210" s="38" t="s">
        <v>36</v>
      </c>
      <c r="E210" s="39">
        <v>122</v>
      </c>
      <c r="F210" s="38" t="s">
        <v>292</v>
      </c>
      <c r="G210" s="41">
        <v>4.2</v>
      </c>
      <c r="H210" s="48" t="s">
        <v>63</v>
      </c>
      <c r="I210" s="41">
        <v>19.75</v>
      </c>
      <c r="J210" s="43">
        <v>129845.74</v>
      </c>
      <c r="K210" s="43">
        <v>2736344</v>
      </c>
      <c r="L210" s="43">
        <v>21663</v>
      </c>
      <c r="M210" s="43">
        <v>2758007</v>
      </c>
      <c r="N210" s="44"/>
    </row>
    <row r="211" spans="1:14" x14ac:dyDescent="0.15">
      <c r="A211" s="37" t="s">
        <v>291</v>
      </c>
      <c r="B211" s="48">
        <v>437</v>
      </c>
      <c r="C211" s="48" t="s">
        <v>284</v>
      </c>
      <c r="D211" s="38" t="s">
        <v>36</v>
      </c>
      <c r="E211" s="39">
        <v>1</v>
      </c>
      <c r="F211" s="38" t="s">
        <v>293</v>
      </c>
      <c r="G211" s="41">
        <v>4.2</v>
      </c>
      <c r="H211" s="48" t="s">
        <v>63</v>
      </c>
      <c r="I211" s="41">
        <v>19.75</v>
      </c>
      <c r="J211" s="43">
        <v>1082.05</v>
      </c>
      <c r="K211" s="43">
        <v>22803</v>
      </c>
      <c r="L211" s="43">
        <v>180</v>
      </c>
      <c r="M211" s="43">
        <v>22983</v>
      </c>
      <c r="N211" s="44"/>
    </row>
    <row r="212" spans="1:14" x14ac:dyDescent="0.15">
      <c r="A212" s="37"/>
      <c r="B212" s="48"/>
      <c r="C212" s="48"/>
      <c r="D212" s="38"/>
      <c r="E212" s="39"/>
      <c r="F212" s="38"/>
      <c r="G212" s="41"/>
      <c r="H212" s="48"/>
      <c r="I212" s="41"/>
      <c r="J212" s="43"/>
      <c r="K212" s="43"/>
      <c r="L212" s="43"/>
      <c r="M212" s="43"/>
      <c r="N212" s="44"/>
    </row>
    <row r="213" spans="1:14" x14ac:dyDescent="0.15">
      <c r="A213" s="37" t="s">
        <v>220</v>
      </c>
      <c r="B213" s="48">
        <v>441</v>
      </c>
      <c r="C213" s="48" t="s">
        <v>294</v>
      </c>
      <c r="D213" s="38" t="s">
        <v>165</v>
      </c>
      <c r="E213" s="39">
        <v>17200000</v>
      </c>
      <c r="F213" s="38" t="s">
        <v>295</v>
      </c>
      <c r="G213" s="41">
        <v>6</v>
      </c>
      <c r="H213" s="48" t="s">
        <v>167</v>
      </c>
      <c r="I213" s="41">
        <v>4</v>
      </c>
      <c r="J213" s="43">
        <v>817693568</v>
      </c>
      <c r="K213" s="43">
        <v>817694</v>
      </c>
      <c r="L213" s="43">
        <v>3533</v>
      </c>
      <c r="M213" s="43">
        <v>821227</v>
      </c>
      <c r="N213" s="44"/>
    </row>
    <row r="214" spans="1:14" x14ac:dyDescent="0.15">
      <c r="A214" s="37" t="s">
        <v>296</v>
      </c>
      <c r="B214" s="48">
        <v>441</v>
      </c>
      <c r="C214" s="48" t="s">
        <v>294</v>
      </c>
      <c r="D214" s="38" t="s">
        <v>165</v>
      </c>
      <c r="E214" s="39">
        <v>2500000</v>
      </c>
      <c r="F214" s="38" t="s">
        <v>297</v>
      </c>
      <c r="G214" s="41">
        <v>10</v>
      </c>
      <c r="H214" s="48" t="s">
        <v>167</v>
      </c>
      <c r="I214" s="41">
        <v>4</v>
      </c>
      <c r="J214" s="43">
        <v>13630953</v>
      </c>
      <c r="K214" s="43">
        <v>13631</v>
      </c>
      <c r="L214" s="43">
        <v>96</v>
      </c>
      <c r="M214" s="43">
        <v>13727</v>
      </c>
      <c r="N214" s="44"/>
    </row>
    <row r="215" spans="1:14" x14ac:dyDescent="0.15">
      <c r="A215" s="37" t="s">
        <v>298</v>
      </c>
      <c r="B215" s="48">
        <v>442</v>
      </c>
      <c r="C215" s="48" t="s">
        <v>299</v>
      </c>
      <c r="D215" s="38" t="s">
        <v>165</v>
      </c>
      <c r="E215" s="39">
        <v>30700000</v>
      </c>
      <c r="F215" s="38" t="s">
        <v>244</v>
      </c>
      <c r="G215" s="41">
        <v>6</v>
      </c>
      <c r="H215" s="48" t="s">
        <v>147</v>
      </c>
      <c r="I215" s="41">
        <v>6.25</v>
      </c>
      <c r="J215" s="43">
        <v>29165000000</v>
      </c>
      <c r="K215" s="43">
        <v>29165000</v>
      </c>
      <c r="L215" s="43">
        <v>290313</v>
      </c>
      <c r="M215" s="43">
        <v>29455313</v>
      </c>
      <c r="N215" s="44"/>
    </row>
    <row r="216" spans="1:14" x14ac:dyDescent="0.15">
      <c r="A216" s="37" t="s">
        <v>298</v>
      </c>
      <c r="B216" s="48">
        <v>442</v>
      </c>
      <c r="C216" s="48" t="s">
        <v>299</v>
      </c>
      <c r="D216" s="38" t="s">
        <v>165</v>
      </c>
      <c r="E216" s="39">
        <v>18000</v>
      </c>
      <c r="F216" s="38" t="s">
        <v>245</v>
      </c>
      <c r="G216" s="41">
        <v>0</v>
      </c>
      <c r="H216" s="48" t="s">
        <v>147</v>
      </c>
      <c r="I216" s="41">
        <v>6.5</v>
      </c>
      <c r="J216" s="43">
        <v>18000000</v>
      </c>
      <c r="K216" s="43">
        <v>18000</v>
      </c>
      <c r="L216" s="43">
        <v>0</v>
      </c>
      <c r="M216" s="43">
        <v>18000</v>
      </c>
      <c r="N216" s="44"/>
    </row>
    <row r="217" spans="1:14" x14ac:dyDescent="0.15">
      <c r="A217" s="37" t="s">
        <v>67</v>
      </c>
      <c r="B217" s="48">
        <v>449</v>
      </c>
      <c r="C217" s="48" t="s">
        <v>300</v>
      </c>
      <c r="D217" s="38" t="s">
        <v>36</v>
      </c>
      <c r="E217" s="39">
        <v>162</v>
      </c>
      <c r="F217" s="38" t="s">
        <v>247</v>
      </c>
      <c r="G217" s="41">
        <v>4.8</v>
      </c>
      <c r="H217" s="38" t="s">
        <v>55</v>
      </c>
      <c r="I217" s="41">
        <v>7.75</v>
      </c>
      <c r="J217" s="43">
        <v>108308.99</v>
      </c>
      <c r="K217" s="43">
        <v>2282483</v>
      </c>
      <c r="L217" s="43">
        <v>18125</v>
      </c>
      <c r="M217" s="43">
        <v>2300608</v>
      </c>
      <c r="N217" s="44"/>
    </row>
    <row r="218" spans="1:14" x14ac:dyDescent="0.15">
      <c r="A218" s="37" t="s">
        <v>301</v>
      </c>
      <c r="B218" s="48">
        <v>449</v>
      </c>
      <c r="C218" s="48" t="s">
        <v>300</v>
      </c>
      <c r="D218" s="38" t="s">
        <v>36</v>
      </c>
      <c r="E218" s="39">
        <v>50</v>
      </c>
      <c r="F218" s="38" t="s">
        <v>248</v>
      </c>
      <c r="G218" s="41">
        <v>5.4</v>
      </c>
      <c r="H218" s="38" t="s">
        <v>55</v>
      </c>
      <c r="I218" s="41">
        <v>14.75</v>
      </c>
      <c r="J218" s="43">
        <v>59044.6</v>
      </c>
      <c r="K218" s="43">
        <v>1244295</v>
      </c>
      <c r="L218" s="43">
        <v>0</v>
      </c>
      <c r="M218" s="43">
        <v>1244295</v>
      </c>
      <c r="N218" s="44"/>
    </row>
    <row r="219" spans="1:14" x14ac:dyDescent="0.15">
      <c r="A219" s="37" t="s">
        <v>301</v>
      </c>
      <c r="B219" s="48">
        <v>449</v>
      </c>
      <c r="C219" s="48" t="s">
        <v>300</v>
      </c>
      <c r="D219" s="38" t="s">
        <v>36</v>
      </c>
      <c r="E219" s="39">
        <v>59.52</v>
      </c>
      <c r="F219" s="38" t="s">
        <v>249</v>
      </c>
      <c r="G219" s="41">
        <v>4.5</v>
      </c>
      <c r="H219" s="38" t="s">
        <v>55</v>
      </c>
      <c r="I219" s="41">
        <v>15</v>
      </c>
      <c r="J219" s="43">
        <v>68406.55</v>
      </c>
      <c r="K219" s="43">
        <v>1441587</v>
      </c>
      <c r="L219" s="43">
        <v>0</v>
      </c>
      <c r="M219" s="43">
        <v>1441587</v>
      </c>
      <c r="N219" s="44"/>
    </row>
    <row r="220" spans="1:14" x14ac:dyDescent="0.15">
      <c r="A220" s="37" t="s">
        <v>298</v>
      </c>
      <c r="B220" s="48">
        <v>450</v>
      </c>
      <c r="C220" s="48" t="s">
        <v>302</v>
      </c>
      <c r="D220" s="38" t="s">
        <v>165</v>
      </c>
      <c r="E220" s="39">
        <v>30420000</v>
      </c>
      <c r="F220" s="38" t="s">
        <v>295</v>
      </c>
      <c r="G220" s="41">
        <v>6.5</v>
      </c>
      <c r="H220" s="48" t="s">
        <v>147</v>
      </c>
      <c r="I220" s="41">
        <v>6.5</v>
      </c>
      <c r="J220" s="43">
        <v>30420000000</v>
      </c>
      <c r="K220" s="43">
        <v>30420000</v>
      </c>
      <c r="L220" s="43">
        <v>477347</v>
      </c>
      <c r="M220" s="43">
        <v>30897347</v>
      </c>
      <c r="N220" s="44"/>
    </row>
    <row r="221" spans="1:14" x14ac:dyDescent="0.15">
      <c r="A221" s="37" t="s">
        <v>303</v>
      </c>
      <c r="B221" s="48">
        <v>450</v>
      </c>
      <c r="C221" s="48" t="s">
        <v>302</v>
      </c>
      <c r="D221" s="38" t="s">
        <v>165</v>
      </c>
      <c r="E221" s="39">
        <v>19580000</v>
      </c>
      <c r="F221" s="38" t="s">
        <v>297</v>
      </c>
      <c r="G221" s="41">
        <v>5</v>
      </c>
      <c r="H221" s="48" t="s">
        <v>147</v>
      </c>
      <c r="I221" s="41">
        <v>9.75</v>
      </c>
      <c r="J221" s="43">
        <v>22666293584</v>
      </c>
      <c r="K221" s="43">
        <v>22666294</v>
      </c>
      <c r="L221" s="43">
        <v>275074</v>
      </c>
      <c r="M221" s="43">
        <v>22941368</v>
      </c>
      <c r="N221" s="44"/>
    </row>
    <row r="222" spans="1:14" x14ac:dyDescent="0.15">
      <c r="A222" s="37" t="s">
        <v>304</v>
      </c>
      <c r="B222" s="48">
        <v>450</v>
      </c>
      <c r="C222" s="48" t="s">
        <v>305</v>
      </c>
      <c r="D222" s="38" t="s">
        <v>165</v>
      </c>
      <c r="E222" s="39">
        <v>21280000</v>
      </c>
      <c r="F222" s="38" t="s">
        <v>306</v>
      </c>
      <c r="G222" s="41">
        <v>6</v>
      </c>
      <c r="H222" s="48" t="s">
        <v>147</v>
      </c>
      <c r="I222" s="41">
        <v>5.3</v>
      </c>
      <c r="J222" s="43">
        <v>21280000000</v>
      </c>
      <c r="K222" s="43">
        <v>21280000</v>
      </c>
      <c r="L222" s="43">
        <v>308789</v>
      </c>
      <c r="M222" s="43">
        <v>21588789</v>
      </c>
      <c r="N222" s="44"/>
    </row>
    <row r="223" spans="1:14" x14ac:dyDescent="0.15">
      <c r="A223" s="37" t="s">
        <v>307</v>
      </c>
      <c r="B223" s="48">
        <v>450</v>
      </c>
      <c r="C223" s="48" t="s">
        <v>305</v>
      </c>
      <c r="D223" s="38" t="s">
        <v>165</v>
      </c>
      <c r="E223" s="39">
        <v>13720000</v>
      </c>
      <c r="F223" s="38" t="s">
        <v>308</v>
      </c>
      <c r="G223" s="41">
        <v>2</v>
      </c>
      <c r="H223" s="48" t="s">
        <v>147</v>
      </c>
      <c r="I223" s="41">
        <v>8.5</v>
      </c>
      <c r="J223" s="43">
        <v>14203800128</v>
      </c>
      <c r="K223" s="43">
        <v>14203800</v>
      </c>
      <c r="L223" s="43">
        <v>69710</v>
      </c>
      <c r="M223" s="43">
        <v>14273510</v>
      </c>
      <c r="N223" s="44"/>
    </row>
    <row r="224" spans="1:14" x14ac:dyDescent="0.15">
      <c r="A224" s="37"/>
      <c r="B224" s="48"/>
      <c r="C224" s="48"/>
      <c r="D224" s="38"/>
      <c r="E224" s="39"/>
      <c r="F224" s="38"/>
      <c r="G224" s="41"/>
      <c r="H224" s="48"/>
      <c r="I224" s="41"/>
      <c r="J224" s="43"/>
      <c r="K224" s="43"/>
      <c r="L224" s="43"/>
      <c r="M224" s="43"/>
      <c r="N224" s="44"/>
    </row>
    <row r="225" spans="1:14" x14ac:dyDescent="0.15">
      <c r="A225" s="37" t="s">
        <v>309</v>
      </c>
      <c r="B225" s="48">
        <v>455</v>
      </c>
      <c r="C225" s="48" t="s">
        <v>310</v>
      </c>
      <c r="D225" s="38" t="s">
        <v>36</v>
      </c>
      <c r="E225" s="39">
        <v>750</v>
      </c>
      <c r="F225" s="38" t="s">
        <v>115</v>
      </c>
      <c r="G225" s="41">
        <v>5.3</v>
      </c>
      <c r="H225" s="48" t="s">
        <v>147</v>
      </c>
      <c r="I225" s="41">
        <v>8</v>
      </c>
      <c r="J225" s="43"/>
      <c r="K225" s="43"/>
      <c r="L225" s="43"/>
      <c r="M225" s="43"/>
      <c r="N225" s="44"/>
    </row>
    <row r="226" spans="1:14" x14ac:dyDescent="0.15">
      <c r="A226" s="37" t="s">
        <v>309</v>
      </c>
      <c r="B226" s="48">
        <v>455</v>
      </c>
      <c r="C226" s="48" t="s">
        <v>310</v>
      </c>
      <c r="D226" s="38" t="s">
        <v>36</v>
      </c>
      <c r="E226" s="60">
        <v>1E-3</v>
      </c>
      <c r="F226" s="38" t="s">
        <v>57</v>
      </c>
      <c r="G226" s="41">
        <v>0</v>
      </c>
      <c r="H226" s="48" t="s">
        <v>147</v>
      </c>
      <c r="I226" s="41">
        <v>8</v>
      </c>
      <c r="J226" s="43"/>
      <c r="K226" s="43"/>
      <c r="L226" s="43"/>
      <c r="M226" s="43"/>
      <c r="N226" s="44"/>
    </row>
    <row r="227" spans="1:14" x14ac:dyDescent="0.15">
      <c r="A227" s="37" t="s">
        <v>311</v>
      </c>
      <c r="B227" s="48">
        <v>458</v>
      </c>
      <c r="C227" s="48" t="s">
        <v>312</v>
      </c>
      <c r="D227" s="38" t="s">
        <v>165</v>
      </c>
      <c r="E227" s="39">
        <v>16320000</v>
      </c>
      <c r="F227" s="38" t="s">
        <v>313</v>
      </c>
      <c r="G227" s="41">
        <v>6</v>
      </c>
      <c r="H227" s="48" t="s">
        <v>147</v>
      </c>
      <c r="I227" s="41">
        <v>4</v>
      </c>
      <c r="J227" s="43">
        <v>1748546016</v>
      </c>
      <c r="K227" s="43">
        <v>1748546</v>
      </c>
      <c r="L227" s="43">
        <v>8226</v>
      </c>
      <c r="M227" s="43">
        <v>1756772</v>
      </c>
      <c r="N227" s="44"/>
    </row>
    <row r="228" spans="1:14" x14ac:dyDescent="0.15">
      <c r="A228" s="37" t="s">
        <v>141</v>
      </c>
      <c r="B228" s="48">
        <v>458</v>
      </c>
      <c r="C228" s="48" t="s">
        <v>312</v>
      </c>
      <c r="D228" s="38" t="s">
        <v>165</v>
      </c>
      <c r="E228" s="39">
        <v>3500000</v>
      </c>
      <c r="F228" s="38" t="s">
        <v>314</v>
      </c>
      <c r="G228" s="41">
        <v>10</v>
      </c>
      <c r="H228" s="48" t="s">
        <v>147</v>
      </c>
      <c r="I228" s="41">
        <v>6.1666600000000003</v>
      </c>
      <c r="J228" s="43">
        <v>1264450190</v>
      </c>
      <c r="K228" s="43">
        <v>1264450</v>
      </c>
      <c r="L228" s="43">
        <v>9746</v>
      </c>
      <c r="M228" s="43">
        <v>1274196</v>
      </c>
      <c r="N228" s="44"/>
    </row>
    <row r="229" spans="1:14" x14ac:dyDescent="0.15">
      <c r="A229" s="37" t="s">
        <v>141</v>
      </c>
      <c r="B229" s="48">
        <v>458</v>
      </c>
      <c r="C229" s="48" t="s">
        <v>312</v>
      </c>
      <c r="D229" s="38" t="s">
        <v>165</v>
      </c>
      <c r="E229" s="39">
        <v>1000</v>
      </c>
      <c r="F229" s="38" t="s">
        <v>315</v>
      </c>
      <c r="G229" s="41">
        <v>10</v>
      </c>
      <c r="H229" s="48" t="s">
        <v>147</v>
      </c>
      <c r="I229" s="41">
        <v>6.1666600000000003</v>
      </c>
      <c r="J229" s="43">
        <v>1299663</v>
      </c>
      <c r="K229" s="43">
        <v>1300</v>
      </c>
      <c r="L229" s="43">
        <v>41</v>
      </c>
      <c r="M229" s="43">
        <v>1341</v>
      </c>
      <c r="N229" s="44"/>
    </row>
    <row r="230" spans="1:14" x14ac:dyDescent="0.15">
      <c r="A230" s="37"/>
      <c r="B230" s="48"/>
      <c r="C230" s="48"/>
      <c r="D230" s="38"/>
      <c r="E230" s="39"/>
      <c r="F230" s="38"/>
      <c r="G230" s="41"/>
      <c r="H230" s="48"/>
      <c r="I230" s="41"/>
      <c r="J230" s="43"/>
      <c r="K230" s="43"/>
      <c r="L230" s="43"/>
      <c r="M230" s="43"/>
      <c r="N230" s="44"/>
    </row>
    <row r="231" spans="1:14" x14ac:dyDescent="0.15">
      <c r="A231" s="37" t="s">
        <v>298</v>
      </c>
      <c r="B231" s="48">
        <v>471</v>
      </c>
      <c r="C231" s="48" t="s">
        <v>316</v>
      </c>
      <c r="D231" s="38" t="s">
        <v>165</v>
      </c>
      <c r="E231" s="39">
        <v>35250000</v>
      </c>
      <c r="F231" s="38" t="s">
        <v>317</v>
      </c>
      <c r="G231" s="41">
        <v>6.5</v>
      </c>
      <c r="H231" s="48" t="s">
        <v>147</v>
      </c>
      <c r="I231" s="41">
        <v>7</v>
      </c>
      <c r="J231" s="43">
        <v>35250000000</v>
      </c>
      <c r="K231" s="43">
        <v>35250000</v>
      </c>
      <c r="L231" s="43">
        <v>553139</v>
      </c>
      <c r="M231" s="43">
        <v>35803139</v>
      </c>
      <c r="N231" s="44"/>
    </row>
    <row r="232" spans="1:14" x14ac:dyDescent="0.15">
      <c r="A232" s="37" t="s">
        <v>298</v>
      </c>
      <c r="B232" s="48">
        <v>471</v>
      </c>
      <c r="C232" s="48" t="s">
        <v>316</v>
      </c>
      <c r="D232" s="38" t="s">
        <v>165</v>
      </c>
      <c r="E232" s="39">
        <v>4750000</v>
      </c>
      <c r="F232" s="38" t="s">
        <v>318</v>
      </c>
      <c r="G232" s="41">
        <v>0</v>
      </c>
      <c r="H232" s="48" t="s">
        <v>147</v>
      </c>
      <c r="I232" s="41">
        <v>7.25</v>
      </c>
      <c r="J232" s="43">
        <v>4750000000</v>
      </c>
      <c r="K232" s="43">
        <v>4750000</v>
      </c>
      <c r="L232" s="43">
        <v>0</v>
      </c>
      <c r="M232" s="43">
        <v>4750000</v>
      </c>
      <c r="N232" s="44"/>
    </row>
    <row r="233" spans="1:14" x14ac:dyDescent="0.15">
      <c r="A233" s="37" t="s">
        <v>148</v>
      </c>
      <c r="B233" s="48">
        <v>472</v>
      </c>
      <c r="C233" s="48" t="s">
        <v>319</v>
      </c>
      <c r="D233" s="38" t="s">
        <v>165</v>
      </c>
      <c r="E233" s="39">
        <v>15700000</v>
      </c>
      <c r="F233" s="38" t="s">
        <v>69</v>
      </c>
      <c r="G233" s="41">
        <v>6</v>
      </c>
      <c r="H233" s="48" t="s">
        <v>147</v>
      </c>
      <c r="I233" s="41">
        <v>4</v>
      </c>
      <c r="J233" s="43">
        <v>2745664000</v>
      </c>
      <c r="K233" s="43">
        <v>2745664</v>
      </c>
      <c r="L233" s="43">
        <v>26346</v>
      </c>
      <c r="M233" s="43">
        <v>2772010</v>
      </c>
      <c r="N233" s="44"/>
    </row>
    <row r="234" spans="1:14" x14ac:dyDescent="0.15">
      <c r="A234" s="37" t="s">
        <v>148</v>
      </c>
      <c r="B234" s="48">
        <v>472</v>
      </c>
      <c r="C234" s="48" t="s">
        <v>319</v>
      </c>
      <c r="D234" s="38" t="s">
        <v>165</v>
      </c>
      <c r="E234" s="39">
        <v>500000</v>
      </c>
      <c r="F234" s="38" t="s">
        <v>71</v>
      </c>
      <c r="G234" s="41" t="s">
        <v>320</v>
      </c>
      <c r="H234" s="48" t="s">
        <v>147</v>
      </c>
      <c r="I234" s="41">
        <v>6</v>
      </c>
      <c r="J234" s="43">
        <v>500000000</v>
      </c>
      <c r="K234" s="43">
        <v>500000</v>
      </c>
      <c r="L234" s="43">
        <v>0</v>
      </c>
      <c r="M234" s="43">
        <v>500000</v>
      </c>
      <c r="N234" s="44"/>
    </row>
    <row r="235" spans="1:14" x14ac:dyDescent="0.15">
      <c r="A235" s="37" t="s">
        <v>148</v>
      </c>
      <c r="B235" s="48">
        <v>472</v>
      </c>
      <c r="C235" s="48" t="s">
        <v>319</v>
      </c>
      <c r="D235" s="38" t="s">
        <v>165</v>
      </c>
      <c r="E235" s="39">
        <v>1000</v>
      </c>
      <c r="F235" s="38" t="s">
        <v>135</v>
      </c>
      <c r="G235" s="41">
        <v>10</v>
      </c>
      <c r="H235" s="48" t="s">
        <v>147</v>
      </c>
      <c r="I235" s="41">
        <v>6</v>
      </c>
      <c r="J235" s="43">
        <v>1000000</v>
      </c>
      <c r="K235" s="43">
        <v>1000</v>
      </c>
      <c r="L235" s="43">
        <v>289</v>
      </c>
      <c r="M235" s="43">
        <v>1289</v>
      </c>
      <c r="N235" s="43"/>
    </row>
    <row r="236" spans="1:14" x14ac:dyDescent="0.15">
      <c r="A236" s="37" t="s">
        <v>298</v>
      </c>
      <c r="B236" s="48">
        <v>473</v>
      </c>
      <c r="C236" s="48" t="s">
        <v>321</v>
      </c>
      <c r="D236" s="38" t="s">
        <v>165</v>
      </c>
      <c r="E236" s="39">
        <v>13000000</v>
      </c>
      <c r="F236" s="38" t="s">
        <v>322</v>
      </c>
      <c r="G236" s="41">
        <v>6.5</v>
      </c>
      <c r="H236" s="48" t="s">
        <v>147</v>
      </c>
      <c r="I236" s="41">
        <v>5.25</v>
      </c>
      <c r="J236" s="43">
        <v>13000000000</v>
      </c>
      <c r="K236" s="43">
        <v>13000000</v>
      </c>
      <c r="L236" s="43">
        <v>132940</v>
      </c>
      <c r="M236" s="43">
        <v>13132940</v>
      </c>
      <c r="N236" s="44"/>
    </row>
    <row r="237" spans="1:14" x14ac:dyDescent="0.15">
      <c r="A237" s="37" t="s">
        <v>298</v>
      </c>
      <c r="B237" s="48">
        <v>473</v>
      </c>
      <c r="C237" s="48" t="s">
        <v>321</v>
      </c>
      <c r="D237" s="38" t="s">
        <v>165</v>
      </c>
      <c r="E237" s="39">
        <v>10000</v>
      </c>
      <c r="F237" s="38" t="s">
        <v>323</v>
      </c>
      <c r="G237" s="41">
        <v>0</v>
      </c>
      <c r="H237" s="48" t="s">
        <v>147</v>
      </c>
      <c r="I237" s="41">
        <v>5.5</v>
      </c>
      <c r="J237" s="43">
        <v>10000000</v>
      </c>
      <c r="K237" s="43">
        <v>10000</v>
      </c>
      <c r="L237" s="43">
        <v>0</v>
      </c>
      <c r="M237" s="43">
        <v>10000</v>
      </c>
      <c r="N237" s="44"/>
    </row>
    <row r="238" spans="1:14" x14ac:dyDescent="0.15">
      <c r="A238" s="37" t="s">
        <v>148</v>
      </c>
      <c r="B238" s="48">
        <v>486</v>
      </c>
      <c r="C238" s="48" t="s">
        <v>324</v>
      </c>
      <c r="D238" s="38" t="s">
        <v>36</v>
      </c>
      <c r="E238" s="39">
        <v>450</v>
      </c>
      <c r="F238" s="38" t="s">
        <v>111</v>
      </c>
      <c r="G238" s="41">
        <v>4.25</v>
      </c>
      <c r="H238" s="48" t="s">
        <v>63</v>
      </c>
      <c r="I238" s="41">
        <v>19.5</v>
      </c>
      <c r="J238" s="43">
        <v>386079</v>
      </c>
      <c r="K238" s="43">
        <v>8136155</v>
      </c>
      <c r="L238" s="43">
        <v>32989</v>
      </c>
      <c r="M238" s="43">
        <v>8169144</v>
      </c>
      <c r="N238" s="44"/>
    </row>
    <row r="239" spans="1:14" x14ac:dyDescent="0.15">
      <c r="A239" s="37" t="s">
        <v>325</v>
      </c>
      <c r="B239" s="48">
        <v>486</v>
      </c>
      <c r="C239" s="48" t="s">
        <v>324</v>
      </c>
      <c r="D239" s="38" t="s">
        <v>36</v>
      </c>
      <c r="E239" s="39">
        <v>50</v>
      </c>
      <c r="F239" s="38" t="s">
        <v>113</v>
      </c>
      <c r="G239" s="41">
        <v>8</v>
      </c>
      <c r="H239" s="48" t="s">
        <v>63</v>
      </c>
      <c r="I239" s="41">
        <v>23.25</v>
      </c>
      <c r="J239" s="43">
        <v>50000</v>
      </c>
      <c r="K239" s="43">
        <v>1053691</v>
      </c>
      <c r="L239" s="43">
        <v>233142</v>
      </c>
      <c r="M239" s="43">
        <v>1286833</v>
      </c>
      <c r="N239" s="44"/>
    </row>
    <row r="240" spans="1:14" x14ac:dyDescent="0.15">
      <c r="A240" s="37" t="s">
        <v>326</v>
      </c>
      <c r="B240" s="48">
        <v>486</v>
      </c>
      <c r="C240" s="48" t="s">
        <v>327</v>
      </c>
      <c r="D240" s="38" t="s">
        <v>36</v>
      </c>
      <c r="E240" s="39">
        <v>427</v>
      </c>
      <c r="F240" s="38" t="s">
        <v>240</v>
      </c>
      <c r="G240" s="41">
        <v>4</v>
      </c>
      <c r="H240" s="48" t="s">
        <v>63</v>
      </c>
      <c r="I240" s="41">
        <v>20</v>
      </c>
      <c r="J240" s="43">
        <v>400310</v>
      </c>
      <c r="K240" s="43">
        <v>8436057</v>
      </c>
      <c r="L240" s="43">
        <v>32209</v>
      </c>
      <c r="M240" s="43">
        <v>8468266</v>
      </c>
      <c r="N240" s="44"/>
    </row>
    <row r="241" spans="1:14" x14ac:dyDescent="0.15">
      <c r="A241" s="37" t="s">
        <v>326</v>
      </c>
      <c r="B241" s="48">
        <v>486</v>
      </c>
      <c r="C241" s="48" t="s">
        <v>327</v>
      </c>
      <c r="D241" s="38" t="s">
        <v>36</v>
      </c>
      <c r="E241" s="39">
        <v>37</v>
      </c>
      <c r="F241" s="38" t="s">
        <v>328</v>
      </c>
      <c r="G241" s="41">
        <v>4</v>
      </c>
      <c r="H241" s="48" t="s">
        <v>63</v>
      </c>
      <c r="I241" s="41">
        <v>20</v>
      </c>
      <c r="J241" s="43">
        <v>37000</v>
      </c>
      <c r="K241" s="43">
        <v>779731</v>
      </c>
      <c r="L241" s="43">
        <v>34287</v>
      </c>
      <c r="M241" s="43">
        <v>814018</v>
      </c>
      <c r="N241" s="44"/>
    </row>
    <row r="242" spans="1:14" x14ac:dyDescent="0.15">
      <c r="A242" s="37" t="s">
        <v>326</v>
      </c>
      <c r="B242" s="48">
        <v>486</v>
      </c>
      <c r="C242" s="48" t="s">
        <v>327</v>
      </c>
      <c r="D242" s="38" t="s">
        <v>36</v>
      </c>
      <c r="E242" s="39">
        <v>59</v>
      </c>
      <c r="F242" s="38" t="s">
        <v>329</v>
      </c>
      <c r="G242" s="41">
        <v>7</v>
      </c>
      <c r="H242" s="48" t="s">
        <v>63</v>
      </c>
      <c r="I242" s="41">
        <v>21.75</v>
      </c>
      <c r="J242" s="43">
        <v>59000</v>
      </c>
      <c r="K242" s="43">
        <v>1243355</v>
      </c>
      <c r="L242" s="43">
        <v>95815</v>
      </c>
      <c r="M242" s="43">
        <v>1339170</v>
      </c>
      <c r="N242" s="44"/>
    </row>
    <row r="243" spans="1:14" x14ac:dyDescent="0.15">
      <c r="A243" s="37"/>
      <c r="B243" s="48"/>
      <c r="C243" s="48"/>
      <c r="D243" s="38"/>
      <c r="E243" s="39"/>
      <c r="F243" s="38"/>
      <c r="G243" s="41"/>
      <c r="H243" s="48"/>
      <c r="I243" s="41"/>
      <c r="J243" s="43"/>
      <c r="K243" s="43"/>
      <c r="L243" s="43"/>
      <c r="M243" s="43"/>
      <c r="N243" s="44"/>
    </row>
    <row r="244" spans="1:14" x14ac:dyDescent="0.15">
      <c r="A244" s="37" t="s">
        <v>298</v>
      </c>
      <c r="B244" s="48">
        <v>490</v>
      </c>
      <c r="C244" s="48" t="s">
        <v>330</v>
      </c>
      <c r="D244" s="38" t="s">
        <v>165</v>
      </c>
      <c r="E244" s="39">
        <v>15000000</v>
      </c>
      <c r="F244" s="38" t="s">
        <v>331</v>
      </c>
      <c r="G244" s="41">
        <v>6.25</v>
      </c>
      <c r="H244" s="48" t="s">
        <v>147</v>
      </c>
      <c r="I244" s="41">
        <v>6.25</v>
      </c>
      <c r="J244" s="43">
        <v>15000000000</v>
      </c>
      <c r="K244" s="43">
        <v>15000000</v>
      </c>
      <c r="L244" s="43">
        <v>226529</v>
      </c>
      <c r="M244" s="43">
        <v>15226529</v>
      </c>
      <c r="N244" s="44"/>
    </row>
    <row r="245" spans="1:14" x14ac:dyDescent="0.15">
      <c r="A245" s="37" t="s">
        <v>298</v>
      </c>
      <c r="B245" s="48">
        <v>490</v>
      </c>
      <c r="C245" s="48" t="s">
        <v>330</v>
      </c>
      <c r="D245" s="38" t="s">
        <v>165</v>
      </c>
      <c r="E245" s="39">
        <v>10000000</v>
      </c>
      <c r="F245" s="38" t="s">
        <v>332</v>
      </c>
      <c r="G245" s="41">
        <v>0</v>
      </c>
      <c r="H245" s="48" t="s">
        <v>147</v>
      </c>
      <c r="I245" s="41">
        <v>6.5</v>
      </c>
      <c r="J245" s="43">
        <v>10000000000</v>
      </c>
      <c r="K245" s="43">
        <v>10000000</v>
      </c>
      <c r="L245" s="43">
        <v>0</v>
      </c>
      <c r="M245" s="43">
        <v>10000000</v>
      </c>
      <c r="N245" s="44"/>
    </row>
    <row r="246" spans="1:14" x14ac:dyDescent="0.15">
      <c r="A246" s="37" t="s">
        <v>333</v>
      </c>
      <c r="B246" s="48">
        <v>490</v>
      </c>
      <c r="C246" s="48" t="s">
        <v>334</v>
      </c>
      <c r="D246" s="38" t="s">
        <v>165</v>
      </c>
      <c r="E246" s="39">
        <v>16800000</v>
      </c>
      <c r="F246" s="38" t="s">
        <v>335</v>
      </c>
      <c r="G246" s="41">
        <v>6.5</v>
      </c>
      <c r="H246" s="48" t="s">
        <v>147</v>
      </c>
      <c r="I246" s="41">
        <v>5.75</v>
      </c>
      <c r="J246" s="43">
        <v>16800000000</v>
      </c>
      <c r="K246" s="43">
        <v>16800000</v>
      </c>
      <c r="L246" s="43">
        <v>263624</v>
      </c>
      <c r="M246" s="43">
        <v>17063624</v>
      </c>
      <c r="N246" s="44"/>
    </row>
    <row r="247" spans="1:14" x14ac:dyDescent="0.15">
      <c r="A247" s="37" t="s">
        <v>333</v>
      </c>
      <c r="B247" s="48">
        <v>490</v>
      </c>
      <c r="C247" s="48" t="s">
        <v>334</v>
      </c>
      <c r="D247" s="38" t="s">
        <v>165</v>
      </c>
      <c r="E247" s="39">
        <v>11200000</v>
      </c>
      <c r="F247" s="38" t="s">
        <v>336</v>
      </c>
      <c r="G247" s="41">
        <v>0</v>
      </c>
      <c r="H247" s="48" t="s">
        <v>147</v>
      </c>
      <c r="I247" s="41">
        <v>6</v>
      </c>
      <c r="J247" s="43">
        <v>11200000000</v>
      </c>
      <c r="K247" s="43">
        <v>11200000</v>
      </c>
      <c r="L247" s="43">
        <v>0</v>
      </c>
      <c r="M247" s="43">
        <v>11200000</v>
      </c>
      <c r="N247" s="44"/>
    </row>
    <row r="248" spans="1:14" x14ac:dyDescent="0.15">
      <c r="A248" s="37" t="s">
        <v>60</v>
      </c>
      <c r="B248" s="48">
        <v>495</v>
      </c>
      <c r="C248" s="48" t="s">
        <v>337</v>
      </c>
      <c r="D248" s="38" t="s">
        <v>36</v>
      </c>
      <c r="E248" s="39">
        <v>578.5</v>
      </c>
      <c r="F248" s="38" t="s">
        <v>338</v>
      </c>
      <c r="G248" s="41">
        <v>4</v>
      </c>
      <c r="H248" s="48" t="s">
        <v>63</v>
      </c>
      <c r="I248" s="41">
        <v>19.25</v>
      </c>
      <c r="J248" s="43">
        <v>506266</v>
      </c>
      <c r="K248" s="43">
        <v>10668953</v>
      </c>
      <c r="L248" s="43">
        <v>70080</v>
      </c>
      <c r="M248" s="43">
        <v>10739033</v>
      </c>
      <c r="N248" s="44"/>
    </row>
    <row r="249" spans="1:14" x14ac:dyDescent="0.15">
      <c r="A249" s="37" t="s">
        <v>60</v>
      </c>
      <c r="B249" s="48">
        <v>495</v>
      </c>
      <c r="C249" s="48" t="s">
        <v>337</v>
      </c>
      <c r="D249" s="38" t="s">
        <v>36</v>
      </c>
      <c r="E249" s="39">
        <v>52.2</v>
      </c>
      <c r="F249" s="38" t="s">
        <v>339</v>
      </c>
      <c r="G249" s="41">
        <v>5</v>
      </c>
      <c r="H249" s="48" t="s">
        <v>63</v>
      </c>
      <c r="I249" s="41">
        <v>19.25</v>
      </c>
      <c r="J249" s="43">
        <v>52841</v>
      </c>
      <c r="K249" s="43">
        <v>1113561</v>
      </c>
      <c r="L249" s="43">
        <v>9110</v>
      </c>
      <c r="M249" s="43">
        <v>1122671</v>
      </c>
      <c r="N249" s="44"/>
    </row>
    <row r="250" spans="1:14" x14ac:dyDescent="0.15">
      <c r="A250" s="37" t="s">
        <v>64</v>
      </c>
      <c r="B250" s="48">
        <v>495</v>
      </c>
      <c r="C250" s="48" t="s">
        <v>337</v>
      </c>
      <c r="D250" s="38" t="s">
        <v>36</v>
      </c>
      <c r="E250" s="39">
        <v>27.4</v>
      </c>
      <c r="F250" s="38" t="s">
        <v>340</v>
      </c>
      <c r="G250" s="41">
        <v>5.5</v>
      </c>
      <c r="H250" s="48" t="s">
        <v>63</v>
      </c>
      <c r="I250" s="41">
        <v>19.25</v>
      </c>
      <c r="J250" s="43">
        <v>30091</v>
      </c>
      <c r="K250" s="43">
        <v>634132</v>
      </c>
      <c r="L250" s="43">
        <v>5696</v>
      </c>
      <c r="M250" s="43">
        <v>639828</v>
      </c>
      <c r="N250" s="44"/>
    </row>
    <row r="251" spans="1:14" x14ac:dyDescent="0.15">
      <c r="A251" s="37" t="s">
        <v>64</v>
      </c>
      <c r="B251" s="48">
        <v>495</v>
      </c>
      <c r="C251" s="48" t="s">
        <v>337</v>
      </c>
      <c r="D251" s="38" t="s">
        <v>36</v>
      </c>
      <c r="E251" s="39">
        <v>20.399999999999999</v>
      </c>
      <c r="F251" s="38" t="s">
        <v>341</v>
      </c>
      <c r="G251" s="41">
        <v>6</v>
      </c>
      <c r="H251" s="48" t="s">
        <v>63</v>
      </c>
      <c r="I251" s="41">
        <v>19.25</v>
      </c>
      <c r="J251" s="43">
        <v>22921</v>
      </c>
      <c r="K251" s="43">
        <v>483033</v>
      </c>
      <c r="L251" s="43">
        <v>4725</v>
      </c>
      <c r="M251" s="43">
        <v>487758</v>
      </c>
      <c r="N251" s="44"/>
    </row>
    <row r="252" spans="1:14" x14ac:dyDescent="0.15">
      <c r="A252" s="37" t="s">
        <v>342</v>
      </c>
      <c r="B252" s="48">
        <v>495</v>
      </c>
      <c r="C252" s="48" t="s">
        <v>337</v>
      </c>
      <c r="D252" s="38" t="s">
        <v>36</v>
      </c>
      <c r="E252" s="39">
        <v>22</v>
      </c>
      <c r="F252" s="64" t="s">
        <v>343</v>
      </c>
      <c r="G252" s="41">
        <v>7</v>
      </c>
      <c r="H252" s="48" t="s">
        <v>63</v>
      </c>
      <c r="I252" s="41">
        <v>19.25</v>
      </c>
      <c r="J252" s="43">
        <v>25188</v>
      </c>
      <c r="K252" s="43">
        <v>530807</v>
      </c>
      <c r="L252" s="43">
        <v>6037</v>
      </c>
      <c r="M252" s="43">
        <v>536844</v>
      </c>
      <c r="N252" s="44"/>
    </row>
    <row r="253" spans="1:14" x14ac:dyDescent="0.15">
      <c r="A253" s="37" t="s">
        <v>342</v>
      </c>
      <c r="B253" s="48">
        <v>495</v>
      </c>
      <c r="C253" s="48" t="s">
        <v>337</v>
      </c>
      <c r="D253" s="38" t="s">
        <v>36</v>
      </c>
      <c r="E253" s="39">
        <v>31</v>
      </c>
      <c r="F253" s="38" t="s">
        <v>344</v>
      </c>
      <c r="G253" s="41">
        <v>7.5</v>
      </c>
      <c r="H253" s="48" t="s">
        <v>63</v>
      </c>
      <c r="I253" s="41">
        <v>19.25</v>
      </c>
      <c r="J253" s="43">
        <v>35824</v>
      </c>
      <c r="K253" s="43">
        <v>754948</v>
      </c>
      <c r="L253" s="43">
        <v>9183</v>
      </c>
      <c r="M253" s="43">
        <v>764131</v>
      </c>
      <c r="N253" s="44"/>
    </row>
    <row r="254" spans="1:14" x14ac:dyDescent="0.15">
      <c r="A254" s="37" t="s">
        <v>345</v>
      </c>
      <c r="B254" s="48">
        <v>495</v>
      </c>
      <c r="C254" s="48" t="s">
        <v>346</v>
      </c>
      <c r="D254" s="38" t="s">
        <v>36</v>
      </c>
      <c r="E254" s="39">
        <v>478</v>
      </c>
      <c r="F254" s="38" t="s">
        <v>347</v>
      </c>
      <c r="G254" s="41">
        <v>4</v>
      </c>
      <c r="H254" s="48" t="s">
        <v>63</v>
      </c>
      <c r="I254" s="41">
        <v>18.25</v>
      </c>
      <c r="J254" s="43">
        <v>447139</v>
      </c>
      <c r="K254" s="43">
        <v>9422922</v>
      </c>
      <c r="L254" s="43">
        <v>61898</v>
      </c>
      <c r="M254" s="43">
        <v>9484820</v>
      </c>
      <c r="N254" s="44"/>
    </row>
    <row r="255" spans="1:14" x14ac:dyDescent="0.15">
      <c r="A255" s="37" t="s">
        <v>348</v>
      </c>
      <c r="B255" s="48">
        <v>495</v>
      </c>
      <c r="C255" s="48" t="s">
        <v>346</v>
      </c>
      <c r="D255" s="38" t="s">
        <v>36</v>
      </c>
      <c r="E255" s="39">
        <v>55</v>
      </c>
      <c r="F255" s="38" t="s">
        <v>349</v>
      </c>
      <c r="G255" s="41">
        <v>5</v>
      </c>
      <c r="H255" s="48" t="s">
        <v>63</v>
      </c>
      <c r="I255" s="41">
        <v>18.25</v>
      </c>
      <c r="J255" s="43">
        <v>11945</v>
      </c>
      <c r="K255" s="43">
        <v>251727</v>
      </c>
      <c r="L255" s="43">
        <v>2059</v>
      </c>
      <c r="M255" s="43">
        <v>253786</v>
      </c>
      <c r="N255" s="44"/>
    </row>
    <row r="256" spans="1:14" x14ac:dyDescent="0.15">
      <c r="A256" s="37" t="s">
        <v>752</v>
      </c>
      <c r="B256" s="48">
        <v>495</v>
      </c>
      <c r="C256" s="48" t="s">
        <v>346</v>
      </c>
      <c r="D256" s="38" t="s">
        <v>36</v>
      </c>
      <c r="E256" s="39">
        <v>18</v>
      </c>
      <c r="F256" s="38" t="s">
        <v>351</v>
      </c>
      <c r="G256" s="41">
        <v>5.5</v>
      </c>
      <c r="H256" s="48" t="s">
        <v>63</v>
      </c>
      <c r="I256" s="41">
        <v>18.25</v>
      </c>
      <c r="J256" s="43"/>
      <c r="K256" s="43"/>
      <c r="L256" s="43"/>
      <c r="M256" s="43"/>
      <c r="N256" s="44"/>
    </row>
    <row r="257" spans="1:14" x14ac:dyDescent="0.15">
      <c r="A257" s="37" t="s">
        <v>752</v>
      </c>
      <c r="B257" s="48">
        <v>495</v>
      </c>
      <c r="C257" s="48" t="s">
        <v>346</v>
      </c>
      <c r="D257" s="38" t="s">
        <v>36</v>
      </c>
      <c r="E257" s="39">
        <v>8</v>
      </c>
      <c r="F257" s="38" t="s">
        <v>353</v>
      </c>
      <c r="G257" s="41">
        <v>6</v>
      </c>
      <c r="H257" s="48" t="s">
        <v>63</v>
      </c>
      <c r="I257" s="41">
        <v>18.25</v>
      </c>
      <c r="J257" s="43"/>
      <c r="K257" s="43"/>
      <c r="L257" s="43"/>
      <c r="M257" s="43"/>
      <c r="N257" s="44"/>
    </row>
    <row r="258" spans="1:14" x14ac:dyDescent="0.15">
      <c r="A258" s="37" t="s">
        <v>345</v>
      </c>
      <c r="B258" s="48">
        <v>495</v>
      </c>
      <c r="C258" s="48" t="s">
        <v>346</v>
      </c>
      <c r="D258" s="38" t="s">
        <v>36</v>
      </c>
      <c r="E258" s="39">
        <v>15</v>
      </c>
      <c r="F258" s="64" t="s">
        <v>753</v>
      </c>
      <c r="G258" s="41">
        <v>7</v>
      </c>
      <c r="H258" s="48" t="s">
        <v>63</v>
      </c>
      <c r="I258" s="41">
        <v>18.25</v>
      </c>
      <c r="J258" s="43">
        <v>2354</v>
      </c>
      <c r="K258" s="43">
        <v>49608</v>
      </c>
      <c r="L258" s="43">
        <v>564</v>
      </c>
      <c r="M258" s="43">
        <v>50172</v>
      </c>
      <c r="N258" s="44"/>
    </row>
    <row r="259" spans="1:14" x14ac:dyDescent="0.15">
      <c r="A259" s="37" t="s">
        <v>352</v>
      </c>
      <c r="B259" s="48">
        <v>495</v>
      </c>
      <c r="C259" s="48" t="s">
        <v>346</v>
      </c>
      <c r="D259" s="38" t="s">
        <v>36</v>
      </c>
      <c r="E259" s="39">
        <v>25</v>
      </c>
      <c r="F259" s="38" t="s">
        <v>355</v>
      </c>
      <c r="G259" s="41">
        <v>7.5</v>
      </c>
      <c r="H259" s="48" t="s">
        <v>63</v>
      </c>
      <c r="I259" s="41">
        <v>18.25</v>
      </c>
      <c r="J259" s="43">
        <v>26875</v>
      </c>
      <c r="K259" s="43">
        <v>566359</v>
      </c>
      <c r="L259" s="43">
        <v>6888</v>
      </c>
      <c r="M259" s="43">
        <v>573247</v>
      </c>
      <c r="N259" s="44"/>
    </row>
    <row r="260" spans="1:14" x14ac:dyDescent="0.15">
      <c r="A260" s="37"/>
      <c r="B260" s="48"/>
      <c r="C260" s="48"/>
      <c r="D260" s="38"/>
      <c r="E260" s="39"/>
      <c r="F260" s="38"/>
      <c r="G260" s="41"/>
      <c r="H260" s="48"/>
      <c r="I260" s="41"/>
      <c r="J260" s="43"/>
      <c r="K260" s="43"/>
      <c r="L260" s="43"/>
      <c r="M260" s="43"/>
      <c r="N260" s="44"/>
    </row>
    <row r="261" spans="1:14" x14ac:dyDescent="0.15">
      <c r="A261" s="37" t="s">
        <v>365</v>
      </c>
      <c r="B261" s="48">
        <v>496</v>
      </c>
      <c r="C261" s="48" t="s">
        <v>366</v>
      </c>
      <c r="D261" s="38" t="s">
        <v>165</v>
      </c>
      <c r="E261" s="39">
        <v>55000000</v>
      </c>
      <c r="F261" s="38" t="s">
        <v>367</v>
      </c>
      <c r="G261" s="41">
        <v>8</v>
      </c>
      <c r="H261" s="48" t="s">
        <v>147</v>
      </c>
      <c r="I261" s="41">
        <v>6.5</v>
      </c>
      <c r="J261" s="43"/>
      <c r="K261" s="43"/>
      <c r="L261" s="43"/>
      <c r="M261" s="43"/>
      <c r="N261" s="44"/>
    </row>
    <row r="262" spans="1:14" x14ac:dyDescent="0.15">
      <c r="A262" s="37" t="s">
        <v>365</v>
      </c>
      <c r="B262" s="48">
        <v>496</v>
      </c>
      <c r="C262" s="48" t="s">
        <v>366</v>
      </c>
      <c r="D262" s="38" t="s">
        <v>165</v>
      </c>
      <c r="E262" s="39">
        <v>27200000</v>
      </c>
      <c r="F262" s="38" t="s">
        <v>368</v>
      </c>
      <c r="G262" s="41">
        <v>0</v>
      </c>
      <c r="H262" s="48" t="s">
        <v>147</v>
      </c>
      <c r="I262" s="41">
        <v>6.75</v>
      </c>
      <c r="J262" s="43"/>
      <c r="K262" s="43"/>
      <c r="L262" s="43"/>
      <c r="M262" s="43"/>
      <c r="N262" s="44"/>
    </row>
    <row r="263" spans="1:14" x14ac:dyDescent="0.15">
      <c r="A263" s="37" t="s">
        <v>365</v>
      </c>
      <c r="B263" s="48">
        <v>496</v>
      </c>
      <c r="C263" s="48" t="s">
        <v>366</v>
      </c>
      <c r="D263" s="38" t="s">
        <v>165</v>
      </c>
      <c r="E263" s="39">
        <v>2800000</v>
      </c>
      <c r="F263" s="38" t="s">
        <v>369</v>
      </c>
      <c r="G263" s="41">
        <v>0</v>
      </c>
      <c r="H263" s="48" t="s">
        <v>147</v>
      </c>
      <c r="I263" s="41">
        <v>6.75</v>
      </c>
      <c r="J263" s="43"/>
      <c r="K263" s="43"/>
      <c r="L263" s="43"/>
      <c r="M263" s="43"/>
      <c r="N263" s="44"/>
    </row>
    <row r="264" spans="1:14" x14ac:dyDescent="0.15">
      <c r="A264" s="37" t="s">
        <v>67</v>
      </c>
      <c r="B264" s="48">
        <v>501</v>
      </c>
      <c r="C264" s="48" t="s">
        <v>370</v>
      </c>
      <c r="D264" s="38" t="s">
        <v>36</v>
      </c>
      <c r="E264" s="39">
        <v>156.30000000000001</v>
      </c>
      <c r="F264" s="38" t="s">
        <v>244</v>
      </c>
      <c r="G264" s="41">
        <v>4.1500000000000004</v>
      </c>
      <c r="H264" s="38" t="s">
        <v>55</v>
      </c>
      <c r="I264" s="41">
        <v>7.75</v>
      </c>
      <c r="J264" s="43">
        <v>127248.52</v>
      </c>
      <c r="K264" s="43">
        <v>2681611</v>
      </c>
      <c r="L264" s="43">
        <v>27094</v>
      </c>
      <c r="M264" s="43">
        <v>2708705</v>
      </c>
      <c r="N264" s="44"/>
    </row>
    <row r="265" spans="1:14" x14ac:dyDescent="0.15">
      <c r="A265" s="37" t="s">
        <v>301</v>
      </c>
      <c r="B265" s="48">
        <v>501</v>
      </c>
      <c r="C265" s="48" t="s">
        <v>370</v>
      </c>
      <c r="D265" s="38" t="s">
        <v>36</v>
      </c>
      <c r="E265" s="39">
        <v>47.1</v>
      </c>
      <c r="F265" s="38" t="s">
        <v>245</v>
      </c>
      <c r="G265" s="41">
        <v>4.5</v>
      </c>
      <c r="H265" s="38" t="s">
        <v>55</v>
      </c>
      <c r="I265" s="41">
        <v>14.75</v>
      </c>
      <c r="J265" s="43">
        <v>51428.08</v>
      </c>
      <c r="K265" s="43">
        <v>1083786</v>
      </c>
      <c r="L265" s="43">
        <v>0</v>
      </c>
      <c r="M265" s="43">
        <v>1083786</v>
      </c>
      <c r="N265" s="44"/>
    </row>
    <row r="266" spans="1:14" x14ac:dyDescent="0.15">
      <c r="A266" s="37" t="s">
        <v>301</v>
      </c>
      <c r="B266" s="48">
        <v>501</v>
      </c>
      <c r="C266" s="48" t="s">
        <v>370</v>
      </c>
      <c r="D266" s="38" t="s">
        <v>36</v>
      </c>
      <c r="E266" s="39">
        <v>11.4</v>
      </c>
      <c r="F266" s="38" t="s">
        <v>371</v>
      </c>
      <c r="G266" s="41">
        <v>5.5</v>
      </c>
      <c r="H266" s="38" t="s">
        <v>55</v>
      </c>
      <c r="I266" s="41">
        <v>15</v>
      </c>
      <c r="J266" s="43">
        <v>12686.61</v>
      </c>
      <c r="K266" s="43">
        <v>267355</v>
      </c>
      <c r="L266" s="43">
        <v>0</v>
      </c>
      <c r="M266" s="43">
        <v>267355</v>
      </c>
      <c r="N266" s="44"/>
    </row>
    <row r="267" spans="1:14" x14ac:dyDescent="0.15">
      <c r="A267" s="37" t="s">
        <v>301</v>
      </c>
      <c r="B267" s="48">
        <v>501</v>
      </c>
      <c r="C267" s="48" t="s">
        <v>370</v>
      </c>
      <c r="D267" s="38" t="s">
        <v>36</v>
      </c>
      <c r="E267" s="39">
        <v>58</v>
      </c>
      <c r="F267" s="38" t="s">
        <v>372</v>
      </c>
      <c r="G267" s="41">
        <v>5</v>
      </c>
      <c r="H267" s="38" t="s">
        <v>55</v>
      </c>
      <c r="I267" s="41">
        <v>15.25</v>
      </c>
      <c r="J267" s="43">
        <v>63936.39</v>
      </c>
      <c r="K267" s="43">
        <v>1347383</v>
      </c>
      <c r="L267" s="43">
        <v>0</v>
      </c>
      <c r="M267" s="43">
        <v>1347383</v>
      </c>
      <c r="N267" s="44"/>
    </row>
    <row r="268" spans="1:14" x14ac:dyDescent="0.15">
      <c r="A268" s="37"/>
      <c r="B268" s="48"/>
      <c r="C268" s="48"/>
      <c r="D268" s="38"/>
      <c r="E268" s="39"/>
      <c r="F268" s="38"/>
      <c r="G268" s="41"/>
      <c r="H268" s="48"/>
      <c r="I268" s="41"/>
      <c r="J268" s="43"/>
      <c r="K268" s="43"/>
      <c r="L268" s="43"/>
      <c r="M268" s="43"/>
      <c r="N268" s="44"/>
    </row>
    <row r="269" spans="1:14" x14ac:dyDescent="0.15">
      <c r="A269" s="37" t="s">
        <v>373</v>
      </c>
      <c r="B269" s="48">
        <v>510</v>
      </c>
      <c r="C269" s="38" t="s">
        <v>374</v>
      </c>
      <c r="D269" s="38" t="s">
        <v>36</v>
      </c>
      <c r="E269" s="39">
        <v>863</v>
      </c>
      <c r="F269" s="38" t="s">
        <v>295</v>
      </c>
      <c r="G269" s="41">
        <v>4</v>
      </c>
      <c r="H269" s="48" t="s">
        <v>63</v>
      </c>
      <c r="I269" s="41">
        <v>18.5</v>
      </c>
      <c r="J269" s="43">
        <v>795232</v>
      </c>
      <c r="K269" s="43">
        <v>16758568</v>
      </c>
      <c r="L269" s="43">
        <v>110078</v>
      </c>
      <c r="M269" s="43">
        <v>16868646</v>
      </c>
      <c r="N269" s="44"/>
    </row>
    <row r="270" spans="1:14" x14ac:dyDescent="0.15">
      <c r="A270" s="37" t="s">
        <v>373</v>
      </c>
      <c r="B270" s="48">
        <v>510</v>
      </c>
      <c r="C270" s="38" t="s">
        <v>374</v>
      </c>
      <c r="D270" s="38" t="s">
        <v>36</v>
      </c>
      <c r="E270" s="39">
        <v>141</v>
      </c>
      <c r="F270" s="38" t="s">
        <v>297</v>
      </c>
      <c r="G270" s="41">
        <v>4</v>
      </c>
      <c r="H270" s="48" t="s">
        <v>63</v>
      </c>
      <c r="I270" s="41">
        <v>18.5</v>
      </c>
      <c r="J270" s="43">
        <v>131284</v>
      </c>
      <c r="K270" s="43">
        <v>2766654</v>
      </c>
      <c r="L270" s="43">
        <v>18173</v>
      </c>
      <c r="M270" s="43">
        <v>2784827</v>
      </c>
      <c r="N270" s="44"/>
    </row>
    <row r="271" spans="1:14" x14ac:dyDescent="0.15">
      <c r="A271" s="37" t="s">
        <v>64</v>
      </c>
      <c r="B271" s="48">
        <v>510</v>
      </c>
      <c r="C271" s="38" t="s">
        <v>374</v>
      </c>
      <c r="D271" s="38" t="s">
        <v>36</v>
      </c>
      <c r="E271" s="39">
        <v>45</v>
      </c>
      <c r="F271" s="38" t="s">
        <v>375</v>
      </c>
      <c r="G271" s="41">
        <v>4</v>
      </c>
      <c r="H271" s="48" t="s">
        <v>63</v>
      </c>
      <c r="I271" s="41">
        <v>18.5</v>
      </c>
      <c r="J271" s="43">
        <v>47727</v>
      </c>
      <c r="K271" s="43">
        <v>1005790</v>
      </c>
      <c r="L271" s="43">
        <v>6606</v>
      </c>
      <c r="M271" s="43">
        <v>1012396</v>
      </c>
      <c r="N271" s="44"/>
    </row>
    <row r="272" spans="1:14" x14ac:dyDescent="0.15">
      <c r="A272" s="37" t="s">
        <v>64</v>
      </c>
      <c r="B272" s="48">
        <v>510</v>
      </c>
      <c r="C272" s="38" t="s">
        <v>374</v>
      </c>
      <c r="D272" s="38" t="s">
        <v>36</v>
      </c>
      <c r="E272" s="39">
        <v>18</v>
      </c>
      <c r="F272" s="38" t="s">
        <v>376</v>
      </c>
      <c r="G272" s="41">
        <v>4</v>
      </c>
      <c r="H272" s="48" t="s">
        <v>63</v>
      </c>
      <c r="I272" s="41">
        <v>18.5</v>
      </c>
      <c r="J272" s="43">
        <v>19091</v>
      </c>
      <c r="K272" s="43">
        <v>402320</v>
      </c>
      <c r="L272" s="43">
        <v>2643</v>
      </c>
      <c r="M272" s="43">
        <v>404963</v>
      </c>
      <c r="N272" s="44"/>
    </row>
    <row r="273" spans="1:14" x14ac:dyDescent="0.15">
      <c r="A273" s="37" t="s">
        <v>377</v>
      </c>
      <c r="B273" s="48">
        <v>510</v>
      </c>
      <c r="C273" s="38" t="s">
        <v>374</v>
      </c>
      <c r="D273" s="38" t="s">
        <v>36</v>
      </c>
      <c r="E273" s="39">
        <v>46</v>
      </c>
      <c r="F273" s="38" t="s">
        <v>378</v>
      </c>
      <c r="G273" s="41">
        <v>4</v>
      </c>
      <c r="H273" s="48" t="s">
        <v>63</v>
      </c>
      <c r="I273" s="41">
        <v>18.5</v>
      </c>
      <c r="J273" s="43">
        <v>48787</v>
      </c>
      <c r="K273" s="43">
        <v>1028128</v>
      </c>
      <c r="L273" s="43">
        <v>6753</v>
      </c>
      <c r="M273" s="43">
        <v>1034881</v>
      </c>
      <c r="N273" s="44"/>
    </row>
    <row r="274" spans="1:14" x14ac:dyDescent="0.15">
      <c r="A274" s="37" t="s">
        <v>377</v>
      </c>
      <c r="B274" s="48">
        <v>510</v>
      </c>
      <c r="C274" s="38" t="s">
        <v>374</v>
      </c>
      <c r="D274" s="38" t="s">
        <v>36</v>
      </c>
      <c r="E274" s="39">
        <v>113</v>
      </c>
      <c r="F274" s="38" t="s">
        <v>379</v>
      </c>
      <c r="G274" s="41">
        <v>4</v>
      </c>
      <c r="H274" s="48" t="s">
        <v>63</v>
      </c>
      <c r="I274" s="41">
        <v>18.5</v>
      </c>
      <c r="J274" s="43">
        <v>119847</v>
      </c>
      <c r="K274" s="43">
        <v>2525633</v>
      </c>
      <c r="L274" s="43">
        <v>16590</v>
      </c>
      <c r="M274" s="43">
        <v>2542223</v>
      </c>
      <c r="N274" s="44"/>
    </row>
    <row r="275" spans="1:14" x14ac:dyDescent="0.15">
      <c r="A275" s="37" t="s">
        <v>269</v>
      </c>
      <c r="B275" s="48">
        <v>511</v>
      </c>
      <c r="C275" s="48" t="s">
        <v>380</v>
      </c>
      <c r="D275" s="38" t="s">
        <v>165</v>
      </c>
      <c r="E275" s="39">
        <v>17160000</v>
      </c>
      <c r="F275" s="38" t="s">
        <v>317</v>
      </c>
      <c r="G275" s="41">
        <v>7</v>
      </c>
      <c r="H275" s="38" t="s">
        <v>147</v>
      </c>
      <c r="I275" s="41">
        <v>6</v>
      </c>
      <c r="J275" s="43">
        <v>17160000000</v>
      </c>
      <c r="K275" s="43">
        <v>17160000</v>
      </c>
      <c r="L275" s="43">
        <v>121135</v>
      </c>
      <c r="M275" s="43">
        <v>17281135</v>
      </c>
      <c r="N275" s="44"/>
    </row>
    <row r="276" spans="1:14" x14ac:dyDescent="0.15">
      <c r="A276" s="37" t="s">
        <v>269</v>
      </c>
      <c r="B276" s="48">
        <v>511</v>
      </c>
      <c r="C276" s="48" t="s">
        <v>380</v>
      </c>
      <c r="D276" s="38" t="s">
        <v>165</v>
      </c>
      <c r="E276" s="39">
        <v>3450000</v>
      </c>
      <c r="F276" s="38" t="s">
        <v>318</v>
      </c>
      <c r="G276" s="41">
        <v>7.7</v>
      </c>
      <c r="H276" s="38" t="s">
        <v>147</v>
      </c>
      <c r="I276" s="41">
        <v>6</v>
      </c>
      <c r="J276" s="43">
        <v>3450000000</v>
      </c>
      <c r="K276" s="43">
        <v>3450000</v>
      </c>
      <c r="L276" s="43">
        <v>26718</v>
      </c>
      <c r="M276" s="43">
        <v>3476718</v>
      </c>
      <c r="N276" s="44"/>
    </row>
    <row r="277" spans="1:14" x14ac:dyDescent="0.15">
      <c r="A277" s="37" t="s">
        <v>223</v>
      </c>
      <c r="B277" s="48">
        <v>511</v>
      </c>
      <c r="C277" s="48" t="s">
        <v>380</v>
      </c>
      <c r="D277" s="38" t="s">
        <v>165</v>
      </c>
      <c r="E277" s="39">
        <v>3596000</v>
      </c>
      <c r="F277" s="38" t="s">
        <v>381</v>
      </c>
      <c r="G277" s="41">
        <v>10</v>
      </c>
      <c r="H277" s="38" t="s">
        <v>147</v>
      </c>
      <c r="I277" s="41">
        <v>6.25</v>
      </c>
      <c r="J277" s="43">
        <v>4148668272</v>
      </c>
      <c r="K277" s="43">
        <v>4148668</v>
      </c>
      <c r="L277" s="43">
        <v>41321</v>
      </c>
      <c r="M277" s="43">
        <v>4189989</v>
      </c>
      <c r="N277" s="44"/>
    </row>
    <row r="278" spans="1:14" x14ac:dyDescent="0.15">
      <c r="A278" s="37"/>
      <c r="B278" s="48"/>
      <c r="C278" s="48"/>
      <c r="D278" s="38"/>
      <c r="E278" s="39"/>
      <c r="F278" s="38"/>
      <c r="G278" s="41"/>
      <c r="H278" s="38"/>
      <c r="I278" s="41"/>
      <c r="J278" s="43"/>
      <c r="K278" s="43"/>
      <c r="L278" s="43"/>
      <c r="M278" s="43"/>
      <c r="N278" s="44"/>
    </row>
    <row r="279" spans="1:14" x14ac:dyDescent="0.15">
      <c r="A279" s="37" t="s">
        <v>220</v>
      </c>
      <c r="B279" s="48">
        <v>514</v>
      </c>
      <c r="C279" s="48" t="s">
        <v>382</v>
      </c>
      <c r="D279" s="38" t="s">
        <v>383</v>
      </c>
      <c r="E279" s="39">
        <v>65000</v>
      </c>
      <c r="F279" s="38" t="s">
        <v>322</v>
      </c>
      <c r="G279" s="41">
        <v>7.61</v>
      </c>
      <c r="H279" s="38" t="s">
        <v>116</v>
      </c>
      <c r="I279" s="41">
        <v>14.5</v>
      </c>
      <c r="J279" s="43">
        <v>65000000</v>
      </c>
      <c r="K279" s="43">
        <v>38937600</v>
      </c>
      <c r="L279" s="43">
        <v>8231</v>
      </c>
      <c r="M279" s="43">
        <v>38945831</v>
      </c>
      <c r="N279" s="44"/>
    </row>
    <row r="280" spans="1:14" x14ac:dyDescent="0.15">
      <c r="A280" s="37" t="s">
        <v>384</v>
      </c>
      <c r="B280" s="48">
        <v>514</v>
      </c>
      <c r="C280" s="48" t="s">
        <v>382</v>
      </c>
      <c r="D280" s="38" t="s">
        <v>383</v>
      </c>
      <c r="E280" s="39">
        <v>1</v>
      </c>
      <c r="F280" s="38" t="s">
        <v>385</v>
      </c>
      <c r="G280" s="41">
        <v>7.75</v>
      </c>
      <c r="H280" s="38" t="s">
        <v>116</v>
      </c>
      <c r="I280" s="41">
        <v>15</v>
      </c>
      <c r="J280" s="43">
        <v>1120.81</v>
      </c>
      <c r="K280" s="43">
        <v>671</v>
      </c>
      <c r="L280" s="43">
        <v>1</v>
      </c>
      <c r="M280" s="43">
        <v>672</v>
      </c>
      <c r="N280" s="44"/>
    </row>
    <row r="281" spans="1:14" x14ac:dyDescent="0.15">
      <c r="A281" s="37" t="s">
        <v>298</v>
      </c>
      <c r="B281" s="48">
        <v>519</v>
      </c>
      <c r="C281" s="48" t="s">
        <v>386</v>
      </c>
      <c r="D281" s="38" t="s">
        <v>165</v>
      </c>
      <c r="E281" s="39">
        <v>34000000</v>
      </c>
      <c r="F281" s="38" t="s">
        <v>387</v>
      </c>
      <c r="G281" s="41">
        <v>6.5</v>
      </c>
      <c r="H281" s="38" t="s">
        <v>147</v>
      </c>
      <c r="I281" s="41">
        <v>7.25</v>
      </c>
      <c r="J281" s="43">
        <v>34000000000</v>
      </c>
      <c r="K281" s="43">
        <v>34000000</v>
      </c>
      <c r="L281" s="43">
        <v>533524</v>
      </c>
      <c r="M281" s="43">
        <v>34533524</v>
      </c>
      <c r="N281" s="44"/>
    </row>
    <row r="282" spans="1:14" x14ac:dyDescent="0.15">
      <c r="A282" s="37" t="s">
        <v>298</v>
      </c>
      <c r="B282" s="48">
        <v>519</v>
      </c>
      <c r="C282" s="48" t="s">
        <v>386</v>
      </c>
      <c r="D282" s="38" t="s">
        <v>165</v>
      </c>
      <c r="E282" s="39">
        <v>6000000</v>
      </c>
      <c r="F282" s="38" t="s">
        <v>388</v>
      </c>
      <c r="G282" s="41">
        <v>0</v>
      </c>
      <c r="H282" s="38" t="s">
        <v>147</v>
      </c>
      <c r="I282" s="41">
        <v>7.5</v>
      </c>
      <c r="J282" s="43">
        <v>6000000000</v>
      </c>
      <c r="K282" s="43">
        <v>6000000</v>
      </c>
      <c r="L282" s="43">
        <v>0</v>
      </c>
      <c r="M282" s="43">
        <v>6000000</v>
      </c>
      <c r="N282" s="44"/>
    </row>
    <row r="283" spans="1:14" x14ac:dyDescent="0.15">
      <c r="A283" s="37" t="s">
        <v>365</v>
      </c>
      <c r="B283" s="48">
        <v>524</v>
      </c>
      <c r="C283" s="48" t="s">
        <v>389</v>
      </c>
      <c r="D283" s="38" t="s">
        <v>165</v>
      </c>
      <c r="E283" s="39">
        <v>55000000</v>
      </c>
      <c r="F283" s="38" t="s">
        <v>390</v>
      </c>
      <c r="G283" s="41">
        <v>6.5</v>
      </c>
      <c r="H283" s="38" t="s">
        <v>147</v>
      </c>
      <c r="I283" s="41">
        <v>6.5</v>
      </c>
      <c r="J283" s="43"/>
      <c r="K283" s="43"/>
      <c r="L283" s="43"/>
      <c r="M283" s="43"/>
      <c r="N283" s="44"/>
    </row>
    <row r="284" spans="1:14" x14ac:dyDescent="0.15">
      <c r="A284" s="37" t="s">
        <v>365</v>
      </c>
      <c r="B284" s="48">
        <v>524</v>
      </c>
      <c r="C284" s="48" t="s">
        <v>389</v>
      </c>
      <c r="D284" s="38" t="s">
        <v>165</v>
      </c>
      <c r="E284" s="39">
        <v>30000000</v>
      </c>
      <c r="F284" s="38" t="s">
        <v>391</v>
      </c>
      <c r="G284" s="41">
        <v>0</v>
      </c>
      <c r="H284" s="38" t="s">
        <v>147</v>
      </c>
      <c r="I284" s="41">
        <v>6.75</v>
      </c>
      <c r="J284" s="43"/>
      <c r="K284" s="43"/>
      <c r="L284" s="43"/>
      <c r="M284" s="43"/>
      <c r="N284" s="44"/>
    </row>
    <row r="285" spans="1:14" x14ac:dyDescent="0.15">
      <c r="A285" s="37" t="s">
        <v>220</v>
      </c>
      <c r="B285" s="48">
        <v>536</v>
      </c>
      <c r="C285" s="48" t="s">
        <v>392</v>
      </c>
      <c r="D285" s="38" t="s">
        <v>36</v>
      </c>
      <c r="E285" s="39">
        <v>302</v>
      </c>
      <c r="F285" s="38" t="s">
        <v>393</v>
      </c>
      <c r="G285" s="41">
        <v>3.7</v>
      </c>
      <c r="H285" s="38" t="s">
        <v>63</v>
      </c>
      <c r="I285" s="41">
        <v>19.5</v>
      </c>
      <c r="J285" s="43">
        <v>287150.96000000002</v>
      </c>
      <c r="K285" s="43">
        <v>6051365</v>
      </c>
      <c r="L285" s="43">
        <v>16270</v>
      </c>
      <c r="M285" s="43">
        <v>6067635</v>
      </c>
      <c r="N285" s="44"/>
    </row>
    <row r="286" spans="1:14" x14ac:dyDescent="0.15">
      <c r="A286" s="37" t="s">
        <v>384</v>
      </c>
      <c r="B286" s="48">
        <v>536</v>
      </c>
      <c r="C286" s="48" t="s">
        <v>392</v>
      </c>
      <c r="D286" s="38" t="s">
        <v>36</v>
      </c>
      <c r="E286" s="39">
        <v>19</v>
      </c>
      <c r="F286" s="38" t="s">
        <v>394</v>
      </c>
      <c r="G286" s="41">
        <v>4</v>
      </c>
      <c r="H286" s="38" t="s">
        <v>63</v>
      </c>
      <c r="I286" s="41">
        <v>19.5</v>
      </c>
      <c r="J286" s="43">
        <v>19567.2</v>
      </c>
      <c r="K286" s="43">
        <v>412355</v>
      </c>
      <c r="L286" s="43">
        <v>1198</v>
      </c>
      <c r="M286" s="43">
        <v>413553</v>
      </c>
      <c r="N286" s="44"/>
    </row>
    <row r="287" spans="1:14" x14ac:dyDescent="0.15">
      <c r="A287" s="37" t="s">
        <v>384</v>
      </c>
      <c r="B287" s="48">
        <v>536</v>
      </c>
      <c r="C287" s="48" t="s">
        <v>392</v>
      </c>
      <c r="D287" s="38" t="s">
        <v>36</v>
      </c>
      <c r="E287" s="39">
        <v>17</v>
      </c>
      <c r="F287" s="38" t="s">
        <v>306</v>
      </c>
      <c r="G287" s="41">
        <v>4.7</v>
      </c>
      <c r="H287" s="38" t="s">
        <v>63</v>
      </c>
      <c r="I287" s="41">
        <v>19.5</v>
      </c>
      <c r="J287" s="43">
        <v>17595.8</v>
      </c>
      <c r="K287" s="43">
        <v>370811</v>
      </c>
      <c r="L287" s="43">
        <v>1260</v>
      </c>
      <c r="M287" s="43">
        <v>372071</v>
      </c>
      <c r="N287" s="44"/>
    </row>
    <row r="288" spans="1:14" x14ac:dyDescent="0.15">
      <c r="A288" s="37" t="s">
        <v>384</v>
      </c>
      <c r="B288" s="48">
        <v>536</v>
      </c>
      <c r="C288" s="48" t="s">
        <v>392</v>
      </c>
      <c r="D288" s="38" t="s">
        <v>36</v>
      </c>
      <c r="E288" s="39">
        <v>11.5</v>
      </c>
      <c r="F288" s="38" t="s">
        <v>308</v>
      </c>
      <c r="G288" s="41">
        <v>5.5</v>
      </c>
      <c r="H288" s="38" t="s">
        <v>63</v>
      </c>
      <c r="I288" s="41">
        <v>19.5</v>
      </c>
      <c r="J288" s="43">
        <v>11971.19</v>
      </c>
      <c r="K288" s="43">
        <v>252279</v>
      </c>
      <c r="L288" s="43">
        <v>1000</v>
      </c>
      <c r="M288" s="43">
        <v>253279</v>
      </c>
      <c r="N288" s="44"/>
    </row>
    <row r="289" spans="1:14" x14ac:dyDescent="0.15">
      <c r="A289" s="37" t="s">
        <v>395</v>
      </c>
      <c r="B289" s="48">
        <v>536</v>
      </c>
      <c r="C289" s="48" t="s">
        <v>392</v>
      </c>
      <c r="D289" s="38" t="s">
        <v>36</v>
      </c>
      <c r="E289" s="39">
        <v>20</v>
      </c>
      <c r="F289" s="38" t="s">
        <v>396</v>
      </c>
      <c r="G289" s="41">
        <v>7.5</v>
      </c>
      <c r="H289" s="38" t="s">
        <v>63</v>
      </c>
      <c r="I289" s="41">
        <v>19.5</v>
      </c>
      <c r="J289" s="43">
        <v>21114.77</v>
      </c>
      <c r="K289" s="43">
        <v>444969</v>
      </c>
      <c r="L289" s="43">
        <v>2385</v>
      </c>
      <c r="M289" s="43">
        <v>447354</v>
      </c>
      <c r="N289" s="44"/>
    </row>
    <row r="290" spans="1:14" x14ac:dyDescent="0.15">
      <c r="A290" s="37"/>
      <c r="B290" s="48"/>
      <c r="C290" s="48"/>
      <c r="D290" s="38"/>
      <c r="E290" s="39"/>
      <c r="F290" s="38"/>
      <c r="G290" s="41"/>
      <c r="H290" s="38"/>
      <c r="I290" s="41"/>
      <c r="J290" s="43"/>
      <c r="K290" s="43"/>
      <c r="L290" s="43"/>
      <c r="M290" s="43"/>
      <c r="N290" s="44"/>
    </row>
    <row r="291" spans="1:14" x14ac:dyDescent="0.15">
      <c r="A291" s="37" t="s">
        <v>365</v>
      </c>
      <c r="B291" s="48">
        <v>554</v>
      </c>
      <c r="C291" s="48" t="s">
        <v>397</v>
      </c>
      <c r="D291" s="38" t="s">
        <v>36</v>
      </c>
      <c r="E291" s="39">
        <v>592.5</v>
      </c>
      <c r="F291" s="38" t="s">
        <v>398</v>
      </c>
      <c r="G291" s="41">
        <v>4</v>
      </c>
      <c r="H291" s="38" t="s">
        <v>167</v>
      </c>
      <c r="I291" s="41">
        <v>15</v>
      </c>
      <c r="J291" s="43"/>
      <c r="K291" s="43"/>
      <c r="L291" s="43"/>
      <c r="M291" s="43"/>
      <c r="N291" s="44"/>
    </row>
    <row r="292" spans="1:14" x14ac:dyDescent="0.15">
      <c r="A292" s="37" t="s">
        <v>365</v>
      </c>
      <c r="B292" s="48">
        <v>554</v>
      </c>
      <c r="C292" s="48" t="s">
        <v>397</v>
      </c>
      <c r="D292" s="38" t="s">
        <v>36</v>
      </c>
      <c r="E292" s="39">
        <v>76</v>
      </c>
      <c r="F292" s="38" t="s">
        <v>399</v>
      </c>
      <c r="G292" s="41">
        <v>3.9</v>
      </c>
      <c r="H292" s="38" t="s">
        <v>167</v>
      </c>
      <c r="I292" s="41">
        <v>15</v>
      </c>
      <c r="J292" s="43"/>
      <c r="K292" s="43"/>
      <c r="L292" s="43"/>
      <c r="M292" s="43"/>
      <c r="N292" s="44"/>
    </row>
    <row r="293" spans="1:14" x14ac:dyDescent="0.15">
      <c r="A293" s="37" t="s">
        <v>365</v>
      </c>
      <c r="B293" s="48">
        <v>554</v>
      </c>
      <c r="C293" s="48" t="s">
        <v>397</v>
      </c>
      <c r="D293" s="38" t="s">
        <v>36</v>
      </c>
      <c r="E293" s="39">
        <v>0.5</v>
      </c>
      <c r="F293" s="38" t="s">
        <v>400</v>
      </c>
      <c r="G293" s="41">
        <v>0</v>
      </c>
      <c r="H293" s="38" t="s">
        <v>167</v>
      </c>
      <c r="I293" s="41">
        <v>15.25</v>
      </c>
      <c r="J293" s="43"/>
      <c r="K293" s="43"/>
      <c r="L293" s="43"/>
      <c r="M293" s="43"/>
      <c r="N293" s="44"/>
    </row>
    <row r="294" spans="1:14" x14ac:dyDescent="0.15">
      <c r="A294" s="37" t="s">
        <v>402</v>
      </c>
      <c r="B294" s="48">
        <v>557</v>
      </c>
      <c r="C294" s="48" t="s">
        <v>401</v>
      </c>
      <c r="D294" s="38" t="s">
        <v>36</v>
      </c>
      <c r="E294" s="39">
        <v>120.8</v>
      </c>
      <c r="F294" s="38" t="s">
        <v>271</v>
      </c>
      <c r="G294" s="41">
        <v>4.2</v>
      </c>
      <c r="H294" s="38" t="s">
        <v>55</v>
      </c>
      <c r="I294" s="41">
        <v>9.75</v>
      </c>
      <c r="J294" s="43"/>
      <c r="K294" s="43"/>
      <c r="L294" s="43"/>
      <c r="M294" s="43"/>
      <c r="N294" s="44"/>
    </row>
    <row r="295" spans="1:14" x14ac:dyDescent="0.15">
      <c r="A295" s="37" t="s">
        <v>402</v>
      </c>
      <c r="B295" s="48">
        <v>557</v>
      </c>
      <c r="C295" s="48" t="s">
        <v>401</v>
      </c>
      <c r="D295" s="38" t="s">
        <v>36</v>
      </c>
      <c r="E295" s="39">
        <v>41.9</v>
      </c>
      <c r="F295" s="38" t="s">
        <v>272</v>
      </c>
      <c r="G295" s="41">
        <v>5</v>
      </c>
      <c r="H295" s="38" t="s">
        <v>55</v>
      </c>
      <c r="I295" s="41">
        <v>19.5</v>
      </c>
      <c r="J295" s="43"/>
      <c r="K295" s="43"/>
      <c r="L295" s="43"/>
      <c r="M295" s="43"/>
      <c r="N295" s="44"/>
    </row>
    <row r="296" spans="1:14" x14ac:dyDescent="0.15">
      <c r="A296" s="37" t="s">
        <v>402</v>
      </c>
      <c r="B296" s="48">
        <v>557</v>
      </c>
      <c r="C296" s="48" t="s">
        <v>401</v>
      </c>
      <c r="D296" s="38" t="s">
        <v>36</v>
      </c>
      <c r="E296" s="39">
        <v>11</v>
      </c>
      <c r="F296" s="38" t="s">
        <v>403</v>
      </c>
      <c r="G296" s="41">
        <v>5</v>
      </c>
      <c r="H296" s="38" t="s">
        <v>55</v>
      </c>
      <c r="I296" s="41">
        <v>19.75</v>
      </c>
      <c r="J296" s="43"/>
      <c r="K296" s="43"/>
      <c r="L296" s="43"/>
      <c r="M296" s="43"/>
      <c r="N296" s="44"/>
    </row>
    <row r="297" spans="1:14" x14ac:dyDescent="0.15">
      <c r="A297" s="37" t="s">
        <v>402</v>
      </c>
      <c r="B297" s="48">
        <v>557</v>
      </c>
      <c r="C297" s="48" t="s">
        <v>401</v>
      </c>
      <c r="D297" s="38" t="s">
        <v>36</v>
      </c>
      <c r="E297" s="39">
        <v>64</v>
      </c>
      <c r="F297" s="38" t="s">
        <v>404</v>
      </c>
      <c r="G297" s="41">
        <v>3</v>
      </c>
      <c r="H297" s="38" t="s">
        <v>55</v>
      </c>
      <c r="I297" s="41">
        <v>20</v>
      </c>
      <c r="J297" s="43"/>
      <c r="K297" s="43"/>
      <c r="L297" s="43"/>
      <c r="M297" s="43"/>
      <c r="N297" s="44"/>
    </row>
    <row r="298" spans="1:14" x14ac:dyDescent="0.15">
      <c r="A298" s="37"/>
      <c r="B298" s="48"/>
      <c r="C298" s="48"/>
      <c r="D298" s="38"/>
      <c r="E298" s="39"/>
      <c r="F298" s="38"/>
      <c r="G298" s="41"/>
      <c r="H298" s="38"/>
      <c r="I298" s="41"/>
      <c r="J298" s="43"/>
      <c r="K298" s="43"/>
      <c r="L298" s="43"/>
      <c r="M298" s="43"/>
      <c r="N298" s="44"/>
    </row>
    <row r="299" spans="1:14" x14ac:dyDescent="0.15">
      <c r="A299" s="37"/>
      <c r="B299" s="48"/>
      <c r="C299" s="48"/>
      <c r="D299" s="38"/>
      <c r="E299" s="39"/>
      <c r="F299" s="38"/>
      <c r="G299" s="41"/>
      <c r="H299" s="38"/>
      <c r="I299" s="41"/>
      <c r="J299" s="43"/>
      <c r="K299" s="43"/>
      <c r="L299" s="43"/>
      <c r="M299" s="43"/>
      <c r="N299" s="44"/>
    </row>
    <row r="300" spans="1:14" ht="18.75" customHeight="1" x14ac:dyDescent="0.15">
      <c r="A300" s="65" t="s">
        <v>427</v>
      </c>
      <c r="B300" s="66"/>
      <c r="C300" s="66"/>
      <c r="D300" s="67"/>
      <c r="E300" s="68"/>
      <c r="F300" s="67"/>
      <c r="G300" s="67"/>
      <c r="H300" s="67" t="s">
        <v>3</v>
      </c>
      <c r="I300" s="69"/>
      <c r="J300" s="70"/>
      <c r="K300" s="71">
        <v>1125440208</v>
      </c>
      <c r="L300" s="71">
        <v>21584934</v>
      </c>
      <c r="M300" s="71">
        <v>1147025141.6199999</v>
      </c>
      <c r="N300" s="72"/>
    </row>
    <row r="301" spans="1:14" ht="10.5" customHeight="1" x14ac:dyDescent="0.15">
      <c r="A301" s="73"/>
      <c r="G301" s="74"/>
      <c r="H301" s="75"/>
      <c r="I301" s="76"/>
      <c r="J301" s="77"/>
      <c r="K301" s="77"/>
      <c r="L301" s="77"/>
      <c r="M301" s="77"/>
      <c r="N301" s="78"/>
    </row>
    <row r="302" spans="1:14" x14ac:dyDescent="0.15">
      <c r="A302" s="79" t="s">
        <v>754</v>
      </c>
      <c r="B302" s="79"/>
      <c r="C302" s="79" t="s">
        <v>755</v>
      </c>
      <c r="G302" s="74"/>
      <c r="H302" s="75"/>
      <c r="I302" s="76"/>
    </row>
    <row r="303" spans="1:14" x14ac:dyDescent="0.15">
      <c r="A303" s="80" t="s">
        <v>430</v>
      </c>
      <c r="B303" s="48"/>
      <c r="C303" s="48"/>
      <c r="H303" s="81"/>
      <c r="J303" s="82"/>
      <c r="K303" s="83"/>
    </row>
    <row r="304" spans="1:14" x14ac:dyDescent="0.15">
      <c r="A304" s="80" t="s">
        <v>431</v>
      </c>
    </row>
    <row r="305" spans="1:7" x14ac:dyDescent="0.15">
      <c r="A305" s="80" t="s">
        <v>432</v>
      </c>
    </row>
    <row r="306" spans="1:7" x14ac:dyDescent="0.15">
      <c r="A306" s="80" t="s">
        <v>433</v>
      </c>
    </row>
    <row r="307" spans="1:7" x14ac:dyDescent="0.15">
      <c r="A307" s="80" t="s">
        <v>756</v>
      </c>
    </row>
    <row r="308" spans="1:7" x14ac:dyDescent="0.15">
      <c r="A308" s="84" t="s">
        <v>434</v>
      </c>
      <c r="B308" s="84" t="s">
        <v>435</v>
      </c>
    </row>
    <row r="309" spans="1:7" x14ac:dyDescent="0.15">
      <c r="A309" s="84" t="s">
        <v>436</v>
      </c>
    </row>
    <row r="310" spans="1:7" x14ac:dyDescent="0.15">
      <c r="A310" s="84" t="s">
        <v>437</v>
      </c>
    </row>
    <row r="311" spans="1:7" x14ac:dyDescent="0.15">
      <c r="A311" s="84" t="s">
        <v>757</v>
      </c>
      <c r="E311" s="85"/>
    </row>
    <row r="312" spans="1:7" x14ac:dyDescent="0.15">
      <c r="A312" s="86" t="s">
        <v>439</v>
      </c>
      <c r="B312" s="86" t="s">
        <v>440</v>
      </c>
      <c r="G312" s="86" t="s">
        <v>441</v>
      </c>
    </row>
    <row r="313" spans="1:7" x14ac:dyDescent="0.15">
      <c r="A313" s="86" t="s">
        <v>442</v>
      </c>
      <c r="B313" s="86" t="s">
        <v>443</v>
      </c>
      <c r="E313" s="86" t="s">
        <v>444</v>
      </c>
      <c r="G313" s="7"/>
    </row>
    <row r="314" spans="1:7" x14ac:dyDescent="0.15">
      <c r="A314" s="7"/>
      <c r="B314" s="7"/>
    </row>
    <row r="315" spans="1:7" x14ac:dyDescent="0.15">
      <c r="A315" s="86"/>
    </row>
    <row r="316" spans="1:7" x14ac:dyDescent="0.15">
      <c r="A316" s="86"/>
    </row>
    <row r="317" spans="1:7" ht="12.75" x14ac:dyDescent="0.2">
      <c r="A317" s="90" t="s">
        <v>445</v>
      </c>
      <c r="C317" s="6"/>
      <c r="E317" s="6"/>
    </row>
    <row r="318" spans="1:7" ht="12.75" x14ac:dyDescent="0.2">
      <c r="A318" s="1" t="s">
        <v>446</v>
      </c>
      <c r="C318" s="6"/>
      <c r="E318" s="6"/>
    </row>
    <row r="319" spans="1:7" ht="12.75" x14ac:dyDescent="0.2">
      <c r="A319" s="90" t="s">
        <v>758</v>
      </c>
      <c r="C319" s="6"/>
      <c r="E319" s="6"/>
    </row>
    <row r="320" spans="1:7" x14ac:dyDescent="0.15">
      <c r="A320" s="11"/>
      <c r="B320" s="2"/>
      <c r="C320" s="11"/>
      <c r="D320" s="11"/>
      <c r="E320" s="11"/>
      <c r="F320" s="11"/>
    </row>
    <row r="321" spans="1:9" ht="12.75" x14ac:dyDescent="0.2">
      <c r="A321" s="91"/>
      <c r="B321" s="92"/>
      <c r="C321" s="93"/>
      <c r="D321" s="93" t="s">
        <v>448</v>
      </c>
      <c r="E321" s="92"/>
      <c r="F321" s="94" t="s">
        <v>449</v>
      </c>
    </row>
    <row r="322" spans="1:9" ht="12.75" x14ac:dyDescent="0.2">
      <c r="A322" s="95" t="s">
        <v>4</v>
      </c>
      <c r="B322" s="96" t="s">
        <v>5</v>
      </c>
      <c r="C322" s="22"/>
      <c r="D322" s="96" t="s">
        <v>450</v>
      </c>
      <c r="E322" s="96" t="s">
        <v>451</v>
      </c>
      <c r="F322" s="97" t="s">
        <v>452</v>
      </c>
    </row>
    <row r="323" spans="1:9" ht="12.75" x14ac:dyDescent="0.2">
      <c r="A323" s="95" t="s">
        <v>453</v>
      </c>
      <c r="B323" s="96" t="s">
        <v>454</v>
      </c>
      <c r="C323" s="96" t="s">
        <v>7</v>
      </c>
      <c r="D323" s="96" t="s">
        <v>455</v>
      </c>
      <c r="E323" s="96" t="s">
        <v>456</v>
      </c>
      <c r="F323" s="97" t="s">
        <v>457</v>
      </c>
    </row>
    <row r="324" spans="1:9" ht="12.75" x14ac:dyDescent="0.2">
      <c r="A324" s="98"/>
      <c r="B324" s="33"/>
      <c r="C324" s="32"/>
      <c r="D324" s="33" t="s">
        <v>33</v>
      </c>
      <c r="E324" s="33" t="s">
        <v>33</v>
      </c>
      <c r="F324" s="99" t="s">
        <v>33</v>
      </c>
    </row>
    <row r="325" spans="1:9" x14ac:dyDescent="0.15">
      <c r="A325" s="11"/>
      <c r="B325" s="2"/>
      <c r="C325" s="11"/>
      <c r="D325" s="11"/>
      <c r="E325" s="11"/>
      <c r="F325" s="11"/>
    </row>
    <row r="326" spans="1:9" x14ac:dyDescent="0.15">
      <c r="A326" s="37" t="s">
        <v>458</v>
      </c>
      <c r="B326" s="38">
        <v>239</v>
      </c>
      <c r="C326" s="38" t="s">
        <v>52</v>
      </c>
      <c r="D326" s="100">
        <v>64484.61</v>
      </c>
      <c r="E326" s="100">
        <v>17372.59</v>
      </c>
      <c r="F326" s="101"/>
    </row>
    <row r="327" spans="1:9" x14ac:dyDescent="0.15">
      <c r="A327" s="86" t="s">
        <v>759</v>
      </c>
      <c r="B327" s="2">
        <v>271</v>
      </c>
      <c r="C327" s="2" t="s">
        <v>97</v>
      </c>
      <c r="D327" s="100">
        <v>262785</v>
      </c>
      <c r="E327" s="100">
        <v>147657</v>
      </c>
      <c r="F327" s="101"/>
    </row>
    <row r="328" spans="1:9" x14ac:dyDescent="0.15">
      <c r="A328" s="86" t="s">
        <v>759</v>
      </c>
      <c r="B328" s="2">
        <v>271</v>
      </c>
      <c r="C328" s="2" t="s">
        <v>98</v>
      </c>
      <c r="D328" s="100">
        <v>80314</v>
      </c>
      <c r="E328" s="100">
        <v>37928</v>
      </c>
      <c r="F328" s="101"/>
    </row>
    <row r="329" spans="1:9" x14ac:dyDescent="0.15">
      <c r="A329" s="37" t="s">
        <v>461</v>
      </c>
      <c r="B329" s="48">
        <v>332</v>
      </c>
      <c r="C329" s="38" t="s">
        <v>460</v>
      </c>
      <c r="D329" s="100">
        <v>6478247</v>
      </c>
      <c r="E329" s="100">
        <v>0</v>
      </c>
      <c r="F329" s="101"/>
    </row>
    <row r="330" spans="1:9" x14ac:dyDescent="0.15">
      <c r="A330" s="37" t="s">
        <v>461</v>
      </c>
      <c r="B330" s="48">
        <v>332</v>
      </c>
      <c r="C330" s="38" t="s">
        <v>748</v>
      </c>
      <c r="D330" s="100">
        <v>12031016</v>
      </c>
      <c r="E330" s="100">
        <v>0</v>
      </c>
      <c r="F330" s="101"/>
    </row>
    <row r="331" spans="1:9" x14ac:dyDescent="0.15">
      <c r="A331" s="37" t="s">
        <v>461</v>
      </c>
      <c r="B331" s="48">
        <v>332</v>
      </c>
      <c r="C331" s="38" t="s">
        <v>54</v>
      </c>
      <c r="D331" s="100">
        <v>21</v>
      </c>
      <c r="E331" s="100">
        <v>0</v>
      </c>
      <c r="F331" s="101"/>
      <c r="G331" s="87"/>
      <c r="H331" s="87"/>
      <c r="I331" s="87"/>
    </row>
    <row r="332" spans="1:9" x14ac:dyDescent="0.15">
      <c r="A332" s="37" t="s">
        <v>459</v>
      </c>
      <c r="B332" s="48">
        <v>337</v>
      </c>
      <c r="C332" s="38" t="s">
        <v>37</v>
      </c>
      <c r="D332" s="100">
        <v>109662</v>
      </c>
      <c r="E332" s="100">
        <v>92893</v>
      </c>
      <c r="F332" s="101"/>
      <c r="G332" s="87"/>
      <c r="H332" s="87"/>
      <c r="I332" s="87"/>
    </row>
    <row r="333" spans="1:9" x14ac:dyDescent="0.15">
      <c r="A333" s="37" t="s">
        <v>459</v>
      </c>
      <c r="B333" s="48">
        <v>337</v>
      </c>
      <c r="C333" s="38" t="s">
        <v>39</v>
      </c>
      <c r="D333" s="100">
        <v>20298</v>
      </c>
      <c r="E333" s="100">
        <v>17195</v>
      </c>
      <c r="F333" s="101"/>
      <c r="G333" s="87"/>
      <c r="H333" s="87"/>
      <c r="I333" s="87"/>
    </row>
    <row r="334" spans="1:9" x14ac:dyDescent="0.15">
      <c r="A334" s="37" t="s">
        <v>459</v>
      </c>
      <c r="B334" s="48">
        <v>337</v>
      </c>
      <c r="C334" s="38" t="s">
        <v>760</v>
      </c>
      <c r="D334" s="100">
        <v>104351</v>
      </c>
      <c r="E334" s="100">
        <v>96678</v>
      </c>
      <c r="F334" s="101"/>
      <c r="G334" s="87"/>
      <c r="H334" s="87"/>
    </row>
    <row r="335" spans="1:9" x14ac:dyDescent="0.15">
      <c r="A335" s="37" t="s">
        <v>94</v>
      </c>
      <c r="B335" s="48">
        <v>363</v>
      </c>
      <c r="C335" s="38" t="s">
        <v>217</v>
      </c>
      <c r="D335" s="100">
        <v>33288</v>
      </c>
      <c r="E335" s="100">
        <v>27226</v>
      </c>
      <c r="F335" s="101"/>
      <c r="G335" s="87"/>
      <c r="H335" s="87"/>
    </row>
    <row r="336" spans="1:9" x14ac:dyDescent="0.15">
      <c r="A336" s="37" t="s">
        <v>94</v>
      </c>
      <c r="B336" s="48">
        <v>363</v>
      </c>
      <c r="C336" s="38" t="s">
        <v>218</v>
      </c>
      <c r="D336" s="100">
        <v>7989</v>
      </c>
      <c r="E336" s="100">
        <v>6534</v>
      </c>
      <c r="F336" s="101"/>
      <c r="H336" s="87"/>
    </row>
    <row r="337" spans="1:14" x14ac:dyDescent="0.15">
      <c r="A337" s="37" t="s">
        <v>461</v>
      </c>
      <c r="B337" s="48">
        <v>383</v>
      </c>
      <c r="C337" s="38" t="s">
        <v>105</v>
      </c>
      <c r="D337" s="100">
        <v>50143</v>
      </c>
      <c r="E337" s="100">
        <v>47918</v>
      </c>
      <c r="F337" s="101"/>
      <c r="H337" s="87"/>
    </row>
    <row r="338" spans="1:14" x14ac:dyDescent="0.15">
      <c r="A338" s="37" t="s">
        <v>220</v>
      </c>
      <c r="B338" s="48">
        <v>441</v>
      </c>
      <c r="C338" s="38" t="s">
        <v>295</v>
      </c>
      <c r="D338" s="100">
        <v>597581</v>
      </c>
      <c r="E338" s="100">
        <v>20768</v>
      </c>
      <c r="F338" s="101"/>
      <c r="H338" s="87"/>
    </row>
    <row r="339" spans="1:14" x14ac:dyDescent="0.15">
      <c r="A339" s="37" t="s">
        <v>130</v>
      </c>
      <c r="B339" s="48">
        <v>458</v>
      </c>
      <c r="C339" s="38" t="s">
        <v>313</v>
      </c>
      <c r="D339" s="100">
        <v>899460</v>
      </c>
      <c r="E339" s="100">
        <v>38855</v>
      </c>
      <c r="F339" s="101"/>
      <c r="H339" s="87"/>
    </row>
    <row r="340" spans="1:14" x14ac:dyDescent="0.15">
      <c r="A340" s="37" t="s">
        <v>130</v>
      </c>
      <c r="B340" s="48">
        <v>458</v>
      </c>
      <c r="C340" s="38" t="s">
        <v>314</v>
      </c>
      <c r="D340" s="100">
        <v>492470</v>
      </c>
      <c r="E340" s="100">
        <v>0</v>
      </c>
      <c r="F340" s="101"/>
    </row>
    <row r="341" spans="1:14" x14ac:dyDescent="0.15">
      <c r="A341" s="37" t="s">
        <v>269</v>
      </c>
      <c r="B341" s="48">
        <v>514</v>
      </c>
      <c r="C341" s="38" t="s">
        <v>322</v>
      </c>
      <c r="D341" s="100">
        <v>0</v>
      </c>
      <c r="E341" s="100">
        <v>1481576</v>
      </c>
      <c r="F341" s="101"/>
    </row>
    <row r="342" spans="1:14" x14ac:dyDescent="0.15">
      <c r="A342" s="37" t="s">
        <v>220</v>
      </c>
      <c r="B342" s="48">
        <v>536</v>
      </c>
      <c r="C342" s="38" t="s">
        <v>393</v>
      </c>
      <c r="D342" s="100">
        <v>116786</v>
      </c>
      <c r="E342" s="100">
        <v>56281</v>
      </c>
      <c r="F342" s="101"/>
    </row>
    <row r="343" spans="1:14" x14ac:dyDescent="0.15">
      <c r="A343" s="37"/>
      <c r="B343" s="2"/>
      <c r="C343" s="38"/>
      <c r="D343" s="100"/>
      <c r="E343" s="100"/>
      <c r="F343" s="101"/>
    </row>
    <row r="344" spans="1:14" x14ac:dyDescent="0.15">
      <c r="A344" s="102" t="s">
        <v>467</v>
      </c>
      <c r="B344" s="66"/>
      <c r="C344" s="67"/>
      <c r="D344" s="65">
        <v>21348895.609999999</v>
      </c>
      <c r="E344" s="65">
        <v>2088881.59</v>
      </c>
      <c r="F344" s="65">
        <v>0</v>
      </c>
      <c r="G344" s="87"/>
      <c r="H344" s="87"/>
      <c r="I344" s="87"/>
      <c r="J344" s="87"/>
      <c r="K344" s="87"/>
      <c r="L344" s="87"/>
      <c r="M344" s="87"/>
      <c r="N344" s="87"/>
    </row>
    <row r="345" spans="1:14" x14ac:dyDescent="0.15">
      <c r="A345" s="87"/>
      <c r="B345" s="2"/>
      <c r="E345" s="5"/>
      <c r="F345" s="87"/>
      <c r="K345" s="87"/>
      <c r="L345" s="87"/>
      <c r="M345" s="87"/>
    </row>
    <row r="346" spans="1:14" ht="12.75" x14ac:dyDescent="0.2">
      <c r="A346" s="8" t="s">
        <v>468</v>
      </c>
      <c r="B346" s="87"/>
      <c r="C346" s="87"/>
      <c r="E346" s="6"/>
      <c r="F346" s="104"/>
      <c r="G346" s="104"/>
      <c r="L346" s="105"/>
      <c r="M346" s="87"/>
    </row>
    <row r="347" spans="1:14" ht="12.75" x14ac:dyDescent="0.2">
      <c r="A347" s="1" t="s">
        <v>446</v>
      </c>
      <c r="B347" s="87"/>
      <c r="C347" s="87"/>
      <c r="E347" s="6"/>
      <c r="F347" s="104"/>
      <c r="G347" s="104"/>
      <c r="L347" s="105"/>
    </row>
    <row r="348" spans="1:14" ht="12.75" x14ac:dyDescent="0.2">
      <c r="A348" s="90" t="s">
        <v>758</v>
      </c>
      <c r="B348" s="6"/>
      <c r="C348" s="6"/>
      <c r="E348" s="6"/>
      <c r="F348" s="104"/>
      <c r="G348" s="104"/>
      <c r="L348" s="105"/>
    </row>
    <row r="349" spans="1:14" x14ac:dyDescent="0.15">
      <c r="A349" s="11"/>
      <c r="B349" s="11"/>
      <c r="C349" s="11"/>
      <c r="D349" s="11"/>
      <c r="E349" s="11"/>
      <c r="F349" s="106"/>
      <c r="G349" s="106"/>
      <c r="H349" s="11"/>
      <c r="I349" s="11"/>
      <c r="J349" s="11"/>
      <c r="K349" s="11"/>
      <c r="L349" s="105"/>
      <c r="M349" s="87"/>
      <c r="N349" s="87"/>
    </row>
    <row r="350" spans="1:14" ht="12.75" x14ac:dyDescent="0.2">
      <c r="A350" s="91"/>
      <c r="B350" s="92" t="s">
        <v>469</v>
      </c>
      <c r="C350" s="92"/>
      <c r="D350" s="92"/>
      <c r="E350" s="107"/>
      <c r="F350" s="92" t="s">
        <v>470</v>
      </c>
      <c r="G350" s="92" t="s">
        <v>471</v>
      </c>
      <c r="H350" s="92" t="s">
        <v>472</v>
      </c>
      <c r="I350" s="92" t="s">
        <v>14</v>
      </c>
      <c r="J350" s="92" t="s">
        <v>472</v>
      </c>
      <c r="K350" s="92" t="s">
        <v>473</v>
      </c>
      <c r="L350" s="92" t="s">
        <v>474</v>
      </c>
      <c r="M350" s="78"/>
    </row>
    <row r="351" spans="1:14" ht="12.75" x14ac:dyDescent="0.2">
      <c r="A351" s="95" t="s">
        <v>475</v>
      </c>
      <c r="B351" s="96" t="s">
        <v>476</v>
      </c>
      <c r="C351" s="96" t="s">
        <v>477</v>
      </c>
      <c r="D351" s="96" t="s">
        <v>5</v>
      </c>
      <c r="E351" s="96" t="s">
        <v>7</v>
      </c>
      <c r="F351" s="96" t="s">
        <v>15</v>
      </c>
      <c r="G351" s="96" t="s">
        <v>478</v>
      </c>
      <c r="H351" s="96" t="s">
        <v>479</v>
      </c>
      <c r="I351" s="96" t="s">
        <v>480</v>
      </c>
      <c r="J351" s="96" t="s">
        <v>481</v>
      </c>
      <c r="K351" s="96" t="s">
        <v>482</v>
      </c>
      <c r="L351" s="96" t="s">
        <v>483</v>
      </c>
      <c r="M351" s="78"/>
    </row>
    <row r="352" spans="1:14" ht="12.75" x14ac:dyDescent="0.2">
      <c r="A352" s="95" t="s">
        <v>453</v>
      </c>
      <c r="B352" s="96" t="s">
        <v>484</v>
      </c>
      <c r="C352" s="96" t="s">
        <v>485</v>
      </c>
      <c r="D352" s="96" t="s">
        <v>486</v>
      </c>
      <c r="E352" s="22"/>
      <c r="F352" s="96" t="s">
        <v>487</v>
      </c>
      <c r="G352" s="96" t="s">
        <v>488</v>
      </c>
      <c r="H352" s="96" t="s">
        <v>489</v>
      </c>
      <c r="I352" s="96" t="s">
        <v>490</v>
      </c>
      <c r="J352" s="96" t="s">
        <v>21</v>
      </c>
      <c r="K352" s="108" t="s">
        <v>21</v>
      </c>
      <c r="L352" s="108" t="s">
        <v>491</v>
      </c>
      <c r="M352" s="78"/>
    </row>
    <row r="353" spans="1:13" ht="12.75" x14ac:dyDescent="0.2">
      <c r="A353" s="98"/>
      <c r="B353" s="33" t="s">
        <v>492</v>
      </c>
      <c r="C353" s="33"/>
      <c r="D353" s="33"/>
      <c r="E353" s="32"/>
      <c r="F353" s="109"/>
      <c r="G353" s="109"/>
      <c r="H353" s="33"/>
      <c r="I353" s="33" t="s">
        <v>33</v>
      </c>
      <c r="J353" s="33"/>
      <c r="K353" s="110"/>
      <c r="L353" s="110" t="s">
        <v>493</v>
      </c>
      <c r="M353" s="78"/>
    </row>
    <row r="354" spans="1:13" x14ac:dyDescent="0.15">
      <c r="A354" s="11"/>
      <c r="B354" s="11"/>
      <c r="C354" s="11"/>
      <c r="D354" s="11"/>
      <c r="E354" s="11"/>
      <c r="F354" s="106"/>
      <c r="G354" s="106"/>
      <c r="H354" s="11"/>
      <c r="I354" s="11"/>
      <c r="J354" s="11"/>
      <c r="K354" s="11"/>
      <c r="L354" s="105"/>
      <c r="M354" s="78"/>
    </row>
    <row r="355" spans="1:13" ht="12.75" x14ac:dyDescent="0.2">
      <c r="A355" s="142" t="s">
        <v>761</v>
      </c>
      <c r="B355" s="37"/>
      <c r="C355" s="6"/>
      <c r="D355" s="48"/>
      <c r="E355" s="38"/>
      <c r="F355" s="111"/>
      <c r="G355" s="38"/>
      <c r="H355" s="112"/>
      <c r="I355" s="112"/>
      <c r="J355" s="112"/>
      <c r="K355" s="112"/>
      <c r="L355" s="105"/>
    </row>
    <row r="356" spans="1:13" x14ac:dyDescent="0.15">
      <c r="A356" s="37"/>
      <c r="B356" s="37"/>
      <c r="C356" s="6"/>
      <c r="D356" s="48"/>
      <c r="E356" s="38"/>
      <c r="F356" s="111"/>
      <c r="G356" s="38"/>
      <c r="H356" s="112"/>
      <c r="I356" s="112"/>
      <c r="J356" s="112"/>
      <c r="K356" s="112"/>
      <c r="L356" s="105"/>
      <c r="M356" s="78"/>
    </row>
    <row r="357" spans="1:13" x14ac:dyDescent="0.15">
      <c r="A357" s="113" t="s">
        <v>467</v>
      </c>
      <c r="B357" s="67"/>
      <c r="C357" s="67"/>
      <c r="D357" s="67"/>
      <c r="E357" s="67"/>
      <c r="F357" s="114"/>
      <c r="G357" s="114"/>
      <c r="H357" s="65"/>
      <c r="I357" s="69">
        <v>0</v>
      </c>
      <c r="J357" s="69">
        <v>0</v>
      </c>
      <c r="K357" s="69">
        <v>0</v>
      </c>
      <c r="L357" s="65"/>
      <c r="M357" s="78"/>
    </row>
    <row r="358" spans="1:13" x14ac:dyDescent="0.15">
      <c r="A358" s="115"/>
      <c r="B358" s="6"/>
      <c r="C358" s="6"/>
      <c r="E358" s="6"/>
      <c r="F358" s="104"/>
      <c r="G358" s="104"/>
      <c r="H358" s="73"/>
      <c r="I358" s="73"/>
      <c r="J358" s="73"/>
      <c r="K358" s="73"/>
      <c r="L358" s="105"/>
      <c r="M358" s="78"/>
    </row>
    <row r="359" spans="1:13" x14ac:dyDescent="0.15">
      <c r="A359" s="116" t="s">
        <v>497</v>
      </c>
      <c r="B359" s="6"/>
      <c r="C359" s="6"/>
      <c r="E359" s="6"/>
      <c r="F359" s="104"/>
      <c r="G359" s="104"/>
      <c r="H359" s="78"/>
      <c r="I359" s="78"/>
      <c r="J359" s="78"/>
      <c r="K359" s="78"/>
      <c r="L359" s="105"/>
      <c r="M359" s="78"/>
    </row>
    <row r="360" spans="1:13" x14ac:dyDescent="0.15">
      <c r="A360" s="80" t="s">
        <v>498</v>
      </c>
      <c r="B360" s="6"/>
      <c r="C360" s="6"/>
      <c r="E360" s="82"/>
      <c r="F360" s="117"/>
      <c r="G360" s="118"/>
      <c r="H360" s="78"/>
      <c r="I360" s="78"/>
      <c r="J360" s="78"/>
      <c r="K360" s="78"/>
      <c r="L360" s="105"/>
      <c r="M360" s="78"/>
    </row>
    <row r="361" spans="1:13" x14ac:dyDescent="0.15">
      <c r="A361" s="80"/>
      <c r="B361" s="6"/>
      <c r="C361" s="6"/>
      <c r="E361" s="6"/>
      <c r="F361" s="104"/>
      <c r="G361" s="104"/>
      <c r="L361" s="105"/>
    </row>
    <row r="362" spans="1:13" x14ac:dyDescent="0.15">
      <c r="B362" s="2"/>
      <c r="C362" s="2"/>
      <c r="D362" s="87"/>
      <c r="E362" s="5"/>
      <c r="F362" s="87"/>
      <c r="G362" s="88"/>
      <c r="I362" s="5"/>
      <c r="J362" s="78"/>
      <c r="K362" s="78"/>
      <c r="L362" s="78"/>
      <c r="M362" s="78"/>
    </row>
    <row r="363" spans="1:13" ht="12.75" x14ac:dyDescent="0.2">
      <c r="A363" s="120"/>
      <c r="B363" s="120"/>
      <c r="C363" s="121"/>
      <c r="D363" s="121"/>
      <c r="E363" s="121"/>
      <c r="F363" s="121"/>
      <c r="G363" s="88"/>
      <c r="I363" s="5"/>
      <c r="J363" s="78"/>
      <c r="K363" s="78"/>
      <c r="L363" s="78"/>
      <c r="M363" s="78"/>
    </row>
    <row r="364" spans="1:13" x14ac:dyDescent="0.15">
      <c r="A364" s="122" t="s">
        <v>500</v>
      </c>
      <c r="B364" s="123"/>
      <c r="C364" s="123"/>
      <c r="D364" s="123"/>
      <c r="E364" s="123"/>
      <c r="F364" s="124"/>
      <c r="G364" s="88"/>
      <c r="I364" s="5"/>
      <c r="J364" s="78"/>
      <c r="K364" s="78"/>
      <c r="L364" s="78"/>
      <c r="M364" s="78"/>
    </row>
    <row r="365" spans="1:13" ht="31.5" x14ac:dyDescent="0.15">
      <c r="A365" s="125" t="s">
        <v>501</v>
      </c>
      <c r="B365" s="126" t="s">
        <v>502</v>
      </c>
      <c r="C365" s="126" t="s">
        <v>503</v>
      </c>
      <c r="D365" s="127" t="s">
        <v>504</v>
      </c>
      <c r="E365" s="126" t="s">
        <v>505</v>
      </c>
      <c r="F365" s="128" t="s">
        <v>506</v>
      </c>
      <c r="G365" s="88"/>
      <c r="I365" s="5"/>
      <c r="J365" s="78"/>
      <c r="K365" s="78"/>
      <c r="L365" s="78"/>
      <c r="M365" s="78"/>
    </row>
    <row r="366" spans="1:13" ht="112.5" x14ac:dyDescent="0.15">
      <c r="A366" s="129">
        <v>193</v>
      </c>
      <c r="B366" s="130" t="s">
        <v>35</v>
      </c>
      <c r="C366" s="130" t="s">
        <v>507</v>
      </c>
      <c r="D366" s="130" t="s">
        <v>508</v>
      </c>
      <c r="E366" s="131" t="s">
        <v>509</v>
      </c>
      <c r="F366" s="131" t="s">
        <v>510</v>
      </c>
      <c r="G366" s="88"/>
      <c r="I366" s="5"/>
      <c r="J366" s="78"/>
      <c r="K366" s="78"/>
      <c r="L366" s="78"/>
      <c r="M366" s="78"/>
    </row>
    <row r="367" spans="1:13" ht="112.5" x14ac:dyDescent="0.15">
      <c r="A367" s="132">
        <v>199</v>
      </c>
      <c r="B367" s="133" t="s">
        <v>40</v>
      </c>
      <c r="C367" s="133" t="s">
        <v>507</v>
      </c>
      <c r="D367" s="133" t="s">
        <v>508</v>
      </c>
      <c r="E367" s="134" t="s">
        <v>509</v>
      </c>
      <c r="F367" s="134" t="s">
        <v>511</v>
      </c>
      <c r="I367" s="5"/>
    </row>
    <row r="368" spans="1:13" ht="146.25" x14ac:dyDescent="0.15">
      <c r="A368" s="129">
        <v>202</v>
      </c>
      <c r="B368" s="130" t="s">
        <v>43</v>
      </c>
      <c r="C368" s="130" t="s">
        <v>507</v>
      </c>
      <c r="D368" s="130" t="s">
        <v>508</v>
      </c>
      <c r="E368" s="131" t="s">
        <v>512</v>
      </c>
      <c r="F368" s="131" t="s">
        <v>513</v>
      </c>
      <c r="G368" s="88"/>
      <c r="I368" s="5"/>
      <c r="J368" s="78"/>
      <c r="K368" s="78"/>
      <c r="L368" s="78"/>
      <c r="M368" s="78"/>
    </row>
    <row r="369" spans="1:14" ht="45" x14ac:dyDescent="0.15">
      <c r="A369" s="132">
        <v>211</v>
      </c>
      <c r="B369" s="133" t="s">
        <v>48</v>
      </c>
      <c r="C369" s="133" t="s">
        <v>514</v>
      </c>
      <c r="D369" s="133" t="s">
        <v>508</v>
      </c>
      <c r="E369" s="133" t="s">
        <v>515</v>
      </c>
      <c r="F369" s="133" t="s">
        <v>516</v>
      </c>
      <c r="G369" s="88"/>
      <c r="I369" s="5"/>
      <c r="J369" s="78"/>
      <c r="K369" s="78"/>
      <c r="L369" s="78"/>
      <c r="M369" s="78"/>
    </row>
    <row r="370" spans="1:14" ht="56.25" x14ac:dyDescent="0.15">
      <c r="A370" s="129">
        <v>221</v>
      </c>
      <c r="B370" s="130" t="s">
        <v>53</v>
      </c>
      <c r="C370" s="130" t="s">
        <v>514</v>
      </c>
      <c r="D370" s="130" t="s">
        <v>517</v>
      </c>
      <c r="E370" s="133" t="s">
        <v>518</v>
      </c>
      <c r="F370" s="133" t="s">
        <v>519</v>
      </c>
      <c r="G370" s="88"/>
      <c r="I370" s="5"/>
      <c r="J370" s="78"/>
      <c r="K370" s="78"/>
      <c r="L370" s="78"/>
      <c r="M370" s="78"/>
    </row>
    <row r="371" spans="1:14" ht="33.75" x14ac:dyDescent="0.15">
      <c r="A371" s="132">
        <v>225</v>
      </c>
      <c r="B371" s="133" t="s">
        <v>61</v>
      </c>
      <c r="C371" s="133" t="s">
        <v>520</v>
      </c>
      <c r="D371" s="133" t="s">
        <v>521</v>
      </c>
      <c r="E371" s="133" t="s">
        <v>522</v>
      </c>
      <c r="F371" s="133" t="s">
        <v>523</v>
      </c>
      <c r="G371" s="88"/>
      <c r="I371" s="5"/>
      <c r="J371" s="78"/>
      <c r="K371" s="78"/>
      <c r="L371" s="78"/>
      <c r="M371" s="78"/>
    </row>
    <row r="372" spans="1:14" ht="22.5" x14ac:dyDescent="0.15">
      <c r="A372" s="129">
        <v>226</v>
      </c>
      <c r="B372" s="130" t="s">
        <v>524</v>
      </c>
      <c r="C372" s="130" t="s">
        <v>514</v>
      </c>
      <c r="D372" s="130" t="s">
        <v>508</v>
      </c>
      <c r="E372" s="130" t="s">
        <v>525</v>
      </c>
      <c r="F372" s="130" t="s">
        <v>526</v>
      </c>
      <c r="G372" s="88"/>
      <c r="I372" s="5"/>
      <c r="J372" s="78"/>
      <c r="K372" s="78"/>
      <c r="L372" s="78"/>
      <c r="M372" s="78"/>
    </row>
    <row r="373" spans="1:14" ht="22.5" x14ac:dyDescent="0.15">
      <c r="A373" s="132">
        <v>228</v>
      </c>
      <c r="B373" s="133" t="s">
        <v>66</v>
      </c>
      <c r="C373" s="133" t="s">
        <v>520</v>
      </c>
      <c r="D373" s="133" t="s">
        <v>521</v>
      </c>
      <c r="E373" s="133" t="s">
        <v>527</v>
      </c>
      <c r="F373" s="133" t="s">
        <v>527</v>
      </c>
      <c r="G373" s="88"/>
      <c r="I373" s="5"/>
    </row>
    <row r="374" spans="1:14" ht="33.75" x14ac:dyDescent="0.15">
      <c r="A374" s="129">
        <v>233</v>
      </c>
      <c r="B374" s="130" t="s">
        <v>528</v>
      </c>
      <c r="C374" s="130" t="s">
        <v>514</v>
      </c>
      <c r="D374" s="130" t="s">
        <v>529</v>
      </c>
      <c r="E374" s="133" t="s">
        <v>530</v>
      </c>
      <c r="F374" s="133" t="s">
        <v>531</v>
      </c>
      <c r="G374" s="88"/>
      <c r="I374" s="5"/>
      <c r="J374" s="78"/>
      <c r="K374" s="78"/>
      <c r="L374" s="78"/>
      <c r="M374" s="78"/>
    </row>
    <row r="375" spans="1:14" ht="67.5" x14ac:dyDescent="0.15">
      <c r="A375" s="132">
        <v>236</v>
      </c>
      <c r="B375" s="133" t="s">
        <v>68</v>
      </c>
      <c r="C375" s="133" t="s">
        <v>507</v>
      </c>
      <c r="D375" s="133" t="s">
        <v>521</v>
      </c>
      <c r="E375" s="133" t="s">
        <v>532</v>
      </c>
      <c r="F375" s="133" t="s">
        <v>533</v>
      </c>
      <c r="G375" s="88"/>
      <c r="I375" s="5"/>
      <c r="J375" s="78"/>
      <c r="K375" s="78"/>
      <c r="L375" s="78"/>
      <c r="M375" s="78"/>
    </row>
    <row r="376" spans="1:14" ht="33.75" x14ac:dyDescent="0.15">
      <c r="A376" s="129">
        <v>239</v>
      </c>
      <c r="B376" s="130" t="s">
        <v>73</v>
      </c>
      <c r="C376" s="130" t="s">
        <v>534</v>
      </c>
      <c r="D376" s="130" t="s">
        <v>508</v>
      </c>
      <c r="E376" s="130" t="s">
        <v>535</v>
      </c>
      <c r="F376" s="130" t="s">
        <v>535</v>
      </c>
      <c r="G376" s="88"/>
      <c r="I376" s="5"/>
      <c r="J376" s="78"/>
      <c r="K376" s="78"/>
      <c r="L376" s="78"/>
      <c r="M376" s="78"/>
    </row>
    <row r="377" spans="1:14" ht="33.75" x14ac:dyDescent="0.15">
      <c r="A377" s="132">
        <v>243</v>
      </c>
      <c r="B377" s="133" t="s">
        <v>536</v>
      </c>
      <c r="C377" s="133" t="s">
        <v>534</v>
      </c>
      <c r="D377" s="133" t="s">
        <v>508</v>
      </c>
      <c r="E377" s="133" t="s">
        <v>537</v>
      </c>
      <c r="F377" s="133" t="s">
        <v>537</v>
      </c>
      <c r="G377" s="88"/>
      <c r="I377" s="5"/>
      <c r="J377" s="78"/>
      <c r="K377" s="78"/>
      <c r="L377" s="78"/>
      <c r="M377" s="78"/>
    </row>
    <row r="378" spans="1:14" ht="90" x14ac:dyDescent="0.15">
      <c r="A378" s="129">
        <v>245</v>
      </c>
      <c r="B378" s="130" t="s">
        <v>76</v>
      </c>
      <c r="C378" s="130" t="s">
        <v>514</v>
      </c>
      <c r="D378" s="130" t="s">
        <v>517</v>
      </c>
      <c r="E378" s="133" t="s">
        <v>538</v>
      </c>
      <c r="F378" s="133" t="s">
        <v>539</v>
      </c>
      <c r="G378" s="88"/>
      <c r="I378" s="5"/>
      <c r="J378" s="78"/>
      <c r="K378" s="78"/>
      <c r="L378" s="78"/>
      <c r="M378" s="78"/>
    </row>
    <row r="379" spans="1:14" ht="90" x14ac:dyDescent="0.15">
      <c r="A379" s="132">
        <v>247</v>
      </c>
      <c r="B379" s="133" t="s">
        <v>81</v>
      </c>
      <c r="C379" s="133" t="s">
        <v>514</v>
      </c>
      <c r="D379" s="133" t="s">
        <v>517</v>
      </c>
      <c r="E379" s="133" t="s">
        <v>540</v>
      </c>
      <c r="F379" s="133" t="s">
        <v>541</v>
      </c>
      <c r="G379" s="88"/>
      <c r="I379" s="5"/>
    </row>
    <row r="380" spans="1:14" ht="22.5" x14ac:dyDescent="0.15">
      <c r="A380" s="129">
        <v>262</v>
      </c>
      <c r="B380" s="130" t="s">
        <v>86</v>
      </c>
      <c r="C380" s="130" t="s">
        <v>542</v>
      </c>
      <c r="D380" s="130" t="s">
        <v>508</v>
      </c>
      <c r="E380" s="130" t="s">
        <v>543</v>
      </c>
      <c r="F380" s="130" t="s">
        <v>543</v>
      </c>
      <c r="G380" s="88"/>
      <c r="I380" s="5"/>
      <c r="J380" s="78"/>
      <c r="K380" s="78"/>
      <c r="L380" s="78"/>
      <c r="M380" s="78"/>
    </row>
    <row r="381" spans="1:14" ht="67.5" x14ac:dyDescent="0.15">
      <c r="A381" s="132">
        <v>265</v>
      </c>
      <c r="B381" s="133" t="s">
        <v>544</v>
      </c>
      <c r="C381" s="133" t="s">
        <v>545</v>
      </c>
      <c r="D381" s="133" t="s">
        <v>517</v>
      </c>
      <c r="E381" s="133" t="s">
        <v>546</v>
      </c>
      <c r="F381" s="133" t="s">
        <v>547</v>
      </c>
      <c r="G381" s="88"/>
      <c r="I381" s="5"/>
      <c r="J381" s="78"/>
      <c r="K381" s="78"/>
      <c r="L381" s="78"/>
      <c r="M381" s="78"/>
    </row>
    <row r="382" spans="1:14" ht="22.5" x14ac:dyDescent="0.15">
      <c r="A382" s="129">
        <v>270</v>
      </c>
      <c r="B382" s="130" t="s">
        <v>93</v>
      </c>
      <c r="C382" s="130" t="s">
        <v>520</v>
      </c>
      <c r="D382" s="130" t="s">
        <v>521</v>
      </c>
      <c r="E382" s="130" t="s">
        <v>527</v>
      </c>
      <c r="F382" s="130" t="s">
        <v>527</v>
      </c>
      <c r="G382" s="88"/>
      <c r="I382" s="5"/>
      <c r="J382" s="78"/>
      <c r="K382" s="78"/>
      <c r="L382" s="78"/>
      <c r="M382" s="78"/>
    </row>
    <row r="383" spans="1:14" ht="101.25" x14ac:dyDescent="0.15">
      <c r="A383" s="132">
        <v>271</v>
      </c>
      <c r="B383" s="133" t="s">
        <v>95</v>
      </c>
      <c r="C383" s="133" t="s">
        <v>548</v>
      </c>
      <c r="D383" s="133" t="s">
        <v>517</v>
      </c>
      <c r="E383" s="133" t="s">
        <v>549</v>
      </c>
      <c r="F383" s="133" t="s">
        <v>550</v>
      </c>
      <c r="G383" s="88"/>
      <c r="I383" s="5"/>
      <c r="J383" s="78"/>
      <c r="K383" s="78"/>
      <c r="L383" s="78"/>
      <c r="M383" s="78"/>
      <c r="N383" s="87"/>
    </row>
    <row r="384" spans="1:14" ht="22.5" x14ac:dyDescent="0.15">
      <c r="A384" s="129">
        <v>278</v>
      </c>
      <c r="B384" s="130" t="s">
        <v>551</v>
      </c>
      <c r="C384" s="130" t="s">
        <v>552</v>
      </c>
      <c r="D384" s="130" t="s">
        <v>508</v>
      </c>
      <c r="E384" s="130" t="s">
        <v>553</v>
      </c>
      <c r="F384" s="130" t="s">
        <v>553</v>
      </c>
      <c r="G384" s="88"/>
      <c r="I384" s="5"/>
    </row>
    <row r="385" spans="1:13" ht="33.75" x14ac:dyDescent="0.15">
      <c r="A385" s="132">
        <v>280</v>
      </c>
      <c r="B385" s="133" t="s">
        <v>100</v>
      </c>
      <c r="C385" s="133" t="s">
        <v>514</v>
      </c>
      <c r="D385" s="133" t="s">
        <v>554</v>
      </c>
      <c r="E385" s="133" t="s">
        <v>555</v>
      </c>
      <c r="F385" s="133" t="s">
        <v>556</v>
      </c>
      <c r="G385" s="88"/>
      <c r="I385" s="5"/>
      <c r="J385" s="78"/>
      <c r="K385" s="78"/>
      <c r="L385" s="78"/>
      <c r="M385" s="78"/>
    </row>
    <row r="386" spans="1:13" ht="90" x14ac:dyDescent="0.15">
      <c r="A386" s="129">
        <v>282</v>
      </c>
      <c r="B386" s="130" t="s">
        <v>104</v>
      </c>
      <c r="C386" s="130" t="s">
        <v>548</v>
      </c>
      <c r="D386" s="130" t="s">
        <v>517</v>
      </c>
      <c r="E386" s="133" t="s">
        <v>557</v>
      </c>
      <c r="F386" s="133" t="s">
        <v>558</v>
      </c>
      <c r="G386" s="88"/>
      <c r="I386" s="5"/>
      <c r="J386" s="78"/>
      <c r="K386" s="78"/>
      <c r="L386" s="78"/>
      <c r="M386" s="78"/>
    </row>
    <row r="387" spans="1:13" ht="67.5" x14ac:dyDescent="0.15">
      <c r="A387" s="132">
        <v>283</v>
      </c>
      <c r="B387" s="133" t="s">
        <v>110</v>
      </c>
      <c r="C387" s="133" t="s">
        <v>507</v>
      </c>
      <c r="D387" s="133" t="s">
        <v>521</v>
      </c>
      <c r="E387" s="133" t="s">
        <v>559</v>
      </c>
      <c r="F387" s="133" t="s">
        <v>560</v>
      </c>
      <c r="G387" s="88"/>
      <c r="I387" s="5"/>
      <c r="J387" s="78"/>
      <c r="K387" s="78"/>
      <c r="L387" s="78"/>
      <c r="M387" s="78"/>
    </row>
    <row r="388" spans="1:13" ht="22.5" x14ac:dyDescent="0.15">
      <c r="A388" s="129">
        <v>290</v>
      </c>
      <c r="B388" s="130" t="s">
        <v>114</v>
      </c>
      <c r="C388" s="130" t="s">
        <v>548</v>
      </c>
      <c r="D388" s="130" t="s">
        <v>561</v>
      </c>
      <c r="E388" s="130"/>
      <c r="F388" s="130" t="s">
        <v>562</v>
      </c>
      <c r="G388" s="88"/>
      <c r="I388" s="5"/>
      <c r="J388" s="78"/>
      <c r="K388" s="78"/>
      <c r="L388" s="78"/>
      <c r="M388" s="78"/>
    </row>
    <row r="389" spans="1:13" ht="90" x14ac:dyDescent="0.15">
      <c r="A389" s="132">
        <v>294</v>
      </c>
      <c r="B389" s="133" t="s">
        <v>118</v>
      </c>
      <c r="C389" s="133" t="s">
        <v>514</v>
      </c>
      <c r="D389" s="133" t="s">
        <v>517</v>
      </c>
      <c r="E389" s="134" t="s">
        <v>563</v>
      </c>
      <c r="F389" s="134" t="s">
        <v>564</v>
      </c>
    </row>
    <row r="390" spans="1:13" ht="22.5" x14ac:dyDescent="0.15">
      <c r="A390" s="129">
        <v>295</v>
      </c>
      <c r="B390" s="130" t="s">
        <v>565</v>
      </c>
      <c r="C390" s="130" t="s">
        <v>548</v>
      </c>
      <c r="D390" s="130" t="s">
        <v>566</v>
      </c>
      <c r="E390" s="130" t="s">
        <v>567</v>
      </c>
      <c r="F390" s="130" t="s">
        <v>567</v>
      </c>
      <c r="G390" s="88"/>
      <c r="I390" s="5"/>
      <c r="J390" s="78"/>
      <c r="K390" s="78"/>
      <c r="L390" s="78"/>
      <c r="M390" s="78"/>
    </row>
    <row r="391" spans="1:13" ht="22.5" x14ac:dyDescent="0.15">
      <c r="A391" s="132">
        <v>299</v>
      </c>
      <c r="B391" s="133" t="s">
        <v>122</v>
      </c>
      <c r="C391" s="133" t="s">
        <v>548</v>
      </c>
      <c r="D391" s="133" t="s">
        <v>561</v>
      </c>
      <c r="E391" s="133"/>
      <c r="F391" s="133" t="s">
        <v>562</v>
      </c>
      <c r="G391" s="88"/>
      <c r="I391" s="5"/>
      <c r="J391" s="78"/>
      <c r="K391" s="78"/>
      <c r="L391" s="78"/>
      <c r="M391" s="78"/>
    </row>
    <row r="392" spans="1:13" ht="33.75" x14ac:dyDescent="0.15">
      <c r="A392" s="129">
        <v>300</v>
      </c>
      <c r="B392" s="130" t="s">
        <v>125</v>
      </c>
      <c r="C392" s="130" t="s">
        <v>545</v>
      </c>
      <c r="D392" s="130" t="s">
        <v>521</v>
      </c>
      <c r="E392" s="130" t="s">
        <v>568</v>
      </c>
      <c r="F392" s="130" t="s">
        <v>569</v>
      </c>
      <c r="G392" s="88"/>
      <c r="I392" s="5"/>
      <c r="J392" s="78"/>
      <c r="K392" s="78"/>
      <c r="L392" s="78"/>
      <c r="M392" s="78"/>
    </row>
    <row r="393" spans="1:13" ht="33.75" x14ac:dyDescent="0.15">
      <c r="A393" s="132">
        <v>304</v>
      </c>
      <c r="B393" s="133" t="s">
        <v>570</v>
      </c>
      <c r="C393" s="133" t="s">
        <v>542</v>
      </c>
      <c r="D393" s="133" t="s">
        <v>571</v>
      </c>
      <c r="E393" s="133" t="s">
        <v>572</v>
      </c>
      <c r="F393" s="133" t="s">
        <v>573</v>
      </c>
      <c r="G393" s="88"/>
      <c r="I393" s="5"/>
      <c r="J393" s="78"/>
      <c r="K393" s="78"/>
      <c r="L393" s="78"/>
      <c r="M393" s="78"/>
    </row>
    <row r="394" spans="1:13" ht="33.75" x14ac:dyDescent="0.15">
      <c r="A394" s="132" t="s">
        <v>574</v>
      </c>
      <c r="B394" s="133" t="s">
        <v>575</v>
      </c>
      <c r="C394" s="133" t="s">
        <v>514</v>
      </c>
      <c r="D394" s="133" t="s">
        <v>576</v>
      </c>
      <c r="E394" s="133" t="s">
        <v>577</v>
      </c>
      <c r="F394" s="133" t="s">
        <v>578</v>
      </c>
      <c r="G394" s="88"/>
      <c r="I394" s="5"/>
    </row>
    <row r="395" spans="1:13" ht="45" x14ac:dyDescent="0.15">
      <c r="A395" s="129">
        <v>311</v>
      </c>
      <c r="B395" s="130" t="s">
        <v>579</v>
      </c>
      <c r="C395" s="130" t="s">
        <v>542</v>
      </c>
      <c r="D395" s="130" t="s">
        <v>580</v>
      </c>
      <c r="E395" s="130" t="s">
        <v>581</v>
      </c>
      <c r="F395" s="130" t="s">
        <v>582</v>
      </c>
      <c r="G395" s="88"/>
      <c r="I395" s="5"/>
      <c r="J395" s="78"/>
      <c r="K395" s="78"/>
      <c r="L395" s="78"/>
      <c r="M395" s="78"/>
    </row>
    <row r="396" spans="1:13" ht="22.5" x14ac:dyDescent="0.15">
      <c r="A396" s="132">
        <v>312</v>
      </c>
      <c r="B396" s="133" t="s">
        <v>583</v>
      </c>
      <c r="C396" s="133" t="s">
        <v>584</v>
      </c>
      <c r="D396" s="133" t="s">
        <v>508</v>
      </c>
      <c r="E396" s="133" t="s">
        <v>585</v>
      </c>
      <c r="F396" s="133" t="s">
        <v>585</v>
      </c>
      <c r="G396" s="88"/>
      <c r="I396" s="5"/>
      <c r="J396" s="78"/>
      <c r="K396" s="78"/>
      <c r="L396" s="78"/>
      <c r="M396" s="78"/>
    </row>
    <row r="397" spans="1:13" ht="90" x14ac:dyDescent="0.15">
      <c r="A397" s="129">
        <v>313</v>
      </c>
      <c r="B397" s="130" t="s">
        <v>586</v>
      </c>
      <c r="C397" s="130" t="s">
        <v>587</v>
      </c>
      <c r="D397" s="130" t="s">
        <v>588</v>
      </c>
      <c r="E397" s="133" t="s">
        <v>589</v>
      </c>
      <c r="F397" s="130" t="s">
        <v>590</v>
      </c>
      <c r="G397" s="88"/>
      <c r="I397" s="5"/>
      <c r="J397" s="78"/>
      <c r="K397" s="78"/>
      <c r="L397" s="78"/>
      <c r="M397" s="78"/>
    </row>
    <row r="398" spans="1:13" ht="33.75" x14ac:dyDescent="0.15">
      <c r="A398" s="132">
        <v>315</v>
      </c>
      <c r="B398" s="133" t="s">
        <v>131</v>
      </c>
      <c r="C398" s="133" t="s">
        <v>591</v>
      </c>
      <c r="D398" s="133" t="s">
        <v>592</v>
      </c>
      <c r="E398" s="133"/>
      <c r="F398" s="133" t="s">
        <v>562</v>
      </c>
      <c r="G398" s="88"/>
      <c r="I398" s="5"/>
      <c r="J398" s="78"/>
      <c r="K398" s="78"/>
      <c r="L398" s="78"/>
      <c r="M398" s="78"/>
    </row>
    <row r="399" spans="1:13" ht="22.5" x14ac:dyDescent="0.15">
      <c r="A399" s="129">
        <v>316</v>
      </c>
      <c r="B399" s="130" t="s">
        <v>131</v>
      </c>
      <c r="C399" s="130" t="s">
        <v>548</v>
      </c>
      <c r="D399" s="130" t="s">
        <v>561</v>
      </c>
      <c r="E399" s="130"/>
      <c r="F399" s="130" t="s">
        <v>562</v>
      </c>
      <c r="G399" s="88"/>
    </row>
    <row r="400" spans="1:13" ht="22.5" x14ac:dyDescent="0.15">
      <c r="A400" s="132">
        <v>319</v>
      </c>
      <c r="B400" s="133" t="s">
        <v>134</v>
      </c>
      <c r="C400" s="133" t="s">
        <v>520</v>
      </c>
      <c r="D400" s="133" t="s">
        <v>521</v>
      </c>
      <c r="E400" s="133" t="s">
        <v>527</v>
      </c>
      <c r="F400" s="133" t="s">
        <v>527</v>
      </c>
      <c r="G400" s="88"/>
      <c r="I400" s="5"/>
      <c r="J400" s="78"/>
      <c r="K400" s="78"/>
      <c r="L400" s="78"/>
      <c r="M400" s="78"/>
    </row>
    <row r="401" spans="1:13" ht="78.75" x14ac:dyDescent="0.15">
      <c r="A401" s="129">
        <v>322</v>
      </c>
      <c r="B401" s="130" t="s">
        <v>136</v>
      </c>
      <c r="C401" s="130" t="s">
        <v>548</v>
      </c>
      <c r="D401" s="130" t="s">
        <v>517</v>
      </c>
      <c r="E401" s="133" t="s">
        <v>593</v>
      </c>
      <c r="F401" s="133" t="s">
        <v>539</v>
      </c>
      <c r="G401" s="88"/>
      <c r="I401" s="5"/>
      <c r="J401" s="78"/>
      <c r="K401" s="78"/>
      <c r="L401" s="78"/>
      <c r="M401" s="78"/>
    </row>
    <row r="402" spans="1:13" ht="45" x14ac:dyDescent="0.15">
      <c r="A402" s="132">
        <v>323</v>
      </c>
      <c r="B402" s="133" t="s">
        <v>594</v>
      </c>
      <c r="C402" s="133" t="s">
        <v>584</v>
      </c>
      <c r="D402" s="133" t="s">
        <v>595</v>
      </c>
      <c r="E402" s="133" t="s">
        <v>596</v>
      </c>
      <c r="F402" s="133" t="s">
        <v>597</v>
      </c>
      <c r="G402" s="88"/>
      <c r="I402" s="5"/>
      <c r="J402" s="78"/>
      <c r="K402" s="78"/>
      <c r="L402" s="78"/>
      <c r="M402" s="78"/>
    </row>
    <row r="403" spans="1:13" ht="22.5" x14ac:dyDescent="0.15">
      <c r="A403" s="129">
        <v>330</v>
      </c>
      <c r="B403" s="130" t="s">
        <v>145</v>
      </c>
      <c r="C403" s="130" t="s">
        <v>545</v>
      </c>
      <c r="D403" s="130" t="s">
        <v>598</v>
      </c>
      <c r="E403" s="130" t="s">
        <v>599</v>
      </c>
      <c r="F403" s="130" t="s">
        <v>599</v>
      </c>
      <c r="G403" s="88"/>
      <c r="I403" s="5"/>
      <c r="J403" s="78"/>
      <c r="K403" s="78"/>
      <c r="L403" s="78"/>
      <c r="M403" s="78"/>
    </row>
    <row r="404" spans="1:13" ht="33.75" x14ac:dyDescent="0.15">
      <c r="A404" s="132">
        <v>331</v>
      </c>
      <c r="B404" s="133" t="s">
        <v>600</v>
      </c>
      <c r="C404" s="133" t="s">
        <v>591</v>
      </c>
      <c r="D404" s="133" t="s">
        <v>601</v>
      </c>
      <c r="E404" s="133" t="s">
        <v>602</v>
      </c>
      <c r="F404" s="133" t="s">
        <v>603</v>
      </c>
      <c r="G404" s="88"/>
      <c r="I404" s="5"/>
      <c r="J404" s="78"/>
      <c r="K404" s="78"/>
      <c r="L404" s="78"/>
      <c r="M404" s="78"/>
    </row>
    <row r="405" spans="1:13" ht="45" x14ac:dyDescent="0.15">
      <c r="A405" s="132">
        <v>332</v>
      </c>
      <c r="B405" s="133" t="s">
        <v>600</v>
      </c>
      <c r="C405" s="133" t="s">
        <v>604</v>
      </c>
      <c r="D405" s="133" t="s">
        <v>605</v>
      </c>
      <c r="E405" s="133" t="s">
        <v>606</v>
      </c>
      <c r="F405" s="133" t="s">
        <v>607</v>
      </c>
      <c r="G405" s="88"/>
    </row>
    <row r="406" spans="1:13" ht="33.75" x14ac:dyDescent="0.15">
      <c r="A406" s="129" t="s">
        <v>608</v>
      </c>
      <c r="B406" s="130" t="s">
        <v>609</v>
      </c>
      <c r="C406" s="130" t="s">
        <v>514</v>
      </c>
      <c r="D406" s="130" t="s">
        <v>576</v>
      </c>
      <c r="E406" s="130" t="s">
        <v>577</v>
      </c>
      <c r="F406" s="130" t="s">
        <v>578</v>
      </c>
      <c r="G406" s="88"/>
      <c r="I406" s="5"/>
      <c r="J406" s="78"/>
      <c r="K406" s="78"/>
      <c r="L406" s="78"/>
      <c r="M406" s="78"/>
    </row>
    <row r="407" spans="1:13" ht="22.5" x14ac:dyDescent="0.15">
      <c r="A407" s="132" t="s">
        <v>610</v>
      </c>
      <c r="B407" s="133" t="s">
        <v>149</v>
      </c>
      <c r="C407" s="133" t="s">
        <v>611</v>
      </c>
      <c r="D407" s="133" t="s">
        <v>521</v>
      </c>
      <c r="E407" s="133" t="s">
        <v>612</v>
      </c>
      <c r="F407" s="133" t="s">
        <v>612</v>
      </c>
      <c r="G407" s="88"/>
      <c r="I407" s="5"/>
      <c r="J407" s="78"/>
      <c r="K407" s="78"/>
      <c r="L407" s="78"/>
      <c r="M407" s="78"/>
    </row>
    <row r="408" spans="1:13" ht="22.5" x14ac:dyDescent="0.15">
      <c r="A408" s="129">
        <v>338</v>
      </c>
      <c r="B408" s="130" t="s">
        <v>613</v>
      </c>
      <c r="C408" s="130" t="s">
        <v>542</v>
      </c>
      <c r="D408" s="130" t="s">
        <v>508</v>
      </c>
      <c r="E408" s="133" t="s">
        <v>614</v>
      </c>
      <c r="F408" s="133" t="s">
        <v>614</v>
      </c>
      <c r="G408" s="88"/>
      <c r="I408" s="5"/>
      <c r="J408" s="78"/>
      <c r="K408" s="78"/>
      <c r="L408" s="78"/>
      <c r="M408" s="78"/>
    </row>
    <row r="409" spans="1:13" ht="33.75" x14ac:dyDescent="0.15">
      <c r="A409" s="132">
        <v>341</v>
      </c>
      <c r="B409" s="133" t="s">
        <v>160</v>
      </c>
      <c r="C409" s="133" t="s">
        <v>520</v>
      </c>
      <c r="D409" s="133" t="s">
        <v>508</v>
      </c>
      <c r="E409" s="133" t="s">
        <v>615</v>
      </c>
      <c r="F409" s="133" t="s">
        <v>615</v>
      </c>
      <c r="G409" s="88"/>
      <c r="I409" s="5"/>
      <c r="J409" s="78"/>
      <c r="K409" s="78"/>
      <c r="L409" s="78"/>
      <c r="M409" s="78"/>
    </row>
    <row r="410" spans="1:13" ht="22.5" x14ac:dyDescent="0.15">
      <c r="A410" s="129">
        <v>342</v>
      </c>
      <c r="B410" s="130" t="s">
        <v>164</v>
      </c>
      <c r="C410" s="130" t="s">
        <v>548</v>
      </c>
      <c r="D410" s="130" t="s">
        <v>616</v>
      </c>
      <c r="E410" s="133" t="s">
        <v>567</v>
      </c>
      <c r="F410" s="130" t="s">
        <v>567</v>
      </c>
      <c r="G410" s="88"/>
      <c r="I410" s="5"/>
      <c r="J410" s="78"/>
      <c r="K410" s="78"/>
      <c r="L410" s="78"/>
      <c r="M410" s="78"/>
    </row>
    <row r="411" spans="1:13" ht="45" x14ac:dyDescent="0.15">
      <c r="A411" s="132">
        <v>346</v>
      </c>
      <c r="B411" s="133" t="s">
        <v>617</v>
      </c>
      <c r="C411" s="133" t="s">
        <v>542</v>
      </c>
      <c r="D411" s="133" t="s">
        <v>580</v>
      </c>
      <c r="E411" s="133" t="s">
        <v>618</v>
      </c>
      <c r="F411" s="133" t="s">
        <v>582</v>
      </c>
      <c r="G411" s="88"/>
      <c r="I411" s="5"/>
    </row>
    <row r="412" spans="1:13" ht="45" x14ac:dyDescent="0.15">
      <c r="A412" s="129" t="s">
        <v>619</v>
      </c>
      <c r="B412" s="130" t="s">
        <v>179</v>
      </c>
      <c r="C412" s="130" t="s">
        <v>548</v>
      </c>
      <c r="D412" s="133" t="s">
        <v>517</v>
      </c>
      <c r="E412" s="133" t="s">
        <v>620</v>
      </c>
      <c r="F412" s="133" t="s">
        <v>620</v>
      </c>
      <c r="G412" s="88"/>
      <c r="I412" s="5"/>
      <c r="J412" s="78"/>
      <c r="K412" s="78"/>
      <c r="L412" s="78"/>
      <c r="M412" s="78"/>
    </row>
    <row r="413" spans="1:13" ht="45" x14ac:dyDescent="0.15">
      <c r="A413" s="132">
        <v>354</v>
      </c>
      <c r="B413" s="133" t="s">
        <v>621</v>
      </c>
      <c r="C413" s="133" t="s">
        <v>591</v>
      </c>
      <c r="D413" s="133" t="s">
        <v>622</v>
      </c>
      <c r="E413" s="133" t="s">
        <v>623</v>
      </c>
      <c r="F413" s="133" t="s">
        <v>623</v>
      </c>
      <c r="G413" s="88"/>
      <c r="I413" s="5"/>
      <c r="J413" s="78"/>
      <c r="K413" s="78"/>
      <c r="L413" s="78"/>
      <c r="M413" s="78"/>
    </row>
    <row r="414" spans="1:13" ht="22.5" x14ac:dyDescent="0.15">
      <c r="A414" s="129">
        <v>361</v>
      </c>
      <c r="B414" s="130" t="s">
        <v>624</v>
      </c>
      <c r="C414" s="130" t="s">
        <v>584</v>
      </c>
      <c r="D414" s="130" t="s">
        <v>508</v>
      </c>
      <c r="E414" s="130" t="s">
        <v>585</v>
      </c>
      <c r="F414" s="130" t="s">
        <v>585</v>
      </c>
      <c r="G414" s="88"/>
      <c r="I414" s="5"/>
      <c r="J414" s="78"/>
      <c r="K414" s="78"/>
      <c r="L414" s="78"/>
      <c r="M414" s="78"/>
    </row>
    <row r="415" spans="1:13" ht="22.5" x14ac:dyDescent="0.15">
      <c r="A415" s="132">
        <v>362</v>
      </c>
      <c r="B415" s="133" t="s">
        <v>625</v>
      </c>
      <c r="C415" s="133" t="s">
        <v>514</v>
      </c>
      <c r="D415" s="133" t="s">
        <v>508</v>
      </c>
      <c r="E415" s="133" t="s">
        <v>553</v>
      </c>
      <c r="F415" s="133" t="s">
        <v>553</v>
      </c>
      <c r="G415" s="88"/>
      <c r="I415" s="5"/>
      <c r="J415" s="78"/>
      <c r="K415" s="78"/>
      <c r="L415" s="78"/>
      <c r="M415" s="78"/>
    </row>
    <row r="416" spans="1:13" ht="45" x14ac:dyDescent="0.15">
      <c r="A416" s="129">
        <v>363</v>
      </c>
      <c r="B416" s="130" t="s">
        <v>216</v>
      </c>
      <c r="C416" s="130" t="s">
        <v>548</v>
      </c>
      <c r="D416" s="130" t="s">
        <v>626</v>
      </c>
      <c r="E416" s="133" t="s">
        <v>627</v>
      </c>
      <c r="F416" s="133" t="s">
        <v>627</v>
      </c>
      <c r="G416" s="88"/>
      <c r="I416" s="5"/>
      <c r="J416" s="78"/>
      <c r="K416" s="78"/>
      <c r="L416" s="78"/>
      <c r="M416" s="78"/>
    </row>
    <row r="417" spans="1:14" ht="78.75" x14ac:dyDescent="0.15">
      <c r="A417" s="132" t="s">
        <v>628</v>
      </c>
      <c r="B417" s="133" t="s">
        <v>187</v>
      </c>
      <c r="C417" s="133" t="s">
        <v>548</v>
      </c>
      <c r="D417" s="133" t="s">
        <v>517</v>
      </c>
      <c r="E417" s="133" t="s">
        <v>629</v>
      </c>
      <c r="F417" s="133" t="s">
        <v>539</v>
      </c>
      <c r="G417" s="88"/>
      <c r="I417" s="5"/>
    </row>
    <row r="418" spans="1:14" ht="22.5" x14ac:dyDescent="0.15">
      <c r="A418" s="129">
        <v>365</v>
      </c>
      <c r="B418" s="130" t="s">
        <v>221</v>
      </c>
      <c r="C418" s="130" t="s">
        <v>584</v>
      </c>
      <c r="D418" s="130" t="s">
        <v>630</v>
      </c>
      <c r="E418" s="133" t="s">
        <v>631</v>
      </c>
      <c r="F418" s="133" t="s">
        <v>631</v>
      </c>
      <c r="G418" s="88"/>
      <c r="I418" s="5"/>
      <c r="J418" s="78"/>
      <c r="K418" s="78"/>
      <c r="L418" s="78"/>
      <c r="M418" s="78"/>
    </row>
    <row r="419" spans="1:14" ht="22.5" x14ac:dyDescent="0.15">
      <c r="A419" s="132">
        <v>367</v>
      </c>
      <c r="B419" s="133" t="s">
        <v>225</v>
      </c>
      <c r="C419" s="133" t="s">
        <v>520</v>
      </c>
      <c r="D419" s="133" t="s">
        <v>521</v>
      </c>
      <c r="E419" s="133" t="s">
        <v>527</v>
      </c>
      <c r="F419" s="133" t="s">
        <v>527</v>
      </c>
      <c r="G419" s="88"/>
      <c r="I419" s="5"/>
      <c r="J419" s="78"/>
      <c r="K419" s="78"/>
      <c r="L419" s="78"/>
      <c r="M419" s="78"/>
    </row>
    <row r="420" spans="1:14" ht="56.25" x14ac:dyDescent="0.15">
      <c r="A420" s="129">
        <v>368</v>
      </c>
      <c r="B420" s="130" t="s">
        <v>632</v>
      </c>
      <c r="C420" s="130" t="s">
        <v>542</v>
      </c>
      <c r="D420" s="130" t="s">
        <v>633</v>
      </c>
      <c r="E420" s="133" t="s">
        <v>634</v>
      </c>
      <c r="F420" s="133" t="s">
        <v>635</v>
      </c>
      <c r="G420" s="88"/>
      <c r="I420" s="5"/>
      <c r="J420" s="78"/>
      <c r="K420" s="78"/>
      <c r="L420" s="78"/>
      <c r="M420" s="78"/>
    </row>
    <row r="421" spans="1:14" ht="22.5" x14ac:dyDescent="0.15">
      <c r="A421" s="132">
        <v>369</v>
      </c>
      <c r="B421" s="133" t="s">
        <v>636</v>
      </c>
      <c r="C421" s="133" t="s">
        <v>584</v>
      </c>
      <c r="D421" s="133" t="s">
        <v>566</v>
      </c>
      <c r="E421" s="133" t="s">
        <v>567</v>
      </c>
      <c r="F421" s="133" t="s">
        <v>567</v>
      </c>
      <c r="G421" s="88"/>
      <c r="I421" s="5"/>
      <c r="J421" s="78"/>
      <c r="K421" s="78"/>
      <c r="L421" s="78"/>
      <c r="M421" s="78"/>
    </row>
    <row r="422" spans="1:14" ht="45" x14ac:dyDescent="0.15">
      <c r="A422" s="132">
        <v>373</v>
      </c>
      <c r="B422" s="133" t="s">
        <v>230</v>
      </c>
      <c r="C422" s="133" t="s">
        <v>545</v>
      </c>
      <c r="D422" s="133" t="s">
        <v>637</v>
      </c>
      <c r="E422" s="133" t="s">
        <v>638</v>
      </c>
      <c r="F422" s="133" t="s">
        <v>639</v>
      </c>
      <c r="G422" s="88"/>
      <c r="I422" s="5"/>
      <c r="J422" s="78"/>
      <c r="K422" s="78"/>
      <c r="L422" s="78"/>
      <c r="M422" s="78"/>
    </row>
    <row r="423" spans="1:14" ht="22.5" x14ac:dyDescent="0.15">
      <c r="A423" s="132">
        <v>379</v>
      </c>
      <c r="B423" s="133" t="s">
        <v>640</v>
      </c>
      <c r="C423" s="133" t="s">
        <v>548</v>
      </c>
      <c r="D423" s="133" t="s">
        <v>641</v>
      </c>
      <c r="E423" s="133"/>
      <c r="F423" s="133" t="s">
        <v>642</v>
      </c>
      <c r="G423" s="88"/>
      <c r="I423" s="5"/>
    </row>
    <row r="424" spans="1:14" ht="56.25" x14ac:dyDescent="0.15">
      <c r="A424" s="132" t="s">
        <v>643</v>
      </c>
      <c r="B424" s="133" t="s">
        <v>153</v>
      </c>
      <c r="C424" s="133" t="s">
        <v>611</v>
      </c>
      <c r="D424" s="133" t="s">
        <v>517</v>
      </c>
      <c r="E424" s="133" t="s">
        <v>644</v>
      </c>
      <c r="F424" s="133" t="s">
        <v>644</v>
      </c>
      <c r="G424" s="88"/>
      <c r="I424" s="5"/>
      <c r="J424" s="78"/>
      <c r="K424" s="78"/>
      <c r="L424" s="78"/>
      <c r="M424" s="78"/>
      <c r="N424" s="78"/>
    </row>
    <row r="425" spans="1:14" ht="78.75" x14ac:dyDescent="0.15">
      <c r="A425" s="132" t="s">
        <v>645</v>
      </c>
      <c r="B425" s="133" t="s">
        <v>196</v>
      </c>
      <c r="C425" s="133" t="s">
        <v>548</v>
      </c>
      <c r="D425" s="133" t="s">
        <v>521</v>
      </c>
      <c r="E425" s="133" t="s">
        <v>646</v>
      </c>
      <c r="F425" s="133" t="s">
        <v>620</v>
      </c>
      <c r="G425" s="88"/>
      <c r="I425" s="5"/>
      <c r="J425" s="78"/>
      <c r="K425" s="78"/>
      <c r="L425" s="78"/>
      <c r="M425" s="78"/>
      <c r="N425" s="78"/>
    </row>
    <row r="426" spans="1:14" ht="56.25" x14ac:dyDescent="0.15">
      <c r="A426" s="132">
        <v>383</v>
      </c>
      <c r="B426" s="133" t="s">
        <v>647</v>
      </c>
      <c r="C426" s="133" t="s">
        <v>604</v>
      </c>
      <c r="D426" s="133" t="s">
        <v>517</v>
      </c>
      <c r="E426" s="133" t="s">
        <v>648</v>
      </c>
      <c r="F426" s="133" t="s">
        <v>649</v>
      </c>
      <c r="G426" s="88"/>
      <c r="I426" s="5"/>
      <c r="J426" s="78"/>
      <c r="K426" s="78"/>
      <c r="L426" s="78"/>
      <c r="M426" s="78"/>
      <c r="N426" s="78"/>
    </row>
    <row r="427" spans="1:14" ht="78.75" x14ac:dyDescent="0.15">
      <c r="A427" s="132">
        <v>392</v>
      </c>
      <c r="B427" s="133" t="s">
        <v>235</v>
      </c>
      <c r="C427" s="133" t="s">
        <v>507</v>
      </c>
      <c r="D427" s="133" t="s">
        <v>517</v>
      </c>
      <c r="E427" s="133" t="s">
        <v>650</v>
      </c>
      <c r="F427" s="133" t="s">
        <v>651</v>
      </c>
      <c r="G427" s="89"/>
      <c r="I427" s="5"/>
      <c r="J427" s="78"/>
      <c r="K427" s="78"/>
      <c r="L427" s="78"/>
      <c r="M427" s="78"/>
      <c r="N427" s="78"/>
    </row>
    <row r="428" spans="1:14" ht="22.5" x14ac:dyDescent="0.15">
      <c r="A428" s="132">
        <v>393</v>
      </c>
      <c r="B428" s="133" t="s">
        <v>170</v>
      </c>
      <c r="C428" s="133" t="s">
        <v>548</v>
      </c>
      <c r="D428" s="133" t="s">
        <v>616</v>
      </c>
      <c r="E428" s="133" t="s">
        <v>567</v>
      </c>
      <c r="F428" s="133" t="s">
        <v>567</v>
      </c>
      <c r="G428" s="89"/>
      <c r="I428" s="5"/>
      <c r="J428" s="78"/>
      <c r="K428" s="78"/>
      <c r="L428" s="78"/>
      <c r="M428" s="78"/>
      <c r="N428" s="78"/>
    </row>
    <row r="429" spans="1:14" ht="22.5" x14ac:dyDescent="0.15">
      <c r="A429" s="132">
        <v>396</v>
      </c>
      <c r="B429" s="133" t="s">
        <v>652</v>
      </c>
      <c r="C429" s="133" t="s">
        <v>584</v>
      </c>
      <c r="D429" s="133" t="s">
        <v>653</v>
      </c>
      <c r="E429" s="133" t="s">
        <v>654</v>
      </c>
      <c r="F429" s="133" t="s">
        <v>654</v>
      </c>
      <c r="G429" s="89"/>
      <c r="I429" s="5"/>
    </row>
    <row r="430" spans="1:14" ht="101.25" x14ac:dyDescent="0.15">
      <c r="A430" s="132" t="s">
        <v>655</v>
      </c>
      <c r="B430" s="133" t="s">
        <v>206</v>
      </c>
      <c r="C430" s="133" t="s">
        <v>548</v>
      </c>
      <c r="D430" s="133" t="s">
        <v>521</v>
      </c>
      <c r="E430" s="133" t="s">
        <v>656</v>
      </c>
      <c r="F430" s="133" t="s">
        <v>620</v>
      </c>
      <c r="G430" s="89"/>
      <c r="I430" s="5"/>
    </row>
    <row r="431" spans="1:14" ht="45" x14ac:dyDescent="0.15">
      <c r="A431" s="132">
        <v>405</v>
      </c>
      <c r="B431" s="135">
        <v>38393</v>
      </c>
      <c r="C431" s="133" t="s">
        <v>548</v>
      </c>
      <c r="D431" s="133" t="s">
        <v>508</v>
      </c>
      <c r="E431" s="133" t="s">
        <v>657</v>
      </c>
      <c r="F431" s="133" t="s">
        <v>657</v>
      </c>
      <c r="G431" s="89"/>
      <c r="I431" s="5"/>
    </row>
    <row r="432" spans="1:14" ht="22.5" x14ac:dyDescent="0.15">
      <c r="A432" s="129">
        <v>410</v>
      </c>
      <c r="B432" s="136">
        <v>38454</v>
      </c>
      <c r="C432" s="137" t="s">
        <v>548</v>
      </c>
      <c r="D432" s="137" t="s">
        <v>616</v>
      </c>
      <c r="E432" s="137" t="s">
        <v>567</v>
      </c>
      <c r="F432" s="137" t="s">
        <v>567</v>
      </c>
      <c r="G432" s="87"/>
      <c r="H432" s="87"/>
      <c r="I432" s="87"/>
      <c r="J432" s="78"/>
      <c r="K432" s="78"/>
      <c r="L432" s="78"/>
      <c r="M432" s="78"/>
      <c r="N432" s="87"/>
    </row>
    <row r="433" spans="1:14" ht="45" x14ac:dyDescent="0.15">
      <c r="A433" s="132">
        <v>412</v>
      </c>
      <c r="B433" s="135">
        <v>38470</v>
      </c>
      <c r="C433" s="133" t="s">
        <v>542</v>
      </c>
      <c r="D433" s="133" t="s">
        <v>658</v>
      </c>
      <c r="E433" s="133" t="s">
        <v>659</v>
      </c>
      <c r="F433" s="133" t="s">
        <v>659</v>
      </c>
      <c r="J433" s="78"/>
      <c r="K433" s="78"/>
      <c r="L433" s="78"/>
      <c r="M433" s="78"/>
      <c r="N433" s="78"/>
    </row>
    <row r="434" spans="1:14" ht="22.5" x14ac:dyDescent="0.15">
      <c r="A434" s="132">
        <v>414</v>
      </c>
      <c r="B434" s="135">
        <v>38498</v>
      </c>
      <c r="C434" s="133" t="s">
        <v>584</v>
      </c>
      <c r="D434" s="133" t="s">
        <v>660</v>
      </c>
      <c r="E434" s="133" t="s">
        <v>661</v>
      </c>
      <c r="F434" s="133" t="s">
        <v>661</v>
      </c>
    </row>
    <row r="435" spans="1:14" ht="22.5" x14ac:dyDescent="0.15">
      <c r="A435" s="132">
        <v>420</v>
      </c>
      <c r="B435" s="135">
        <v>38526</v>
      </c>
      <c r="C435" s="133" t="s">
        <v>520</v>
      </c>
      <c r="D435" s="133" t="s">
        <v>508</v>
      </c>
      <c r="E435" s="133" t="s">
        <v>527</v>
      </c>
      <c r="F435" s="133" t="s">
        <v>527</v>
      </c>
    </row>
    <row r="436" spans="1:14" ht="33.75" x14ac:dyDescent="0.15">
      <c r="A436" s="132">
        <v>424</v>
      </c>
      <c r="B436" s="135">
        <v>38553</v>
      </c>
      <c r="C436" s="135" t="s">
        <v>514</v>
      </c>
      <c r="D436" s="130" t="s">
        <v>576</v>
      </c>
      <c r="E436" s="130" t="s">
        <v>577</v>
      </c>
      <c r="F436" s="130" t="s">
        <v>578</v>
      </c>
    </row>
    <row r="437" spans="1:14" ht="22.5" x14ac:dyDescent="0.15">
      <c r="A437" s="132" t="s">
        <v>662</v>
      </c>
      <c r="B437" s="135">
        <v>38559</v>
      </c>
      <c r="C437" s="133" t="s">
        <v>611</v>
      </c>
      <c r="D437" s="133" t="s">
        <v>521</v>
      </c>
      <c r="E437" s="133" t="s">
        <v>663</v>
      </c>
      <c r="F437" s="133" t="s">
        <v>663</v>
      </c>
    </row>
    <row r="438" spans="1:14" ht="33.75" x14ac:dyDescent="0.15">
      <c r="A438" s="132">
        <v>430</v>
      </c>
      <c r="B438" s="135">
        <v>38576</v>
      </c>
      <c r="C438" s="135" t="s">
        <v>514</v>
      </c>
      <c r="D438" s="133" t="s">
        <v>664</v>
      </c>
      <c r="E438" s="133" t="s">
        <v>665</v>
      </c>
      <c r="F438" s="133" t="s">
        <v>578</v>
      </c>
    </row>
    <row r="439" spans="1:14" ht="45" x14ac:dyDescent="0.15">
      <c r="A439" s="132">
        <v>436</v>
      </c>
      <c r="B439" s="135">
        <v>38638</v>
      </c>
      <c r="C439" s="133" t="s">
        <v>584</v>
      </c>
      <c r="D439" s="133" t="s">
        <v>595</v>
      </c>
      <c r="E439" s="133" t="s">
        <v>596</v>
      </c>
      <c r="F439" s="133" t="s">
        <v>597</v>
      </c>
    </row>
    <row r="440" spans="1:14" ht="78.75" x14ac:dyDescent="0.15">
      <c r="A440" s="132" t="s">
        <v>666</v>
      </c>
      <c r="B440" s="135">
        <v>38649</v>
      </c>
      <c r="C440" s="133" t="s">
        <v>548</v>
      </c>
      <c r="D440" s="133" t="s">
        <v>521</v>
      </c>
      <c r="E440" s="133" t="s">
        <v>667</v>
      </c>
      <c r="F440" s="133" t="s">
        <v>620</v>
      </c>
    </row>
    <row r="441" spans="1:14" ht="22.5" x14ac:dyDescent="0.15">
      <c r="A441" s="132">
        <v>441</v>
      </c>
      <c r="B441" s="135">
        <v>38673</v>
      </c>
      <c r="C441" s="133" t="s">
        <v>584</v>
      </c>
      <c r="D441" s="137" t="s">
        <v>616</v>
      </c>
      <c r="E441" s="137" t="s">
        <v>567</v>
      </c>
      <c r="F441" s="137" t="s">
        <v>567</v>
      </c>
    </row>
    <row r="442" spans="1:14" ht="22.5" x14ac:dyDescent="0.15">
      <c r="A442" s="132">
        <v>442</v>
      </c>
      <c r="B442" s="135">
        <v>38677</v>
      </c>
      <c r="C442" s="133" t="s">
        <v>542</v>
      </c>
      <c r="D442" s="133" t="s">
        <v>668</v>
      </c>
      <c r="E442" s="133" t="s">
        <v>669</v>
      </c>
      <c r="F442" s="133" t="s">
        <v>669</v>
      </c>
    </row>
    <row r="443" spans="1:14" ht="360" x14ac:dyDescent="0.15">
      <c r="A443" s="132">
        <v>449</v>
      </c>
      <c r="B443" s="135">
        <v>38716</v>
      </c>
      <c r="C443" s="133" t="s">
        <v>507</v>
      </c>
      <c r="D443" s="133" t="s">
        <v>517</v>
      </c>
      <c r="E443" s="138" t="s">
        <v>670</v>
      </c>
      <c r="F443" s="133" t="s">
        <v>671</v>
      </c>
    </row>
    <row r="444" spans="1:14" ht="45" x14ac:dyDescent="0.15">
      <c r="A444" s="132" t="s">
        <v>672</v>
      </c>
      <c r="B444" s="135">
        <v>38734</v>
      </c>
      <c r="C444" s="133" t="s">
        <v>542</v>
      </c>
      <c r="D444" s="133" t="s">
        <v>580</v>
      </c>
      <c r="E444" s="133" t="s">
        <v>618</v>
      </c>
      <c r="F444" s="133" t="s">
        <v>582</v>
      </c>
    </row>
    <row r="445" spans="1:14" ht="22.5" x14ac:dyDescent="0.15">
      <c r="A445" s="132">
        <v>455</v>
      </c>
      <c r="B445" s="135">
        <v>38769</v>
      </c>
      <c r="C445" s="133" t="s">
        <v>673</v>
      </c>
      <c r="D445" s="133" t="s">
        <v>674</v>
      </c>
      <c r="E445" s="133" t="s">
        <v>675</v>
      </c>
      <c r="F445" s="133" t="s">
        <v>675</v>
      </c>
    </row>
    <row r="446" spans="1:14" ht="45" x14ac:dyDescent="0.15">
      <c r="A446" s="132">
        <v>458</v>
      </c>
      <c r="B446" s="135">
        <v>38792</v>
      </c>
      <c r="C446" s="137" t="s">
        <v>762</v>
      </c>
      <c r="D446" s="133" t="s">
        <v>616</v>
      </c>
      <c r="E446" s="137" t="s">
        <v>567</v>
      </c>
      <c r="F446" s="137" t="s">
        <v>567</v>
      </c>
    </row>
    <row r="447" spans="1:14" ht="22.5" x14ac:dyDescent="0.15">
      <c r="A447" s="132">
        <v>460</v>
      </c>
      <c r="B447" s="135">
        <v>38812</v>
      </c>
      <c r="C447" s="133" t="s">
        <v>520</v>
      </c>
      <c r="D447" s="133" t="s">
        <v>521</v>
      </c>
      <c r="E447" s="133" t="s">
        <v>612</v>
      </c>
      <c r="F447" s="133" t="s">
        <v>612</v>
      </c>
    </row>
    <row r="448" spans="1:14" ht="123.75" x14ac:dyDescent="0.15">
      <c r="A448" s="132">
        <v>462</v>
      </c>
      <c r="B448" s="135">
        <v>38818</v>
      </c>
      <c r="C448" s="133" t="s">
        <v>542</v>
      </c>
      <c r="D448" s="133" t="s">
        <v>677</v>
      </c>
      <c r="E448" s="133" t="s">
        <v>678</v>
      </c>
      <c r="F448" s="133" t="s">
        <v>679</v>
      </c>
    </row>
    <row r="449" spans="1:6" ht="22.5" x14ac:dyDescent="0.15">
      <c r="A449" s="132">
        <v>471</v>
      </c>
      <c r="B449" s="135">
        <v>38960</v>
      </c>
      <c r="C449" s="133" t="s">
        <v>542</v>
      </c>
      <c r="D449" s="133" t="s">
        <v>680</v>
      </c>
      <c r="E449" s="133" t="s">
        <v>681</v>
      </c>
      <c r="F449" s="133" t="s">
        <v>681</v>
      </c>
    </row>
    <row r="450" spans="1:6" ht="22.5" x14ac:dyDescent="0.15">
      <c r="A450" s="132">
        <v>472</v>
      </c>
      <c r="B450" s="135">
        <v>38973</v>
      </c>
      <c r="C450" s="133" t="s">
        <v>611</v>
      </c>
      <c r="D450" s="130" t="s">
        <v>566</v>
      </c>
      <c r="E450" s="130" t="s">
        <v>567</v>
      </c>
      <c r="F450" s="130" t="s">
        <v>567</v>
      </c>
    </row>
    <row r="451" spans="1:6" x14ac:dyDescent="0.15">
      <c r="A451" s="132">
        <v>473</v>
      </c>
      <c r="B451" s="135">
        <v>38986</v>
      </c>
      <c r="C451" s="133" t="s">
        <v>542</v>
      </c>
      <c r="D451" s="133" t="s">
        <v>682</v>
      </c>
      <c r="E451" s="133" t="s">
        <v>683</v>
      </c>
      <c r="F451" s="133" t="s">
        <v>683</v>
      </c>
    </row>
    <row r="452" spans="1:6" ht="33.75" x14ac:dyDescent="0.15">
      <c r="A452" s="132">
        <v>486</v>
      </c>
      <c r="B452" s="135" t="s">
        <v>324</v>
      </c>
      <c r="C452" s="133" t="s">
        <v>611</v>
      </c>
      <c r="D452" s="133" t="s">
        <v>521</v>
      </c>
      <c r="E452" s="133" t="s">
        <v>684</v>
      </c>
      <c r="F452" s="133" t="s">
        <v>684</v>
      </c>
    </row>
    <row r="453" spans="1:6" ht="78.75" x14ac:dyDescent="0.15">
      <c r="A453" s="132" t="s">
        <v>685</v>
      </c>
      <c r="B453" s="135" t="s">
        <v>284</v>
      </c>
      <c r="C453" s="133" t="s">
        <v>548</v>
      </c>
      <c r="D453" s="133" t="s">
        <v>521</v>
      </c>
      <c r="E453" s="133" t="s">
        <v>667</v>
      </c>
      <c r="F453" s="133" t="s">
        <v>620</v>
      </c>
    </row>
    <row r="454" spans="1:6" ht="56.25" x14ac:dyDescent="0.15">
      <c r="A454" s="132" t="s">
        <v>686</v>
      </c>
      <c r="B454" s="135" t="s">
        <v>330</v>
      </c>
      <c r="C454" s="133" t="s">
        <v>542</v>
      </c>
      <c r="D454" s="133" t="s">
        <v>633</v>
      </c>
      <c r="E454" s="133" t="s">
        <v>634</v>
      </c>
      <c r="F454" s="133" t="s">
        <v>635</v>
      </c>
    </row>
    <row r="455" spans="1:6" ht="22.5" x14ac:dyDescent="0.15">
      <c r="A455" s="132" t="s">
        <v>687</v>
      </c>
      <c r="B455" s="135" t="s">
        <v>337</v>
      </c>
      <c r="C455" s="133" t="s">
        <v>520</v>
      </c>
      <c r="D455" s="133" t="s">
        <v>521</v>
      </c>
      <c r="E455" s="133" t="s">
        <v>612</v>
      </c>
      <c r="F455" s="133" t="s">
        <v>612</v>
      </c>
    </row>
    <row r="456" spans="1:6" ht="101.25" x14ac:dyDescent="0.15">
      <c r="A456" s="132">
        <v>496</v>
      </c>
      <c r="B456" s="135" t="s">
        <v>366</v>
      </c>
      <c r="C456" s="133" t="s">
        <v>542</v>
      </c>
      <c r="D456" s="133" t="s">
        <v>688</v>
      </c>
      <c r="E456" s="133" t="s">
        <v>689</v>
      </c>
      <c r="F456" s="133" t="s">
        <v>690</v>
      </c>
    </row>
    <row r="457" spans="1:6" ht="45" x14ac:dyDescent="0.15">
      <c r="A457" s="132" t="s">
        <v>691</v>
      </c>
      <c r="B457" s="135" t="s">
        <v>305</v>
      </c>
      <c r="C457" s="133" t="s">
        <v>542</v>
      </c>
      <c r="D457" s="133" t="s">
        <v>692</v>
      </c>
      <c r="E457" s="133" t="s">
        <v>581</v>
      </c>
      <c r="F457" s="133" t="s">
        <v>582</v>
      </c>
    </row>
    <row r="458" spans="1:6" ht="45" x14ac:dyDescent="0.15">
      <c r="A458" s="132">
        <v>501</v>
      </c>
      <c r="B458" s="135" t="s">
        <v>370</v>
      </c>
      <c r="C458" s="133" t="s">
        <v>507</v>
      </c>
      <c r="D458" s="133" t="s">
        <v>517</v>
      </c>
      <c r="E458" s="133" t="s">
        <v>693</v>
      </c>
      <c r="F458" s="133" t="s">
        <v>671</v>
      </c>
    </row>
    <row r="459" spans="1:6" ht="56.25" x14ac:dyDescent="0.15">
      <c r="A459" s="132" t="s">
        <v>694</v>
      </c>
      <c r="B459" s="135" t="s">
        <v>305</v>
      </c>
      <c r="C459" s="133" t="s">
        <v>542</v>
      </c>
      <c r="D459" s="133" t="s">
        <v>633</v>
      </c>
      <c r="E459" s="133" t="s">
        <v>634</v>
      </c>
      <c r="F459" s="133" t="s">
        <v>635</v>
      </c>
    </row>
    <row r="460" spans="1:6" ht="22.5" x14ac:dyDescent="0.15">
      <c r="A460" s="132">
        <v>510</v>
      </c>
      <c r="B460" s="135" t="s">
        <v>374</v>
      </c>
      <c r="C460" s="133" t="s">
        <v>520</v>
      </c>
      <c r="D460" s="133" t="s">
        <v>521</v>
      </c>
      <c r="E460" s="133" t="s">
        <v>527</v>
      </c>
      <c r="F460" s="133" t="s">
        <v>527</v>
      </c>
    </row>
    <row r="461" spans="1:6" ht="45" x14ac:dyDescent="0.15">
      <c r="A461" s="132">
        <v>511</v>
      </c>
      <c r="B461" s="135" t="s">
        <v>380</v>
      </c>
      <c r="C461" s="133" t="s">
        <v>584</v>
      </c>
      <c r="D461" s="133" t="s">
        <v>595</v>
      </c>
      <c r="E461" s="133" t="s">
        <v>596</v>
      </c>
      <c r="F461" s="133" t="s">
        <v>597</v>
      </c>
    </row>
    <row r="462" spans="1:6" ht="22.5" x14ac:dyDescent="0.15">
      <c r="A462" s="132">
        <v>514</v>
      </c>
      <c r="B462" s="135" t="s">
        <v>382</v>
      </c>
      <c r="C462" s="133" t="s">
        <v>584</v>
      </c>
      <c r="D462" s="133" t="s">
        <v>695</v>
      </c>
      <c r="E462" s="133"/>
      <c r="F462" s="133" t="s">
        <v>220</v>
      </c>
    </row>
    <row r="463" spans="1:6" ht="22.5" x14ac:dyDescent="0.15">
      <c r="A463" s="132" t="s">
        <v>696</v>
      </c>
      <c r="B463" s="135" t="s">
        <v>346</v>
      </c>
      <c r="C463" s="133" t="s">
        <v>520</v>
      </c>
      <c r="D463" s="133" t="s">
        <v>521</v>
      </c>
      <c r="E463" s="133" t="s">
        <v>663</v>
      </c>
      <c r="F463" s="133" t="s">
        <v>663</v>
      </c>
    </row>
    <row r="464" spans="1:6" ht="22.5" x14ac:dyDescent="0.15">
      <c r="A464" s="132">
        <v>519</v>
      </c>
      <c r="B464" s="135" t="s">
        <v>386</v>
      </c>
      <c r="C464" s="133" t="s">
        <v>542</v>
      </c>
      <c r="D464" s="133" t="s">
        <v>660</v>
      </c>
      <c r="E464" s="133" t="s">
        <v>661</v>
      </c>
      <c r="F464" s="133" t="s">
        <v>661</v>
      </c>
    </row>
    <row r="465" spans="1:6" ht="33.75" x14ac:dyDescent="0.15">
      <c r="A465" s="132">
        <v>523</v>
      </c>
      <c r="B465" s="135" t="s">
        <v>327</v>
      </c>
      <c r="C465" s="133" t="s">
        <v>611</v>
      </c>
      <c r="D465" s="133" t="s">
        <v>521</v>
      </c>
      <c r="E465" s="133" t="s">
        <v>684</v>
      </c>
      <c r="F465" s="133" t="s">
        <v>684</v>
      </c>
    </row>
    <row r="466" spans="1:6" ht="101.25" x14ac:dyDescent="0.15">
      <c r="A466" s="132">
        <v>524</v>
      </c>
      <c r="B466" s="135" t="s">
        <v>389</v>
      </c>
      <c r="C466" s="133" t="s">
        <v>542</v>
      </c>
      <c r="D466" s="133" t="s">
        <v>688</v>
      </c>
      <c r="E466" s="133" t="s">
        <v>689</v>
      </c>
      <c r="F466" s="133" t="s">
        <v>690</v>
      </c>
    </row>
    <row r="467" spans="1:6" ht="22.5" x14ac:dyDescent="0.15">
      <c r="A467" s="132">
        <v>536</v>
      </c>
      <c r="B467" s="135" t="s">
        <v>392</v>
      </c>
      <c r="C467" s="133" t="s">
        <v>584</v>
      </c>
      <c r="D467" s="133" t="s">
        <v>521</v>
      </c>
      <c r="E467" s="133" t="s">
        <v>697</v>
      </c>
      <c r="F467" s="133" t="s">
        <v>663</v>
      </c>
    </row>
    <row r="468" spans="1:6" ht="146.25" x14ac:dyDescent="0.15">
      <c r="A468" s="132">
        <v>554</v>
      </c>
      <c r="B468" s="135" t="s">
        <v>397</v>
      </c>
      <c r="C468" s="133" t="s">
        <v>542</v>
      </c>
      <c r="D468" s="133" t="s">
        <v>698</v>
      </c>
      <c r="E468" s="133" t="s">
        <v>699</v>
      </c>
      <c r="F468" s="133" t="s">
        <v>298</v>
      </c>
    </row>
    <row r="469" spans="1:6" ht="56.25" x14ac:dyDescent="0.15">
      <c r="A469" s="132">
        <v>557</v>
      </c>
      <c r="B469" s="135" t="s">
        <v>401</v>
      </c>
      <c r="C469" s="133" t="s">
        <v>507</v>
      </c>
      <c r="D469" s="133" t="s">
        <v>517</v>
      </c>
      <c r="E469" s="133" t="s">
        <v>700</v>
      </c>
      <c r="F469" s="133" t="s">
        <v>701</v>
      </c>
    </row>
    <row r="470" spans="1:6" x14ac:dyDescent="0.15">
      <c r="A470" s="129"/>
      <c r="B470" s="136"/>
      <c r="C470" s="130"/>
      <c r="D470" s="130"/>
      <c r="E470" s="130"/>
      <c r="F470" s="130"/>
    </row>
    <row r="471" spans="1:6" ht="12.75" x14ac:dyDescent="0.2">
      <c r="A471" s="120" t="s">
        <v>713</v>
      </c>
      <c r="B471" s="139" t="s">
        <v>714</v>
      </c>
      <c r="C471" s="121"/>
      <c r="D471" s="121"/>
      <c r="E471" s="131"/>
      <c r="F471" s="121"/>
    </row>
    <row r="472" spans="1:6" ht="12.75" x14ac:dyDescent="0.2">
      <c r="A472" s="120" t="s">
        <v>715</v>
      </c>
      <c r="B472" s="121" t="s">
        <v>521</v>
      </c>
      <c r="C472" s="121"/>
      <c r="D472" s="121"/>
      <c r="E472" s="130"/>
      <c r="F472" s="121"/>
    </row>
    <row r="473" spans="1:6" ht="12.75" x14ac:dyDescent="0.2">
      <c r="A473" s="120" t="s">
        <v>716</v>
      </c>
      <c r="B473" s="139" t="s">
        <v>508</v>
      </c>
      <c r="C473" s="121"/>
      <c r="D473" s="121"/>
      <c r="E473" s="121"/>
      <c r="F473" s="121"/>
    </row>
    <row r="474" spans="1:6" ht="12.75" x14ac:dyDescent="0.2">
      <c r="A474" s="120" t="s">
        <v>717</v>
      </c>
      <c r="B474" s="121" t="s">
        <v>718</v>
      </c>
      <c r="C474" s="121"/>
      <c r="D474" s="121"/>
      <c r="E474" s="121"/>
      <c r="F474" s="121"/>
    </row>
    <row r="475" spans="1:6" ht="12.75" x14ac:dyDescent="0.2">
      <c r="A475" s="120" t="s">
        <v>719</v>
      </c>
      <c r="B475" s="121" t="s">
        <v>720</v>
      </c>
      <c r="C475" s="121"/>
      <c r="D475" s="121"/>
      <c r="E475" s="121"/>
      <c r="F475" s="121"/>
    </row>
    <row r="476" spans="1:6" ht="12.75" x14ac:dyDescent="0.2">
      <c r="A476" s="120" t="s">
        <v>721</v>
      </c>
      <c r="B476" s="121" t="s">
        <v>722</v>
      </c>
      <c r="C476" s="121"/>
      <c r="D476" s="121"/>
      <c r="E476" s="121"/>
      <c r="F476" s="121"/>
    </row>
    <row r="477" spans="1:6" ht="12.75" x14ac:dyDescent="0.2">
      <c r="A477" s="120" t="s">
        <v>723</v>
      </c>
      <c r="B477" s="121" t="s">
        <v>724</v>
      </c>
      <c r="C477" s="121"/>
      <c r="D477" s="121"/>
      <c r="E477" s="121"/>
      <c r="F477" s="121"/>
    </row>
    <row r="478" spans="1:6" ht="12.75" x14ac:dyDescent="0.2">
      <c r="A478" s="120" t="s">
        <v>725</v>
      </c>
      <c r="B478" s="121" t="s">
        <v>726</v>
      </c>
      <c r="C478" s="121"/>
      <c r="D478" s="121"/>
      <c r="E478" s="121"/>
      <c r="F478" s="121"/>
    </row>
    <row r="479" spans="1:6" ht="12.75" x14ac:dyDescent="0.2">
      <c r="A479" s="120" t="s">
        <v>727</v>
      </c>
      <c r="B479" s="121" t="s">
        <v>728</v>
      </c>
      <c r="C479" s="121"/>
      <c r="D479" s="121"/>
      <c r="E479" s="121"/>
      <c r="F479" s="121"/>
    </row>
    <row r="480" spans="1:6" ht="12.75" x14ac:dyDescent="0.2">
      <c r="A480" s="120" t="s">
        <v>729</v>
      </c>
      <c r="B480" s="121" t="s">
        <v>763</v>
      </c>
      <c r="C480" s="121"/>
      <c r="D480" s="121"/>
      <c r="E480" s="121"/>
      <c r="F480" s="121"/>
    </row>
    <row r="481" spans="1:6" ht="12.75" x14ac:dyDescent="0.2">
      <c r="A481" s="120"/>
      <c r="B481" s="121"/>
      <c r="C481" s="121"/>
      <c r="D481" s="121"/>
      <c r="E481" s="121"/>
      <c r="F481" s="121"/>
    </row>
    <row r="482" spans="1:6" x14ac:dyDescent="0.15">
      <c r="A482" s="149" t="s">
        <v>731</v>
      </c>
      <c r="B482" s="149"/>
      <c r="C482" s="149"/>
      <c r="D482" s="149"/>
      <c r="E482" s="149"/>
      <c r="F482" s="149"/>
    </row>
    <row r="483" spans="1:6" x14ac:dyDescent="0.15">
      <c r="A483" s="149"/>
      <c r="B483" s="149"/>
      <c r="C483" s="149"/>
      <c r="D483" s="149"/>
      <c r="E483" s="149"/>
      <c r="F483" s="149"/>
    </row>
    <row r="484" spans="1:6" x14ac:dyDescent="0.15">
      <c r="A484" s="149"/>
      <c r="B484" s="149"/>
      <c r="C484" s="149"/>
      <c r="D484" s="149"/>
      <c r="E484" s="149"/>
      <c r="F484" s="149"/>
    </row>
    <row r="485" spans="1:6" x14ac:dyDescent="0.15">
      <c r="A485" s="149"/>
      <c r="B485" s="149"/>
      <c r="C485" s="149"/>
      <c r="D485" s="149"/>
      <c r="E485" s="149"/>
      <c r="F485" s="149"/>
    </row>
  </sheetData>
  <mergeCells count="1">
    <mergeCell ref="A482:F48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03"/>
  <sheetViews>
    <sheetView workbookViewId="0"/>
  </sheetViews>
  <sheetFormatPr baseColWidth="10" defaultColWidth="11.7109375" defaultRowHeight="12" x14ac:dyDescent="0.15"/>
  <cols>
    <col min="1" max="1" width="36" style="6" customWidth="1"/>
    <col min="2" max="2" width="12.28515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140625" style="6" bestFit="1" customWidth="1"/>
    <col min="11" max="11" width="16.7109375" style="6" bestFit="1" customWidth="1"/>
    <col min="12" max="13" width="16.140625" style="6" bestFit="1" customWidth="1"/>
    <col min="14" max="14" width="3.42578125" style="6" customWidth="1"/>
    <col min="15" max="150" width="9.7109375" style="7" customWidth="1"/>
    <col min="151"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140625" style="7" bestFit="1" customWidth="1"/>
    <col min="267" max="267" width="16.7109375" style="7" bestFit="1" customWidth="1"/>
    <col min="268" max="269" width="16.140625" style="7" bestFit="1" customWidth="1"/>
    <col min="270" max="270" width="3.42578125" style="7" customWidth="1"/>
    <col min="271" max="406" width="9.7109375" style="7" customWidth="1"/>
    <col min="407"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140625" style="7" bestFit="1" customWidth="1"/>
    <col min="523" max="523" width="16.7109375" style="7" bestFit="1" customWidth="1"/>
    <col min="524" max="525" width="16.140625" style="7" bestFit="1" customWidth="1"/>
    <col min="526" max="526" width="3.42578125" style="7" customWidth="1"/>
    <col min="527" max="662" width="9.7109375" style="7" customWidth="1"/>
    <col min="663"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140625" style="7" bestFit="1" customWidth="1"/>
    <col min="779" max="779" width="16.7109375" style="7" bestFit="1" customWidth="1"/>
    <col min="780" max="781" width="16.140625" style="7" bestFit="1" customWidth="1"/>
    <col min="782" max="782" width="3.42578125" style="7" customWidth="1"/>
    <col min="783" max="918" width="9.7109375" style="7" customWidth="1"/>
    <col min="919"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140625" style="7" bestFit="1" customWidth="1"/>
    <col min="1035" max="1035" width="16.7109375" style="7" bestFit="1" customWidth="1"/>
    <col min="1036" max="1037" width="16.140625" style="7" bestFit="1" customWidth="1"/>
    <col min="1038" max="1038" width="3.42578125" style="7" customWidth="1"/>
    <col min="1039" max="1174" width="9.7109375" style="7" customWidth="1"/>
    <col min="1175"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140625" style="7" bestFit="1" customWidth="1"/>
    <col min="1291" max="1291" width="16.7109375" style="7" bestFit="1" customWidth="1"/>
    <col min="1292" max="1293" width="16.140625" style="7" bestFit="1" customWidth="1"/>
    <col min="1294" max="1294" width="3.42578125" style="7" customWidth="1"/>
    <col min="1295" max="1430" width="9.7109375" style="7" customWidth="1"/>
    <col min="1431"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140625" style="7" bestFit="1" customWidth="1"/>
    <col min="1547" max="1547" width="16.7109375" style="7" bestFit="1" customWidth="1"/>
    <col min="1548" max="1549" width="16.140625" style="7" bestFit="1" customWidth="1"/>
    <col min="1550" max="1550" width="3.42578125" style="7" customWidth="1"/>
    <col min="1551" max="1686" width="9.7109375" style="7" customWidth="1"/>
    <col min="1687"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140625" style="7" bestFit="1" customWidth="1"/>
    <col min="1803" max="1803" width="16.7109375" style="7" bestFit="1" customWidth="1"/>
    <col min="1804" max="1805" width="16.140625" style="7" bestFit="1" customWidth="1"/>
    <col min="1806" max="1806" width="3.42578125" style="7" customWidth="1"/>
    <col min="1807" max="1942" width="9.7109375" style="7" customWidth="1"/>
    <col min="1943"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140625" style="7" bestFit="1" customWidth="1"/>
    <col min="2059" max="2059" width="16.7109375" style="7" bestFit="1" customWidth="1"/>
    <col min="2060" max="2061" width="16.140625" style="7" bestFit="1" customWidth="1"/>
    <col min="2062" max="2062" width="3.42578125" style="7" customWidth="1"/>
    <col min="2063" max="2198" width="9.7109375" style="7" customWidth="1"/>
    <col min="2199"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140625" style="7" bestFit="1" customWidth="1"/>
    <col min="2315" max="2315" width="16.7109375" style="7" bestFit="1" customWidth="1"/>
    <col min="2316" max="2317" width="16.140625" style="7" bestFit="1" customWidth="1"/>
    <col min="2318" max="2318" width="3.42578125" style="7" customWidth="1"/>
    <col min="2319" max="2454" width="9.7109375" style="7" customWidth="1"/>
    <col min="2455"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140625" style="7" bestFit="1" customWidth="1"/>
    <col min="2571" max="2571" width="16.7109375" style="7" bestFit="1" customWidth="1"/>
    <col min="2572" max="2573" width="16.140625" style="7" bestFit="1" customWidth="1"/>
    <col min="2574" max="2574" width="3.42578125" style="7" customWidth="1"/>
    <col min="2575" max="2710" width="9.7109375" style="7" customWidth="1"/>
    <col min="2711"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140625" style="7" bestFit="1" customWidth="1"/>
    <col min="2827" max="2827" width="16.7109375" style="7" bestFit="1" customWidth="1"/>
    <col min="2828" max="2829" width="16.140625" style="7" bestFit="1" customWidth="1"/>
    <col min="2830" max="2830" width="3.42578125" style="7" customWidth="1"/>
    <col min="2831" max="2966" width="9.7109375" style="7" customWidth="1"/>
    <col min="2967"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140625" style="7" bestFit="1" customWidth="1"/>
    <col min="3083" max="3083" width="16.7109375" style="7" bestFit="1" customWidth="1"/>
    <col min="3084" max="3085" width="16.140625" style="7" bestFit="1" customWidth="1"/>
    <col min="3086" max="3086" width="3.42578125" style="7" customWidth="1"/>
    <col min="3087" max="3222" width="9.7109375" style="7" customWidth="1"/>
    <col min="3223"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140625" style="7" bestFit="1" customWidth="1"/>
    <col min="3339" max="3339" width="16.7109375" style="7" bestFit="1" customWidth="1"/>
    <col min="3340" max="3341" width="16.140625" style="7" bestFit="1" customWidth="1"/>
    <col min="3342" max="3342" width="3.42578125" style="7" customWidth="1"/>
    <col min="3343" max="3478" width="9.7109375" style="7" customWidth="1"/>
    <col min="3479"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140625" style="7" bestFit="1" customWidth="1"/>
    <col min="3595" max="3595" width="16.7109375" style="7" bestFit="1" customWidth="1"/>
    <col min="3596" max="3597" width="16.140625" style="7" bestFit="1" customWidth="1"/>
    <col min="3598" max="3598" width="3.42578125" style="7" customWidth="1"/>
    <col min="3599" max="3734" width="9.7109375" style="7" customWidth="1"/>
    <col min="3735"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140625" style="7" bestFit="1" customWidth="1"/>
    <col min="3851" max="3851" width="16.7109375" style="7" bestFit="1" customWidth="1"/>
    <col min="3852" max="3853" width="16.140625" style="7" bestFit="1" customWidth="1"/>
    <col min="3854" max="3854" width="3.42578125" style="7" customWidth="1"/>
    <col min="3855" max="3990" width="9.7109375" style="7" customWidth="1"/>
    <col min="3991"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140625" style="7" bestFit="1" customWidth="1"/>
    <col min="4107" max="4107" width="16.7109375" style="7" bestFit="1" customWidth="1"/>
    <col min="4108" max="4109" width="16.140625" style="7" bestFit="1" customWidth="1"/>
    <col min="4110" max="4110" width="3.42578125" style="7" customWidth="1"/>
    <col min="4111" max="4246" width="9.7109375" style="7" customWidth="1"/>
    <col min="4247"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140625" style="7" bestFit="1" customWidth="1"/>
    <col min="4363" max="4363" width="16.7109375" style="7" bestFit="1" customWidth="1"/>
    <col min="4364" max="4365" width="16.140625" style="7" bestFit="1" customWidth="1"/>
    <col min="4366" max="4366" width="3.42578125" style="7" customWidth="1"/>
    <col min="4367" max="4502" width="9.7109375" style="7" customWidth="1"/>
    <col min="4503"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140625" style="7" bestFit="1" customWidth="1"/>
    <col min="4619" max="4619" width="16.7109375" style="7" bestFit="1" customWidth="1"/>
    <col min="4620" max="4621" width="16.140625" style="7" bestFit="1" customWidth="1"/>
    <col min="4622" max="4622" width="3.42578125" style="7" customWidth="1"/>
    <col min="4623" max="4758" width="9.7109375" style="7" customWidth="1"/>
    <col min="4759"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140625" style="7" bestFit="1" customWidth="1"/>
    <col min="4875" max="4875" width="16.7109375" style="7" bestFit="1" customWidth="1"/>
    <col min="4876" max="4877" width="16.140625" style="7" bestFit="1" customWidth="1"/>
    <col min="4878" max="4878" width="3.42578125" style="7" customWidth="1"/>
    <col min="4879" max="5014" width="9.7109375" style="7" customWidth="1"/>
    <col min="5015"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140625" style="7" bestFit="1" customWidth="1"/>
    <col min="5131" max="5131" width="16.7109375" style="7" bestFit="1" customWidth="1"/>
    <col min="5132" max="5133" width="16.140625" style="7" bestFit="1" customWidth="1"/>
    <col min="5134" max="5134" width="3.42578125" style="7" customWidth="1"/>
    <col min="5135" max="5270" width="9.7109375" style="7" customWidth="1"/>
    <col min="5271"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140625" style="7" bestFit="1" customWidth="1"/>
    <col min="5387" max="5387" width="16.7109375" style="7" bestFit="1" customWidth="1"/>
    <col min="5388" max="5389" width="16.140625" style="7" bestFit="1" customWidth="1"/>
    <col min="5390" max="5390" width="3.42578125" style="7" customWidth="1"/>
    <col min="5391" max="5526" width="9.7109375" style="7" customWidth="1"/>
    <col min="5527"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140625" style="7" bestFit="1" customWidth="1"/>
    <col min="5643" max="5643" width="16.7109375" style="7" bestFit="1" customWidth="1"/>
    <col min="5644" max="5645" width="16.140625" style="7" bestFit="1" customWidth="1"/>
    <col min="5646" max="5646" width="3.42578125" style="7" customWidth="1"/>
    <col min="5647" max="5782" width="9.7109375" style="7" customWidth="1"/>
    <col min="5783"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140625" style="7" bestFit="1" customWidth="1"/>
    <col min="5899" max="5899" width="16.7109375" style="7" bestFit="1" customWidth="1"/>
    <col min="5900" max="5901" width="16.140625" style="7" bestFit="1" customWidth="1"/>
    <col min="5902" max="5902" width="3.42578125" style="7" customWidth="1"/>
    <col min="5903" max="6038" width="9.7109375" style="7" customWidth="1"/>
    <col min="6039"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140625" style="7" bestFit="1" customWidth="1"/>
    <col min="6155" max="6155" width="16.7109375" style="7" bestFit="1" customWidth="1"/>
    <col min="6156" max="6157" width="16.140625" style="7" bestFit="1" customWidth="1"/>
    <col min="6158" max="6158" width="3.42578125" style="7" customWidth="1"/>
    <col min="6159" max="6294" width="9.7109375" style="7" customWidth="1"/>
    <col min="6295"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140625" style="7" bestFit="1" customWidth="1"/>
    <col min="6411" max="6411" width="16.7109375" style="7" bestFit="1" customWidth="1"/>
    <col min="6412" max="6413" width="16.140625" style="7" bestFit="1" customWidth="1"/>
    <col min="6414" max="6414" width="3.42578125" style="7" customWidth="1"/>
    <col min="6415" max="6550" width="9.7109375" style="7" customWidth="1"/>
    <col min="6551"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140625" style="7" bestFit="1" customWidth="1"/>
    <col min="6667" max="6667" width="16.7109375" style="7" bestFit="1" customWidth="1"/>
    <col min="6668" max="6669" width="16.140625" style="7" bestFit="1" customWidth="1"/>
    <col min="6670" max="6670" width="3.42578125" style="7" customWidth="1"/>
    <col min="6671" max="6806" width="9.7109375" style="7" customWidth="1"/>
    <col min="6807"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140625" style="7" bestFit="1" customWidth="1"/>
    <col min="6923" max="6923" width="16.7109375" style="7" bestFit="1" customWidth="1"/>
    <col min="6924" max="6925" width="16.140625" style="7" bestFit="1" customWidth="1"/>
    <col min="6926" max="6926" width="3.42578125" style="7" customWidth="1"/>
    <col min="6927" max="7062" width="9.7109375" style="7" customWidth="1"/>
    <col min="7063"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140625" style="7" bestFit="1" customWidth="1"/>
    <col min="7179" max="7179" width="16.7109375" style="7" bestFit="1" customWidth="1"/>
    <col min="7180" max="7181" width="16.140625" style="7" bestFit="1" customWidth="1"/>
    <col min="7182" max="7182" width="3.42578125" style="7" customWidth="1"/>
    <col min="7183" max="7318" width="9.7109375" style="7" customWidth="1"/>
    <col min="7319"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140625" style="7" bestFit="1" customWidth="1"/>
    <col min="7435" max="7435" width="16.7109375" style="7" bestFit="1" customWidth="1"/>
    <col min="7436" max="7437" width="16.140625" style="7" bestFit="1" customWidth="1"/>
    <col min="7438" max="7438" width="3.42578125" style="7" customWidth="1"/>
    <col min="7439" max="7574" width="9.7109375" style="7" customWidth="1"/>
    <col min="7575"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140625" style="7" bestFit="1" customWidth="1"/>
    <col min="7691" max="7691" width="16.7109375" style="7" bestFit="1" customWidth="1"/>
    <col min="7692" max="7693" width="16.140625" style="7" bestFit="1" customWidth="1"/>
    <col min="7694" max="7694" width="3.42578125" style="7" customWidth="1"/>
    <col min="7695" max="7830" width="9.7109375" style="7" customWidth="1"/>
    <col min="7831"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140625" style="7" bestFit="1" customWidth="1"/>
    <col min="7947" max="7947" width="16.7109375" style="7" bestFit="1" customWidth="1"/>
    <col min="7948" max="7949" width="16.140625" style="7" bestFit="1" customWidth="1"/>
    <col min="7950" max="7950" width="3.42578125" style="7" customWidth="1"/>
    <col min="7951" max="8086" width="9.7109375" style="7" customWidth="1"/>
    <col min="8087"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140625" style="7" bestFit="1" customWidth="1"/>
    <col min="8203" max="8203" width="16.7109375" style="7" bestFit="1" customWidth="1"/>
    <col min="8204" max="8205" width="16.140625" style="7" bestFit="1" customWidth="1"/>
    <col min="8206" max="8206" width="3.42578125" style="7" customWidth="1"/>
    <col min="8207" max="8342" width="9.7109375" style="7" customWidth="1"/>
    <col min="8343"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140625" style="7" bestFit="1" customWidth="1"/>
    <col min="8459" max="8459" width="16.7109375" style="7" bestFit="1" customWidth="1"/>
    <col min="8460" max="8461" width="16.140625" style="7" bestFit="1" customWidth="1"/>
    <col min="8462" max="8462" width="3.42578125" style="7" customWidth="1"/>
    <col min="8463" max="8598" width="9.7109375" style="7" customWidth="1"/>
    <col min="8599"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140625" style="7" bestFit="1" customWidth="1"/>
    <col min="8715" max="8715" width="16.7109375" style="7" bestFit="1" customWidth="1"/>
    <col min="8716" max="8717" width="16.140625" style="7" bestFit="1" customWidth="1"/>
    <col min="8718" max="8718" width="3.42578125" style="7" customWidth="1"/>
    <col min="8719" max="8854" width="9.7109375" style="7" customWidth="1"/>
    <col min="8855"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140625" style="7" bestFit="1" customWidth="1"/>
    <col min="8971" max="8971" width="16.7109375" style="7" bestFit="1" customWidth="1"/>
    <col min="8972" max="8973" width="16.140625" style="7" bestFit="1" customWidth="1"/>
    <col min="8974" max="8974" width="3.42578125" style="7" customWidth="1"/>
    <col min="8975" max="9110" width="9.7109375" style="7" customWidth="1"/>
    <col min="9111"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140625" style="7" bestFit="1" customWidth="1"/>
    <col min="9227" max="9227" width="16.7109375" style="7" bestFit="1" customWidth="1"/>
    <col min="9228" max="9229" width="16.140625" style="7" bestFit="1" customWidth="1"/>
    <col min="9230" max="9230" width="3.42578125" style="7" customWidth="1"/>
    <col min="9231" max="9366" width="9.7109375" style="7" customWidth="1"/>
    <col min="9367"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140625" style="7" bestFit="1" customWidth="1"/>
    <col min="9483" max="9483" width="16.7109375" style="7" bestFit="1" customWidth="1"/>
    <col min="9484" max="9485" width="16.140625" style="7" bestFit="1" customWidth="1"/>
    <col min="9486" max="9486" width="3.42578125" style="7" customWidth="1"/>
    <col min="9487" max="9622" width="9.7109375" style="7" customWidth="1"/>
    <col min="9623"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140625" style="7" bestFit="1" customWidth="1"/>
    <col min="9739" max="9739" width="16.7109375" style="7" bestFit="1" customWidth="1"/>
    <col min="9740" max="9741" width="16.140625" style="7" bestFit="1" customWidth="1"/>
    <col min="9742" max="9742" width="3.42578125" style="7" customWidth="1"/>
    <col min="9743" max="9878" width="9.7109375" style="7" customWidth="1"/>
    <col min="9879"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140625" style="7" bestFit="1" customWidth="1"/>
    <col min="9995" max="9995" width="16.7109375" style="7" bestFit="1" customWidth="1"/>
    <col min="9996" max="9997" width="16.140625" style="7" bestFit="1" customWidth="1"/>
    <col min="9998" max="9998" width="3.42578125" style="7" customWidth="1"/>
    <col min="9999" max="10134" width="9.7109375" style="7" customWidth="1"/>
    <col min="10135"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140625" style="7" bestFit="1" customWidth="1"/>
    <col min="10251" max="10251" width="16.7109375" style="7" bestFit="1" customWidth="1"/>
    <col min="10252" max="10253" width="16.140625" style="7" bestFit="1" customWidth="1"/>
    <col min="10254" max="10254" width="3.42578125" style="7" customWidth="1"/>
    <col min="10255" max="10390" width="9.7109375" style="7" customWidth="1"/>
    <col min="10391"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140625" style="7" bestFit="1" customWidth="1"/>
    <col min="10507" max="10507" width="16.7109375" style="7" bestFit="1" customWidth="1"/>
    <col min="10508" max="10509" width="16.140625" style="7" bestFit="1" customWidth="1"/>
    <col min="10510" max="10510" width="3.42578125" style="7" customWidth="1"/>
    <col min="10511" max="10646" width="9.7109375" style="7" customWidth="1"/>
    <col min="10647"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140625" style="7" bestFit="1" customWidth="1"/>
    <col min="10763" max="10763" width="16.7109375" style="7" bestFit="1" customWidth="1"/>
    <col min="10764" max="10765" width="16.140625" style="7" bestFit="1" customWidth="1"/>
    <col min="10766" max="10766" width="3.42578125" style="7" customWidth="1"/>
    <col min="10767" max="10902" width="9.7109375" style="7" customWidth="1"/>
    <col min="10903"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140625" style="7" bestFit="1" customWidth="1"/>
    <col min="11019" max="11019" width="16.7109375" style="7" bestFit="1" customWidth="1"/>
    <col min="11020" max="11021" width="16.140625" style="7" bestFit="1" customWidth="1"/>
    <col min="11022" max="11022" width="3.42578125" style="7" customWidth="1"/>
    <col min="11023" max="11158" width="9.7109375" style="7" customWidth="1"/>
    <col min="11159"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140625" style="7" bestFit="1" customWidth="1"/>
    <col min="11275" max="11275" width="16.7109375" style="7" bestFit="1" customWidth="1"/>
    <col min="11276" max="11277" width="16.140625" style="7" bestFit="1" customWidth="1"/>
    <col min="11278" max="11278" width="3.42578125" style="7" customWidth="1"/>
    <col min="11279" max="11414" width="9.7109375" style="7" customWidth="1"/>
    <col min="11415"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140625" style="7" bestFit="1" customWidth="1"/>
    <col min="11531" max="11531" width="16.7109375" style="7" bestFit="1" customWidth="1"/>
    <col min="11532" max="11533" width="16.140625" style="7" bestFit="1" customWidth="1"/>
    <col min="11534" max="11534" width="3.42578125" style="7" customWidth="1"/>
    <col min="11535" max="11670" width="9.7109375" style="7" customWidth="1"/>
    <col min="11671"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140625" style="7" bestFit="1" customWidth="1"/>
    <col min="11787" max="11787" width="16.7109375" style="7" bestFit="1" customWidth="1"/>
    <col min="11788" max="11789" width="16.140625" style="7" bestFit="1" customWidth="1"/>
    <col min="11790" max="11790" width="3.42578125" style="7" customWidth="1"/>
    <col min="11791" max="11926" width="9.7109375" style="7" customWidth="1"/>
    <col min="11927"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140625" style="7" bestFit="1" customWidth="1"/>
    <col min="12043" max="12043" width="16.7109375" style="7" bestFit="1" customWidth="1"/>
    <col min="12044" max="12045" width="16.140625" style="7" bestFit="1" customWidth="1"/>
    <col min="12046" max="12046" width="3.42578125" style="7" customWidth="1"/>
    <col min="12047" max="12182" width="9.7109375" style="7" customWidth="1"/>
    <col min="12183"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140625" style="7" bestFit="1" customWidth="1"/>
    <col min="12299" max="12299" width="16.7109375" style="7" bestFit="1" customWidth="1"/>
    <col min="12300" max="12301" width="16.140625" style="7" bestFit="1" customWidth="1"/>
    <col min="12302" max="12302" width="3.42578125" style="7" customWidth="1"/>
    <col min="12303" max="12438" width="9.7109375" style="7" customWidth="1"/>
    <col min="12439"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140625" style="7" bestFit="1" customWidth="1"/>
    <col min="12555" max="12555" width="16.7109375" style="7" bestFit="1" customWidth="1"/>
    <col min="12556" max="12557" width="16.140625" style="7" bestFit="1" customWidth="1"/>
    <col min="12558" max="12558" width="3.42578125" style="7" customWidth="1"/>
    <col min="12559" max="12694" width="9.7109375" style="7" customWidth="1"/>
    <col min="12695"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140625" style="7" bestFit="1" customWidth="1"/>
    <col min="12811" max="12811" width="16.7109375" style="7" bestFit="1" customWidth="1"/>
    <col min="12812" max="12813" width="16.140625" style="7" bestFit="1" customWidth="1"/>
    <col min="12814" max="12814" width="3.42578125" style="7" customWidth="1"/>
    <col min="12815" max="12950" width="9.7109375" style="7" customWidth="1"/>
    <col min="12951"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140625" style="7" bestFit="1" customWidth="1"/>
    <col min="13067" max="13067" width="16.7109375" style="7" bestFit="1" customWidth="1"/>
    <col min="13068" max="13069" width="16.140625" style="7" bestFit="1" customWidth="1"/>
    <col min="13070" max="13070" width="3.42578125" style="7" customWidth="1"/>
    <col min="13071" max="13206" width="9.7109375" style="7" customWidth="1"/>
    <col min="13207"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140625" style="7" bestFit="1" customWidth="1"/>
    <col min="13323" max="13323" width="16.7109375" style="7" bestFit="1" customWidth="1"/>
    <col min="13324" max="13325" width="16.140625" style="7" bestFit="1" customWidth="1"/>
    <col min="13326" max="13326" width="3.42578125" style="7" customWidth="1"/>
    <col min="13327" max="13462" width="9.7109375" style="7" customWidth="1"/>
    <col min="13463"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140625" style="7" bestFit="1" customWidth="1"/>
    <col min="13579" max="13579" width="16.7109375" style="7" bestFit="1" customWidth="1"/>
    <col min="13580" max="13581" width="16.140625" style="7" bestFit="1" customWidth="1"/>
    <col min="13582" max="13582" width="3.42578125" style="7" customWidth="1"/>
    <col min="13583" max="13718" width="9.7109375" style="7" customWidth="1"/>
    <col min="13719"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140625" style="7" bestFit="1" customWidth="1"/>
    <col min="13835" max="13835" width="16.7109375" style="7" bestFit="1" customWidth="1"/>
    <col min="13836" max="13837" width="16.140625" style="7" bestFit="1" customWidth="1"/>
    <col min="13838" max="13838" width="3.42578125" style="7" customWidth="1"/>
    <col min="13839" max="13974" width="9.7109375" style="7" customWidth="1"/>
    <col min="13975"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140625" style="7" bestFit="1" customWidth="1"/>
    <col min="14091" max="14091" width="16.7109375" style="7" bestFit="1" customWidth="1"/>
    <col min="14092" max="14093" width="16.140625" style="7" bestFit="1" customWidth="1"/>
    <col min="14094" max="14094" width="3.42578125" style="7" customWidth="1"/>
    <col min="14095" max="14230" width="9.7109375" style="7" customWidth="1"/>
    <col min="14231"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140625" style="7" bestFit="1" customWidth="1"/>
    <col min="14347" max="14347" width="16.7109375" style="7" bestFit="1" customWidth="1"/>
    <col min="14348" max="14349" width="16.140625" style="7" bestFit="1" customWidth="1"/>
    <col min="14350" max="14350" width="3.42578125" style="7" customWidth="1"/>
    <col min="14351" max="14486" width="9.7109375" style="7" customWidth="1"/>
    <col min="14487"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140625" style="7" bestFit="1" customWidth="1"/>
    <col min="14603" max="14603" width="16.7109375" style="7" bestFit="1" customWidth="1"/>
    <col min="14604" max="14605" width="16.140625" style="7" bestFit="1" customWidth="1"/>
    <col min="14606" max="14606" width="3.42578125" style="7" customWidth="1"/>
    <col min="14607" max="14742" width="9.7109375" style="7" customWidth="1"/>
    <col min="14743"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140625" style="7" bestFit="1" customWidth="1"/>
    <col min="14859" max="14859" width="16.7109375" style="7" bestFit="1" customWidth="1"/>
    <col min="14860" max="14861" width="16.140625" style="7" bestFit="1" customWidth="1"/>
    <col min="14862" max="14862" width="3.42578125" style="7" customWidth="1"/>
    <col min="14863" max="14998" width="9.7109375" style="7" customWidth="1"/>
    <col min="14999"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140625" style="7" bestFit="1" customWidth="1"/>
    <col min="15115" max="15115" width="16.7109375" style="7" bestFit="1" customWidth="1"/>
    <col min="15116" max="15117" width="16.140625" style="7" bestFit="1" customWidth="1"/>
    <col min="15118" max="15118" width="3.42578125" style="7" customWidth="1"/>
    <col min="15119" max="15254" width="9.7109375" style="7" customWidth="1"/>
    <col min="15255"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140625" style="7" bestFit="1" customWidth="1"/>
    <col min="15371" max="15371" width="16.7109375" style="7" bestFit="1" customWidth="1"/>
    <col min="15372" max="15373" width="16.140625" style="7" bestFit="1" customWidth="1"/>
    <col min="15374" max="15374" width="3.42578125" style="7" customWidth="1"/>
    <col min="15375" max="15510" width="9.7109375" style="7" customWidth="1"/>
    <col min="15511"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140625" style="7" bestFit="1" customWidth="1"/>
    <col min="15627" max="15627" width="16.7109375" style="7" bestFit="1" customWidth="1"/>
    <col min="15628" max="15629" width="16.140625" style="7" bestFit="1" customWidth="1"/>
    <col min="15630" max="15630" width="3.42578125" style="7" customWidth="1"/>
    <col min="15631" max="15766" width="9.7109375" style="7" customWidth="1"/>
    <col min="15767"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140625" style="7" bestFit="1" customWidth="1"/>
    <col min="15883" max="15883" width="16.7109375" style="7" bestFit="1" customWidth="1"/>
    <col min="15884" max="15885" width="16.140625" style="7" bestFit="1" customWidth="1"/>
    <col min="15886" max="15886" width="3.42578125" style="7" customWidth="1"/>
    <col min="15887" max="16022" width="9.7109375" style="7" customWidth="1"/>
    <col min="16023"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140625" style="7" bestFit="1" customWidth="1"/>
    <col min="16139" max="16139" width="16.7109375" style="7" bestFit="1" customWidth="1"/>
    <col min="16140" max="16141" width="16.140625" style="7" bestFit="1" customWidth="1"/>
    <col min="16142" max="16142" width="3.42578125" style="7" customWidth="1"/>
    <col min="16143" max="16278" width="9.7109375" style="7" customWidth="1"/>
    <col min="16279" max="16384" width="11.7109375" style="7"/>
  </cols>
  <sheetData>
    <row r="1" spans="1:14" ht="12.75" x14ac:dyDescent="0.2">
      <c r="A1" s="1" t="s">
        <v>0</v>
      </c>
      <c r="B1" s="2"/>
      <c r="D1" s="4"/>
      <c r="E1" s="5"/>
    </row>
    <row r="2" spans="1:14" ht="12.75" x14ac:dyDescent="0.2">
      <c r="A2" s="1" t="s">
        <v>1</v>
      </c>
      <c r="B2" s="2"/>
      <c r="D2" s="4"/>
      <c r="E2" s="5"/>
      <c r="K2" s="143"/>
      <c r="L2" s="143"/>
    </row>
    <row r="3" spans="1:14" ht="12.75" x14ac:dyDescent="0.2">
      <c r="A3" s="8" t="s">
        <v>764</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44" t="s">
        <v>11</v>
      </c>
      <c r="K5" s="17" t="s">
        <v>12</v>
      </c>
      <c r="L5" s="17" t="s">
        <v>13</v>
      </c>
      <c r="M5" s="18" t="s">
        <v>14</v>
      </c>
      <c r="N5" s="19"/>
    </row>
    <row r="6" spans="1:14" ht="12.75" customHeight="1" x14ac:dyDescent="0.2">
      <c r="A6" s="20"/>
      <c r="B6" s="21"/>
      <c r="C6" s="21"/>
      <c r="D6" s="22"/>
      <c r="E6" s="23"/>
      <c r="F6" s="22"/>
      <c r="G6" s="21" t="s">
        <v>15</v>
      </c>
      <c r="H6" s="21" t="s">
        <v>16</v>
      </c>
      <c r="I6" s="24" t="s">
        <v>17</v>
      </c>
      <c r="J6" s="24"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4" t="s">
        <v>28</v>
      </c>
      <c r="K7" s="21" t="s">
        <v>29</v>
      </c>
      <c r="L7" s="21" t="s">
        <v>30</v>
      </c>
      <c r="M7" s="28"/>
      <c r="N7" s="19"/>
    </row>
    <row r="8" spans="1:14" ht="12.75" x14ac:dyDescent="0.2">
      <c r="A8" s="29" t="s">
        <v>765</v>
      </c>
      <c r="B8" s="30"/>
      <c r="C8" s="30">
        <v>20998.52</v>
      </c>
      <c r="D8" s="31"/>
      <c r="E8" s="30"/>
      <c r="F8" s="30" t="s">
        <v>766</v>
      </c>
      <c r="G8" s="30">
        <v>524.46</v>
      </c>
      <c r="H8" s="32"/>
      <c r="I8" s="32"/>
      <c r="J8" s="32"/>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v>0</v>
      </c>
      <c r="M10" s="43">
        <v>0</v>
      </c>
      <c r="N10" s="44"/>
    </row>
    <row r="11" spans="1:14" x14ac:dyDescent="0.15">
      <c r="A11" s="37" t="s">
        <v>34</v>
      </c>
      <c r="B11" s="38">
        <v>193</v>
      </c>
      <c r="C11" s="38" t="s">
        <v>35</v>
      </c>
      <c r="D11" s="38" t="s">
        <v>36</v>
      </c>
      <c r="E11" s="39">
        <v>139</v>
      </c>
      <c r="F11" s="40" t="s">
        <v>39</v>
      </c>
      <c r="G11" s="41">
        <v>6.3</v>
      </c>
      <c r="H11" s="38" t="s">
        <v>38</v>
      </c>
      <c r="I11" s="42">
        <v>24.5</v>
      </c>
      <c r="J11" s="43">
        <v>119217.49</v>
      </c>
      <c r="K11" s="43">
        <v>2503391</v>
      </c>
      <c r="L11" s="43">
        <v>38183</v>
      </c>
      <c r="M11" s="43">
        <v>2541574</v>
      </c>
      <c r="N11" s="44"/>
    </row>
    <row r="12" spans="1:14" x14ac:dyDescent="0.15">
      <c r="A12" s="37" t="s">
        <v>34</v>
      </c>
      <c r="B12" s="38">
        <v>199</v>
      </c>
      <c r="C12" s="38" t="s">
        <v>40</v>
      </c>
      <c r="D12" s="38" t="s">
        <v>36</v>
      </c>
      <c r="E12" s="39">
        <v>168</v>
      </c>
      <c r="F12" s="40" t="s">
        <v>41</v>
      </c>
      <c r="G12" s="41">
        <v>6.5</v>
      </c>
      <c r="H12" s="38" t="s">
        <v>38</v>
      </c>
      <c r="I12" s="42">
        <v>11.5</v>
      </c>
      <c r="J12" s="43">
        <v>0</v>
      </c>
      <c r="K12" s="43">
        <v>0</v>
      </c>
      <c r="L12" s="43">
        <v>0</v>
      </c>
      <c r="M12" s="43">
        <v>0</v>
      </c>
      <c r="N12" s="44"/>
    </row>
    <row r="13" spans="1:14" x14ac:dyDescent="0.15">
      <c r="A13" s="37" t="s">
        <v>34</v>
      </c>
      <c r="B13" s="38">
        <v>199</v>
      </c>
      <c r="C13" s="38" t="s">
        <v>40</v>
      </c>
      <c r="D13" s="38" t="s">
        <v>36</v>
      </c>
      <c r="E13" s="39">
        <v>143</v>
      </c>
      <c r="F13" s="40" t="s">
        <v>42</v>
      </c>
      <c r="G13" s="41">
        <v>6.3</v>
      </c>
      <c r="H13" s="38" t="s">
        <v>38</v>
      </c>
      <c r="I13" s="42">
        <v>24.5</v>
      </c>
      <c r="J13" s="43">
        <v>124038.53</v>
      </c>
      <c r="K13" s="43">
        <v>2604626</v>
      </c>
      <c r="L13" s="43">
        <v>39726</v>
      </c>
      <c r="M13" s="43">
        <v>2644352</v>
      </c>
      <c r="N13" s="44"/>
    </row>
    <row r="14" spans="1:14" x14ac:dyDescent="0.15">
      <c r="A14" s="37" t="s">
        <v>34</v>
      </c>
      <c r="B14" s="38">
        <v>202</v>
      </c>
      <c r="C14" s="38" t="s">
        <v>43</v>
      </c>
      <c r="D14" s="38" t="s">
        <v>36</v>
      </c>
      <c r="E14" s="39">
        <v>230</v>
      </c>
      <c r="F14" s="40" t="s">
        <v>44</v>
      </c>
      <c r="G14" s="41">
        <v>7.4</v>
      </c>
      <c r="H14" s="38" t="s">
        <v>38</v>
      </c>
      <c r="I14" s="42">
        <v>5</v>
      </c>
      <c r="J14" s="43">
        <v>0</v>
      </c>
      <c r="K14" s="43">
        <v>0</v>
      </c>
      <c r="L14" s="43">
        <v>0</v>
      </c>
      <c r="M14" s="43">
        <v>0</v>
      </c>
      <c r="N14" s="44"/>
    </row>
    <row r="15" spans="1:14" x14ac:dyDescent="0.15">
      <c r="A15" s="37" t="s">
        <v>45</v>
      </c>
      <c r="B15" s="38">
        <v>202</v>
      </c>
      <c r="C15" s="38" t="s">
        <v>43</v>
      </c>
      <c r="D15" s="38" t="s">
        <v>36</v>
      </c>
      <c r="E15" s="39">
        <v>317</v>
      </c>
      <c r="F15" s="40" t="s">
        <v>46</v>
      </c>
      <c r="G15" s="41">
        <v>7.4</v>
      </c>
      <c r="H15" s="38" t="s">
        <v>38</v>
      </c>
      <c r="I15" s="42">
        <v>20</v>
      </c>
      <c r="J15" s="43">
        <v>198465.89</v>
      </c>
      <c r="K15" s="43">
        <v>4167490</v>
      </c>
      <c r="L15" s="43">
        <v>74468</v>
      </c>
      <c r="M15" s="43">
        <v>4241958</v>
      </c>
      <c r="N15" s="44"/>
    </row>
    <row r="16" spans="1:14" x14ac:dyDescent="0.15">
      <c r="A16" s="37" t="s">
        <v>47</v>
      </c>
      <c r="B16" s="38">
        <v>211</v>
      </c>
      <c r="C16" s="38" t="s">
        <v>48</v>
      </c>
      <c r="D16" s="38" t="s">
        <v>36</v>
      </c>
      <c r="E16" s="39">
        <v>290</v>
      </c>
      <c r="F16" s="38" t="s">
        <v>49</v>
      </c>
      <c r="G16" s="41">
        <v>6.9</v>
      </c>
      <c r="H16" s="38" t="s">
        <v>38</v>
      </c>
      <c r="I16" s="42">
        <v>20</v>
      </c>
      <c r="J16" s="43">
        <v>119132.97</v>
      </c>
      <c r="K16" s="43">
        <v>2501616</v>
      </c>
      <c r="L16" s="43">
        <v>210547</v>
      </c>
      <c r="M16" s="43">
        <v>2712163</v>
      </c>
      <c r="N16" s="44"/>
    </row>
    <row r="17" spans="1:14" x14ac:dyDescent="0.15">
      <c r="A17" s="37" t="s">
        <v>47</v>
      </c>
      <c r="B17" s="38">
        <v>211</v>
      </c>
      <c r="C17" s="38" t="s">
        <v>48</v>
      </c>
      <c r="D17" s="38" t="s">
        <v>36</v>
      </c>
      <c r="E17" s="39">
        <v>128</v>
      </c>
      <c r="F17" s="38" t="s">
        <v>50</v>
      </c>
      <c r="G17" s="41">
        <v>6.9</v>
      </c>
      <c r="H17" s="38" t="s">
        <v>38</v>
      </c>
      <c r="I17" s="42">
        <v>20</v>
      </c>
      <c r="J17" s="43">
        <v>51516.800000000003</v>
      </c>
      <c r="K17" s="43">
        <v>1081777</v>
      </c>
      <c r="L17" s="43">
        <v>91046</v>
      </c>
      <c r="M17" s="43">
        <v>1172823</v>
      </c>
      <c r="N17" s="44"/>
    </row>
    <row r="18" spans="1:14" x14ac:dyDescent="0.15">
      <c r="A18" s="37" t="s">
        <v>51</v>
      </c>
      <c r="B18" s="38">
        <v>211</v>
      </c>
      <c r="C18" s="38" t="s">
        <v>48</v>
      </c>
      <c r="D18" s="38" t="s">
        <v>36</v>
      </c>
      <c r="E18" s="39">
        <v>22</v>
      </c>
      <c r="F18" s="38" t="s">
        <v>52</v>
      </c>
      <c r="G18" s="41">
        <v>6.9</v>
      </c>
      <c r="H18" s="38" t="s">
        <v>38</v>
      </c>
      <c r="I18" s="42">
        <v>20</v>
      </c>
      <c r="J18" s="43">
        <v>44799.92</v>
      </c>
      <c r="K18" s="43">
        <v>940732</v>
      </c>
      <c r="L18" s="43">
        <v>79176</v>
      </c>
      <c r="M18" s="43">
        <v>1019908</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225000</v>
      </c>
      <c r="K20" s="43">
        <v>4724667</v>
      </c>
      <c r="L20" s="43">
        <v>426689</v>
      </c>
      <c r="M20" s="43">
        <v>5151356</v>
      </c>
      <c r="N20" s="44"/>
    </row>
    <row r="21" spans="1:14" x14ac:dyDescent="0.15">
      <c r="A21" s="37" t="s">
        <v>47</v>
      </c>
      <c r="B21" s="38">
        <v>221</v>
      </c>
      <c r="C21" s="38" t="s">
        <v>53</v>
      </c>
      <c r="D21" s="38" t="s">
        <v>36</v>
      </c>
      <c r="E21" s="39">
        <v>43</v>
      </c>
      <c r="F21" s="38" t="s">
        <v>56</v>
      </c>
      <c r="G21" s="41">
        <v>7.4</v>
      </c>
      <c r="H21" s="38" t="s">
        <v>55</v>
      </c>
      <c r="I21" s="42">
        <v>20</v>
      </c>
      <c r="J21" s="43">
        <v>29000</v>
      </c>
      <c r="K21" s="43">
        <v>608957</v>
      </c>
      <c r="L21" s="43">
        <v>54993</v>
      </c>
      <c r="M21" s="43">
        <v>663950</v>
      </c>
      <c r="N21" s="44"/>
    </row>
    <row r="22" spans="1:14" x14ac:dyDescent="0.15">
      <c r="A22" s="37" t="s">
        <v>47</v>
      </c>
      <c r="B22" s="38">
        <v>221</v>
      </c>
      <c r="C22" s="38" t="s">
        <v>53</v>
      </c>
      <c r="D22" s="38" t="s">
        <v>36</v>
      </c>
      <c r="E22" s="39">
        <v>240</v>
      </c>
      <c r="F22" s="38" t="s">
        <v>57</v>
      </c>
      <c r="G22" s="41">
        <v>7.4</v>
      </c>
      <c r="H22" s="38" t="s">
        <v>55</v>
      </c>
      <c r="I22" s="42">
        <v>12</v>
      </c>
      <c r="J22" s="43">
        <v>28529.82</v>
      </c>
      <c r="K22" s="43">
        <v>599084</v>
      </c>
      <c r="L22" s="43">
        <v>54103</v>
      </c>
      <c r="M22" s="43">
        <v>653187</v>
      </c>
      <c r="N22" s="44"/>
    </row>
    <row r="23" spans="1:14" x14ac:dyDescent="0.15">
      <c r="A23" s="37" t="s">
        <v>47</v>
      </c>
      <c r="B23" s="38">
        <v>221</v>
      </c>
      <c r="C23" s="38" t="s">
        <v>53</v>
      </c>
      <c r="D23" s="38" t="s">
        <v>36</v>
      </c>
      <c r="E23" s="39">
        <v>55</v>
      </c>
      <c r="F23" s="38" t="s">
        <v>58</v>
      </c>
      <c r="G23" s="41">
        <v>7.4</v>
      </c>
      <c r="H23" s="38" t="s">
        <v>55</v>
      </c>
      <c r="I23" s="42">
        <v>12</v>
      </c>
      <c r="J23" s="43">
        <v>6397.67</v>
      </c>
      <c r="K23" s="43">
        <v>134342</v>
      </c>
      <c r="L23" s="43">
        <v>12220</v>
      </c>
      <c r="M23" s="43">
        <v>146562</v>
      </c>
      <c r="N23" s="44"/>
    </row>
    <row r="24" spans="1:14" x14ac:dyDescent="0.15">
      <c r="A24" s="37" t="s">
        <v>51</v>
      </c>
      <c r="B24" s="38">
        <v>221</v>
      </c>
      <c r="C24" s="38" t="s">
        <v>53</v>
      </c>
      <c r="D24" s="38" t="s">
        <v>36</v>
      </c>
      <c r="E24" s="39">
        <v>50</v>
      </c>
      <c r="F24" s="38" t="s">
        <v>59</v>
      </c>
      <c r="G24" s="41">
        <v>7.4</v>
      </c>
      <c r="H24" s="38" t="s">
        <v>55</v>
      </c>
      <c r="I24" s="42">
        <v>20</v>
      </c>
      <c r="J24" s="43">
        <v>104431.5</v>
      </c>
      <c r="K24" s="43">
        <v>2192907</v>
      </c>
      <c r="L24" s="43">
        <v>197162</v>
      </c>
      <c r="M24" s="43">
        <v>2390069</v>
      </c>
      <c r="N24" s="44"/>
    </row>
    <row r="25" spans="1:14" x14ac:dyDescent="0.15">
      <c r="A25" s="37" t="s">
        <v>60</v>
      </c>
      <c r="B25" s="38">
        <v>225</v>
      </c>
      <c r="C25" s="38" t="s">
        <v>61</v>
      </c>
      <c r="D25" s="38" t="s">
        <v>36</v>
      </c>
      <c r="E25" s="39">
        <v>427</v>
      </c>
      <c r="F25" s="38" t="s">
        <v>62</v>
      </c>
      <c r="G25" s="41">
        <v>7.5</v>
      </c>
      <c r="H25" s="38" t="s">
        <v>63</v>
      </c>
      <c r="I25" s="42">
        <v>24</v>
      </c>
      <c r="J25" s="43">
        <v>0</v>
      </c>
      <c r="K25" s="43">
        <v>0</v>
      </c>
      <c r="L25" s="43">
        <v>0</v>
      </c>
      <c r="M25" s="43">
        <v>0</v>
      </c>
      <c r="N25" s="44"/>
    </row>
    <row r="26" spans="1:14" x14ac:dyDescent="0.15">
      <c r="A26" s="37" t="s">
        <v>64</v>
      </c>
      <c r="B26" s="38">
        <v>225</v>
      </c>
      <c r="C26" s="38" t="s">
        <v>61</v>
      </c>
      <c r="D26" s="38" t="s">
        <v>36</v>
      </c>
      <c r="E26" s="39">
        <v>36</v>
      </c>
      <c r="F26" s="38" t="s">
        <v>65</v>
      </c>
      <c r="G26" s="41">
        <v>7.5</v>
      </c>
      <c r="H26" s="38" t="s">
        <v>63</v>
      </c>
      <c r="I26" s="42">
        <v>24</v>
      </c>
      <c r="J26" s="43">
        <v>0</v>
      </c>
      <c r="K26" s="43">
        <v>0</v>
      </c>
      <c r="L26" s="43">
        <v>0</v>
      </c>
      <c r="M26" s="43">
        <v>0</v>
      </c>
      <c r="N26" s="44"/>
    </row>
    <row r="27" spans="1:14" x14ac:dyDescent="0.15">
      <c r="A27" s="37"/>
      <c r="B27" s="38"/>
      <c r="C27" s="38"/>
      <c r="D27" s="38"/>
      <c r="E27" s="39"/>
      <c r="F27" s="38"/>
      <c r="G27" s="41"/>
      <c r="H27" s="38"/>
      <c r="I27" s="42"/>
      <c r="J27" s="43"/>
      <c r="K27" s="43"/>
      <c r="L27" s="43"/>
      <c r="M27" s="43"/>
      <c r="N27" s="44"/>
    </row>
    <row r="28" spans="1:14" x14ac:dyDescent="0.15">
      <c r="A28" s="37" t="s">
        <v>60</v>
      </c>
      <c r="B28" s="38">
        <v>228</v>
      </c>
      <c r="C28" s="38" t="s">
        <v>66</v>
      </c>
      <c r="D28" s="38" t="s">
        <v>36</v>
      </c>
      <c r="E28" s="39">
        <v>433</v>
      </c>
      <c r="F28" s="38" t="s">
        <v>41</v>
      </c>
      <c r="G28" s="41">
        <v>7.5</v>
      </c>
      <c r="H28" s="38" t="s">
        <v>63</v>
      </c>
      <c r="I28" s="42">
        <v>21</v>
      </c>
      <c r="J28" s="43">
        <v>227576</v>
      </c>
      <c r="K28" s="43">
        <v>4778759</v>
      </c>
      <c r="L28" s="43">
        <v>87982</v>
      </c>
      <c r="M28" s="43">
        <v>4866741</v>
      </c>
      <c r="N28" s="44"/>
    </row>
    <row r="29" spans="1:14" x14ac:dyDescent="0.15">
      <c r="A29" s="37" t="s">
        <v>64</v>
      </c>
      <c r="B29" s="38">
        <v>228</v>
      </c>
      <c r="C29" s="38" t="s">
        <v>66</v>
      </c>
      <c r="D29" s="38" t="s">
        <v>36</v>
      </c>
      <c r="E29" s="39">
        <v>60</v>
      </c>
      <c r="F29" s="38" t="s">
        <v>42</v>
      </c>
      <c r="G29" s="41">
        <v>7.5</v>
      </c>
      <c r="H29" s="38" t="s">
        <v>63</v>
      </c>
      <c r="I29" s="42">
        <v>21</v>
      </c>
      <c r="J29" s="43">
        <v>121446</v>
      </c>
      <c r="K29" s="43">
        <v>2550186</v>
      </c>
      <c r="L29" s="43">
        <v>46952</v>
      </c>
      <c r="M29" s="43">
        <v>2597138</v>
      </c>
      <c r="N29" s="44"/>
    </row>
    <row r="30" spans="1:14" x14ac:dyDescent="0.15">
      <c r="A30" s="37" t="s">
        <v>67</v>
      </c>
      <c r="B30" s="38">
        <v>236</v>
      </c>
      <c r="C30" s="38" t="s">
        <v>68</v>
      </c>
      <c r="D30" s="38" t="s">
        <v>36</v>
      </c>
      <c r="E30" s="39">
        <v>403</v>
      </c>
      <c r="F30" s="40" t="s">
        <v>69</v>
      </c>
      <c r="G30" s="41">
        <v>7</v>
      </c>
      <c r="H30" s="38" t="s">
        <v>63</v>
      </c>
      <c r="I30" s="42">
        <v>19</v>
      </c>
      <c r="J30" s="43">
        <v>220451.88</v>
      </c>
      <c r="K30" s="43">
        <v>4629163</v>
      </c>
      <c r="L30" s="43">
        <v>105021</v>
      </c>
      <c r="M30" s="43">
        <v>4734184</v>
      </c>
      <c r="N30" s="44"/>
    </row>
    <row r="31" spans="1:14" x14ac:dyDescent="0.15">
      <c r="A31" s="37" t="s">
        <v>70</v>
      </c>
      <c r="B31" s="38">
        <v>236</v>
      </c>
      <c r="C31" s="38" t="s">
        <v>68</v>
      </c>
      <c r="D31" s="38" t="s">
        <v>36</v>
      </c>
      <c r="E31" s="39">
        <v>35.5</v>
      </c>
      <c r="F31" s="40" t="s">
        <v>71</v>
      </c>
      <c r="G31" s="41">
        <v>6.5</v>
      </c>
      <c r="H31" s="38" t="s">
        <v>63</v>
      </c>
      <c r="I31" s="42">
        <v>20</v>
      </c>
      <c r="J31" s="43">
        <v>65934.73</v>
      </c>
      <c r="K31" s="43">
        <v>1384532</v>
      </c>
      <c r="L31" s="43">
        <v>0</v>
      </c>
      <c r="M31" s="43">
        <v>1384532</v>
      </c>
      <c r="N31" s="44"/>
    </row>
    <row r="32" spans="1:14" x14ac:dyDescent="0.15">
      <c r="A32" s="37" t="s">
        <v>72</v>
      </c>
      <c r="B32" s="38">
        <v>239</v>
      </c>
      <c r="C32" s="38" t="s">
        <v>73</v>
      </c>
      <c r="D32" s="38" t="s">
        <v>36</v>
      </c>
      <c r="E32" s="39">
        <v>2100</v>
      </c>
      <c r="F32" s="38" t="s">
        <v>49</v>
      </c>
      <c r="G32" s="41">
        <v>6.8</v>
      </c>
      <c r="H32" s="38" t="s">
        <v>38</v>
      </c>
      <c r="I32" s="42">
        <v>4</v>
      </c>
      <c r="J32" s="43">
        <v>0</v>
      </c>
      <c r="K32" s="43">
        <v>0</v>
      </c>
      <c r="L32" s="43">
        <v>0</v>
      </c>
      <c r="M32" s="43">
        <v>0</v>
      </c>
      <c r="N32" s="44"/>
    </row>
    <row r="33" spans="1:14" x14ac:dyDescent="0.15">
      <c r="A33" s="37" t="s">
        <v>72</v>
      </c>
      <c r="B33" s="38">
        <v>239</v>
      </c>
      <c r="C33" s="38" t="s">
        <v>73</v>
      </c>
      <c r="D33" s="38" t="s">
        <v>36</v>
      </c>
      <c r="E33" s="39">
        <v>590</v>
      </c>
      <c r="F33" s="38" t="s">
        <v>52</v>
      </c>
      <c r="G33" s="41">
        <v>6.8</v>
      </c>
      <c r="H33" s="38" t="s">
        <v>38</v>
      </c>
      <c r="I33" s="42">
        <v>14</v>
      </c>
      <c r="J33" s="43">
        <v>98863.65</v>
      </c>
      <c r="K33" s="43">
        <v>2075990</v>
      </c>
      <c r="L33" s="43">
        <v>25190.3</v>
      </c>
      <c r="M33" s="43">
        <v>2101180.7000000002</v>
      </c>
      <c r="N33" s="44"/>
    </row>
    <row r="34" spans="1:14" x14ac:dyDescent="0.15">
      <c r="A34" s="37" t="s">
        <v>74</v>
      </c>
      <c r="B34" s="38">
        <v>239</v>
      </c>
      <c r="C34" s="38" t="s">
        <v>73</v>
      </c>
      <c r="D34" s="38" t="s">
        <v>36</v>
      </c>
      <c r="E34" s="39">
        <v>48</v>
      </c>
      <c r="F34" s="38" t="s">
        <v>75</v>
      </c>
      <c r="G34" s="41">
        <v>6.8</v>
      </c>
      <c r="H34" s="38" t="s">
        <v>38</v>
      </c>
      <c r="I34" s="42">
        <v>14</v>
      </c>
      <c r="J34" s="43">
        <v>89184.05</v>
      </c>
      <c r="K34" s="43">
        <v>1872733</v>
      </c>
      <c r="L34" s="43">
        <v>0</v>
      </c>
      <c r="M34" s="43">
        <v>1872733.1</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300892.68</v>
      </c>
      <c r="K36" s="43">
        <v>6318301</v>
      </c>
      <c r="L36" s="43">
        <v>539493</v>
      </c>
      <c r="M36" s="43">
        <v>6857794</v>
      </c>
      <c r="N36" s="44"/>
    </row>
    <row r="37" spans="1:14" x14ac:dyDescent="0.15">
      <c r="A37" s="37" t="s">
        <v>47</v>
      </c>
      <c r="B37" s="38">
        <v>245</v>
      </c>
      <c r="C37" s="38" t="s">
        <v>76</v>
      </c>
      <c r="D37" s="38" t="s">
        <v>36</v>
      </c>
      <c r="E37" s="39">
        <v>95</v>
      </c>
      <c r="F37" s="38" t="s">
        <v>78</v>
      </c>
      <c r="G37" s="41">
        <v>7</v>
      </c>
      <c r="H37" s="38" t="s">
        <v>55</v>
      </c>
      <c r="I37" s="41">
        <v>19.75</v>
      </c>
      <c r="J37" s="43">
        <v>36482.400000000001</v>
      </c>
      <c r="K37" s="43">
        <v>766076</v>
      </c>
      <c r="L37" s="43">
        <v>65406</v>
      </c>
      <c r="M37" s="43">
        <v>831482</v>
      </c>
      <c r="N37" s="44"/>
    </row>
    <row r="38" spans="1:14" x14ac:dyDescent="0.15">
      <c r="A38" s="37" t="s">
        <v>79</v>
      </c>
      <c r="B38" s="38">
        <v>245</v>
      </c>
      <c r="C38" s="38" t="s">
        <v>76</v>
      </c>
      <c r="D38" s="38" t="s">
        <v>36</v>
      </c>
      <c r="E38" s="39">
        <v>90</v>
      </c>
      <c r="F38" s="38" t="s">
        <v>80</v>
      </c>
      <c r="G38" s="41">
        <v>7</v>
      </c>
      <c r="H38" s="38" t="s">
        <v>55</v>
      </c>
      <c r="I38" s="41">
        <v>19.75</v>
      </c>
      <c r="J38" s="43">
        <v>153945.91</v>
      </c>
      <c r="K38" s="43">
        <v>3232636</v>
      </c>
      <c r="L38" s="43">
        <v>276045</v>
      </c>
      <c r="M38" s="43">
        <v>3508681</v>
      </c>
      <c r="N38" s="44"/>
    </row>
    <row r="39" spans="1:14" x14ac:dyDescent="0.15">
      <c r="A39" s="37" t="s">
        <v>47</v>
      </c>
      <c r="B39" s="38">
        <v>247</v>
      </c>
      <c r="C39" s="38" t="s">
        <v>81</v>
      </c>
      <c r="D39" s="38" t="s">
        <v>36</v>
      </c>
      <c r="E39" s="39">
        <v>470</v>
      </c>
      <c r="F39" s="38" t="s">
        <v>82</v>
      </c>
      <c r="G39" s="41">
        <v>6.3</v>
      </c>
      <c r="H39" s="38" t="s">
        <v>55</v>
      </c>
      <c r="I39" s="41">
        <v>25</v>
      </c>
      <c r="J39" s="43">
        <v>194571.35</v>
      </c>
      <c r="K39" s="43">
        <v>4085710</v>
      </c>
      <c r="L39" s="43">
        <v>269934</v>
      </c>
      <c r="M39" s="43">
        <v>4355644</v>
      </c>
      <c r="N39" s="44"/>
    </row>
    <row r="40" spans="1:14" x14ac:dyDescent="0.15">
      <c r="A40" s="37" t="s">
        <v>47</v>
      </c>
      <c r="B40" s="38">
        <v>247</v>
      </c>
      <c r="C40" s="38" t="s">
        <v>81</v>
      </c>
      <c r="D40" s="38" t="s">
        <v>36</v>
      </c>
      <c r="E40" s="39">
        <v>25</v>
      </c>
      <c r="F40" s="38" t="s">
        <v>83</v>
      </c>
      <c r="G40" s="41">
        <v>6.3</v>
      </c>
      <c r="H40" s="38" t="s">
        <v>55</v>
      </c>
      <c r="I40" s="41">
        <v>25</v>
      </c>
      <c r="J40" s="43">
        <v>10457.459999999999</v>
      </c>
      <c r="K40" s="43">
        <v>219591</v>
      </c>
      <c r="L40" s="43">
        <v>14504</v>
      </c>
      <c r="M40" s="43">
        <v>234095</v>
      </c>
      <c r="N40" s="44"/>
    </row>
    <row r="41" spans="1:14" x14ac:dyDescent="0.15">
      <c r="A41" s="37" t="s">
        <v>51</v>
      </c>
      <c r="B41" s="38">
        <v>247</v>
      </c>
      <c r="C41" s="38" t="s">
        <v>81</v>
      </c>
      <c r="D41" s="38" t="s">
        <v>36</v>
      </c>
      <c r="E41" s="39">
        <v>27</v>
      </c>
      <c r="F41" s="38" t="s">
        <v>84</v>
      </c>
      <c r="G41" s="41">
        <v>7.3</v>
      </c>
      <c r="H41" s="38" t="s">
        <v>55</v>
      </c>
      <c r="I41" s="41">
        <v>25</v>
      </c>
      <c r="J41" s="43">
        <v>51658.02</v>
      </c>
      <c r="K41" s="43">
        <v>1084742</v>
      </c>
      <c r="L41" s="43">
        <v>71837</v>
      </c>
      <c r="M41" s="43">
        <v>1156579</v>
      </c>
      <c r="N41" s="44"/>
    </row>
    <row r="42" spans="1:14" x14ac:dyDescent="0.15">
      <c r="A42" s="37" t="s">
        <v>85</v>
      </c>
      <c r="B42" s="38">
        <v>262</v>
      </c>
      <c r="C42" s="38" t="s">
        <v>86</v>
      </c>
      <c r="D42" s="38" t="s">
        <v>36</v>
      </c>
      <c r="E42" s="39">
        <v>405</v>
      </c>
      <c r="F42" s="38" t="s">
        <v>87</v>
      </c>
      <c r="G42" s="41">
        <v>5.75</v>
      </c>
      <c r="H42" s="38" t="s">
        <v>38</v>
      </c>
      <c r="I42" s="41">
        <v>6</v>
      </c>
      <c r="J42" s="43">
        <v>0</v>
      </c>
      <c r="K42" s="43">
        <v>0</v>
      </c>
      <c r="L42" s="43">
        <v>0</v>
      </c>
      <c r="M42" s="43">
        <v>0</v>
      </c>
      <c r="N42" s="44"/>
    </row>
    <row r="43" spans="1:14" x14ac:dyDescent="0.15">
      <c r="A43" s="37" t="s">
        <v>85</v>
      </c>
      <c r="B43" s="38">
        <v>262</v>
      </c>
      <c r="C43" s="38" t="s">
        <v>86</v>
      </c>
      <c r="D43" s="38" t="s">
        <v>36</v>
      </c>
      <c r="E43" s="39">
        <v>104</v>
      </c>
      <c r="F43" s="38" t="s">
        <v>88</v>
      </c>
      <c r="G43" s="41">
        <v>5.75</v>
      </c>
      <c r="H43" s="38" t="s">
        <v>38</v>
      </c>
      <c r="I43" s="41">
        <v>6</v>
      </c>
      <c r="J43" s="43">
        <v>0</v>
      </c>
      <c r="K43" s="43">
        <v>0</v>
      </c>
      <c r="L43" s="43">
        <v>0</v>
      </c>
      <c r="M43" s="43">
        <v>0</v>
      </c>
      <c r="N43" s="44"/>
    </row>
    <row r="44" spans="1:14" x14ac:dyDescent="0.15">
      <c r="A44" s="37" t="s">
        <v>85</v>
      </c>
      <c r="B44" s="38">
        <v>262</v>
      </c>
      <c r="C44" s="38" t="s">
        <v>86</v>
      </c>
      <c r="D44" s="38" t="s">
        <v>36</v>
      </c>
      <c r="E44" s="39">
        <v>465</v>
      </c>
      <c r="F44" s="38" t="s">
        <v>89</v>
      </c>
      <c r="G44" s="41">
        <v>6.5</v>
      </c>
      <c r="H44" s="38" t="s">
        <v>38</v>
      </c>
      <c r="I44" s="41">
        <v>20</v>
      </c>
      <c r="J44" s="43">
        <v>47729</v>
      </c>
      <c r="K44" s="43">
        <v>1002238</v>
      </c>
      <c r="L44" s="43">
        <v>15727</v>
      </c>
      <c r="M44" s="43">
        <v>1017965</v>
      </c>
      <c r="N44" s="44"/>
    </row>
    <row r="45" spans="1:14" x14ac:dyDescent="0.15">
      <c r="A45" s="37" t="s">
        <v>85</v>
      </c>
      <c r="B45" s="38">
        <v>262</v>
      </c>
      <c r="C45" s="38" t="s">
        <v>86</v>
      </c>
      <c r="D45" s="38" t="s">
        <v>36</v>
      </c>
      <c r="E45" s="39">
        <v>121</v>
      </c>
      <c r="F45" s="38" t="s">
        <v>90</v>
      </c>
      <c r="G45" s="41">
        <v>6.5</v>
      </c>
      <c r="H45" s="38" t="s">
        <v>38</v>
      </c>
      <c r="I45" s="41">
        <v>20</v>
      </c>
      <c r="J45" s="43">
        <v>11932.2</v>
      </c>
      <c r="K45" s="43">
        <v>250559</v>
      </c>
      <c r="L45" s="43">
        <v>3932</v>
      </c>
      <c r="M45" s="43">
        <v>254491</v>
      </c>
      <c r="N45" s="44"/>
    </row>
    <row r="46" spans="1:14" x14ac:dyDescent="0.15">
      <c r="A46" s="37" t="s">
        <v>91</v>
      </c>
      <c r="B46" s="38">
        <v>262</v>
      </c>
      <c r="C46" s="38" t="s">
        <v>86</v>
      </c>
      <c r="D46" s="38" t="s">
        <v>36</v>
      </c>
      <c r="E46" s="39">
        <v>35</v>
      </c>
      <c r="F46" s="38" t="s">
        <v>92</v>
      </c>
      <c r="G46" s="41">
        <v>6.5</v>
      </c>
      <c r="H46" s="38" t="s">
        <v>38</v>
      </c>
      <c r="I46" s="41">
        <v>20</v>
      </c>
      <c r="J46" s="43">
        <v>59777.8</v>
      </c>
      <c r="K46" s="43">
        <v>1255245</v>
      </c>
      <c r="L46" s="43">
        <v>19697</v>
      </c>
      <c r="M46" s="43">
        <v>1274942</v>
      </c>
      <c r="N46" s="44"/>
    </row>
    <row r="47" spans="1:14" x14ac:dyDescent="0.15">
      <c r="A47" s="37"/>
      <c r="B47" s="38"/>
      <c r="C47" s="38"/>
      <c r="D47" s="38"/>
      <c r="E47" s="39"/>
      <c r="F47" s="38"/>
      <c r="G47" s="41"/>
      <c r="H47" s="38"/>
      <c r="I47" s="41"/>
      <c r="J47" s="43"/>
      <c r="K47" s="43"/>
      <c r="L47" s="43"/>
      <c r="M47" s="43"/>
      <c r="N47" s="44"/>
    </row>
    <row r="48" spans="1:14" x14ac:dyDescent="0.15">
      <c r="A48" s="37" t="s">
        <v>60</v>
      </c>
      <c r="B48" s="38">
        <v>270</v>
      </c>
      <c r="C48" s="38" t="s">
        <v>93</v>
      </c>
      <c r="D48" s="38" t="s">
        <v>36</v>
      </c>
      <c r="E48" s="39">
        <v>450</v>
      </c>
      <c r="F48" s="38" t="s">
        <v>44</v>
      </c>
      <c r="G48" s="41">
        <v>7</v>
      </c>
      <c r="H48" s="38" t="s">
        <v>63</v>
      </c>
      <c r="I48" s="41">
        <v>21</v>
      </c>
      <c r="J48" s="43">
        <v>256837</v>
      </c>
      <c r="K48" s="43">
        <v>5393197</v>
      </c>
      <c r="L48" s="43">
        <v>92785</v>
      </c>
      <c r="M48" s="43">
        <v>5485982</v>
      </c>
      <c r="N48" s="44"/>
    </row>
    <row r="49" spans="1:14" x14ac:dyDescent="0.15">
      <c r="A49" s="37" t="s">
        <v>64</v>
      </c>
      <c r="B49" s="38">
        <v>270</v>
      </c>
      <c r="C49" s="38" t="s">
        <v>93</v>
      </c>
      <c r="D49" s="38" t="s">
        <v>36</v>
      </c>
      <c r="E49" s="39">
        <v>80</v>
      </c>
      <c r="F49" s="38" t="s">
        <v>46</v>
      </c>
      <c r="G49" s="41">
        <v>7</v>
      </c>
      <c r="H49" s="38" t="s">
        <v>63</v>
      </c>
      <c r="I49" s="41">
        <v>21</v>
      </c>
      <c r="J49" s="43">
        <v>142184</v>
      </c>
      <c r="K49" s="43">
        <v>2985654</v>
      </c>
      <c r="L49" s="43">
        <v>51365</v>
      </c>
      <c r="M49" s="43">
        <v>3037019</v>
      </c>
      <c r="N49" s="44"/>
    </row>
    <row r="50" spans="1:14" x14ac:dyDescent="0.15">
      <c r="A50" s="37" t="s">
        <v>94</v>
      </c>
      <c r="B50" s="38">
        <v>271</v>
      </c>
      <c r="C50" s="38" t="s">
        <v>95</v>
      </c>
      <c r="D50" s="38" t="s">
        <v>36</v>
      </c>
      <c r="E50" s="39">
        <v>185</v>
      </c>
      <c r="F50" s="38" t="s">
        <v>96</v>
      </c>
      <c r="G50" s="41">
        <v>5.5</v>
      </c>
      <c r="H50" s="38" t="s">
        <v>55</v>
      </c>
      <c r="I50" s="41">
        <v>5</v>
      </c>
      <c r="J50" s="43">
        <v>0</v>
      </c>
      <c r="K50" s="43">
        <v>0</v>
      </c>
      <c r="L50" s="43">
        <v>0</v>
      </c>
      <c r="M50" s="43">
        <v>0</v>
      </c>
      <c r="N50" s="44"/>
    </row>
    <row r="51" spans="1:14" x14ac:dyDescent="0.15">
      <c r="A51" s="37" t="s">
        <v>94</v>
      </c>
      <c r="B51" s="38">
        <v>271</v>
      </c>
      <c r="C51" s="38" t="s">
        <v>95</v>
      </c>
      <c r="D51" s="38" t="s">
        <v>36</v>
      </c>
      <c r="E51" s="39">
        <v>47</v>
      </c>
      <c r="F51" s="38" t="s">
        <v>54</v>
      </c>
      <c r="G51" s="41">
        <v>5.5</v>
      </c>
      <c r="H51" s="38" t="s">
        <v>55</v>
      </c>
      <c r="I51" s="41">
        <v>5</v>
      </c>
      <c r="J51" s="43">
        <v>0</v>
      </c>
      <c r="K51" s="43">
        <v>0</v>
      </c>
      <c r="L51" s="43">
        <v>0</v>
      </c>
      <c r="M51" s="43">
        <v>0</v>
      </c>
      <c r="N51" s="44"/>
    </row>
    <row r="52" spans="1:14" x14ac:dyDescent="0.15">
      <c r="A52" s="37" t="s">
        <v>94</v>
      </c>
      <c r="B52" s="38">
        <v>271</v>
      </c>
      <c r="C52" s="38" t="s">
        <v>95</v>
      </c>
      <c r="D52" s="38" t="s">
        <v>36</v>
      </c>
      <c r="E52" s="39">
        <v>795</v>
      </c>
      <c r="F52" s="38" t="s">
        <v>97</v>
      </c>
      <c r="G52" s="41">
        <v>6.5</v>
      </c>
      <c r="H52" s="38" t="s">
        <v>55</v>
      </c>
      <c r="I52" s="41">
        <v>22.25</v>
      </c>
      <c r="J52" s="43">
        <v>375642.26</v>
      </c>
      <c r="K52" s="43">
        <v>7887932</v>
      </c>
      <c r="L52" s="43">
        <v>53997</v>
      </c>
      <c r="M52" s="43">
        <v>7941929</v>
      </c>
      <c r="N52" s="44"/>
    </row>
    <row r="53" spans="1:14" x14ac:dyDescent="0.15">
      <c r="A53" s="37" t="s">
        <v>94</v>
      </c>
      <c r="B53" s="38">
        <v>271</v>
      </c>
      <c r="C53" s="38" t="s">
        <v>95</v>
      </c>
      <c r="D53" s="38" t="s">
        <v>36</v>
      </c>
      <c r="E53" s="39">
        <v>203</v>
      </c>
      <c r="F53" s="38" t="s">
        <v>98</v>
      </c>
      <c r="G53" s="41">
        <v>6.5</v>
      </c>
      <c r="H53" s="38" t="s">
        <v>55</v>
      </c>
      <c r="I53" s="41">
        <v>22.25</v>
      </c>
      <c r="J53" s="43">
        <v>96258.31</v>
      </c>
      <c r="K53" s="43">
        <v>2021282</v>
      </c>
      <c r="L53" s="43">
        <v>13836</v>
      </c>
      <c r="M53" s="43">
        <v>2035118</v>
      </c>
      <c r="N53" s="44"/>
    </row>
    <row r="54" spans="1:14" x14ac:dyDescent="0.15">
      <c r="A54" s="37" t="s">
        <v>99</v>
      </c>
      <c r="B54" s="38">
        <v>271</v>
      </c>
      <c r="C54" s="38" t="s">
        <v>95</v>
      </c>
      <c r="D54" s="38" t="s">
        <v>36</v>
      </c>
      <c r="E54" s="39">
        <v>90</v>
      </c>
      <c r="F54" s="38" t="s">
        <v>77</v>
      </c>
      <c r="G54" s="41">
        <v>6.5</v>
      </c>
      <c r="H54" s="38" t="s">
        <v>55</v>
      </c>
      <c r="I54" s="41">
        <v>22.25</v>
      </c>
      <c r="J54" s="43">
        <v>153714.26999999999</v>
      </c>
      <c r="K54" s="43">
        <v>3227772</v>
      </c>
      <c r="L54" s="43">
        <v>22096</v>
      </c>
      <c r="M54" s="43">
        <v>3249868</v>
      </c>
      <c r="N54" s="44"/>
    </row>
    <row r="55" spans="1:14" x14ac:dyDescent="0.15">
      <c r="A55" s="37"/>
      <c r="B55" s="38"/>
      <c r="C55" s="38"/>
      <c r="D55" s="38"/>
      <c r="E55" s="39"/>
      <c r="F55" s="38"/>
      <c r="G55" s="41"/>
      <c r="H55" s="38"/>
      <c r="I55" s="41"/>
      <c r="J55" s="43"/>
      <c r="K55" s="43"/>
      <c r="L55" s="43"/>
      <c r="M55" s="43"/>
      <c r="N55" s="44"/>
    </row>
    <row r="56" spans="1:14" x14ac:dyDescent="0.15">
      <c r="A56" s="37" t="s">
        <v>94</v>
      </c>
      <c r="B56" s="38">
        <v>282</v>
      </c>
      <c r="C56" s="38" t="s">
        <v>104</v>
      </c>
      <c r="D56" s="38" t="s">
        <v>36</v>
      </c>
      <c r="E56" s="39">
        <v>280</v>
      </c>
      <c r="F56" s="38" t="s">
        <v>105</v>
      </c>
      <c r="G56" s="41">
        <v>5</v>
      </c>
      <c r="H56" s="38" t="s">
        <v>55</v>
      </c>
      <c r="I56" s="41">
        <v>5</v>
      </c>
      <c r="J56" s="43">
        <v>0</v>
      </c>
      <c r="K56" s="43">
        <v>0</v>
      </c>
      <c r="L56" s="43">
        <v>0</v>
      </c>
      <c r="M56" s="43">
        <v>0</v>
      </c>
      <c r="N56" s="44"/>
    </row>
    <row r="57" spans="1:14" x14ac:dyDescent="0.15">
      <c r="A57" s="37" t="s">
        <v>94</v>
      </c>
      <c r="B57" s="38">
        <v>282</v>
      </c>
      <c r="C57" s="38" t="s">
        <v>104</v>
      </c>
      <c r="D57" s="38" t="s">
        <v>36</v>
      </c>
      <c r="E57" s="39">
        <v>73</v>
      </c>
      <c r="F57" s="38" t="s">
        <v>56</v>
      </c>
      <c r="G57" s="41">
        <v>5</v>
      </c>
      <c r="H57" s="38" t="s">
        <v>55</v>
      </c>
      <c r="I57" s="41">
        <v>5</v>
      </c>
      <c r="J57" s="43">
        <v>0</v>
      </c>
      <c r="K57" s="43">
        <v>0</v>
      </c>
      <c r="L57" s="43">
        <v>0</v>
      </c>
      <c r="M57" s="43">
        <v>0</v>
      </c>
      <c r="N57" s="44"/>
    </row>
    <row r="58" spans="1:14" x14ac:dyDescent="0.15">
      <c r="A58" s="37" t="s">
        <v>94</v>
      </c>
      <c r="B58" s="38">
        <v>282</v>
      </c>
      <c r="C58" s="38" t="s">
        <v>104</v>
      </c>
      <c r="D58" s="38" t="s">
        <v>36</v>
      </c>
      <c r="E58" s="39">
        <v>1090</v>
      </c>
      <c r="F58" s="38" t="s">
        <v>106</v>
      </c>
      <c r="G58" s="41">
        <v>6</v>
      </c>
      <c r="H58" s="38" t="s">
        <v>55</v>
      </c>
      <c r="I58" s="41">
        <v>25</v>
      </c>
      <c r="J58" s="43">
        <v>540507.37</v>
      </c>
      <c r="K58" s="43">
        <v>11349855</v>
      </c>
      <c r="L58" s="43">
        <v>16545</v>
      </c>
      <c r="M58" s="43">
        <v>11366400</v>
      </c>
      <c r="N58" s="44"/>
    </row>
    <row r="59" spans="1:14" x14ac:dyDescent="0.15">
      <c r="A59" s="37" t="s">
        <v>94</v>
      </c>
      <c r="B59" s="38">
        <v>282</v>
      </c>
      <c r="C59" s="38" t="s">
        <v>104</v>
      </c>
      <c r="D59" s="38" t="s">
        <v>36</v>
      </c>
      <c r="E59" s="39">
        <v>274</v>
      </c>
      <c r="F59" s="38" t="s">
        <v>107</v>
      </c>
      <c r="G59" s="41">
        <v>6</v>
      </c>
      <c r="H59" s="38" t="s">
        <v>55</v>
      </c>
      <c r="I59" s="41">
        <v>25</v>
      </c>
      <c r="J59" s="43">
        <v>133765.84</v>
      </c>
      <c r="K59" s="43">
        <v>2808885</v>
      </c>
      <c r="L59" s="43">
        <v>4095</v>
      </c>
      <c r="M59" s="43">
        <v>2812980</v>
      </c>
      <c r="N59" s="44"/>
    </row>
    <row r="60" spans="1:14" x14ac:dyDescent="0.15">
      <c r="A60" s="37" t="s">
        <v>108</v>
      </c>
      <c r="B60" s="38">
        <v>282</v>
      </c>
      <c r="C60" s="38" t="s">
        <v>104</v>
      </c>
      <c r="D60" s="38" t="s">
        <v>36</v>
      </c>
      <c r="E60" s="39">
        <v>197</v>
      </c>
      <c r="F60" s="38" t="s">
        <v>78</v>
      </c>
      <c r="G60" s="41">
        <v>6</v>
      </c>
      <c r="H60" s="38" t="s">
        <v>55</v>
      </c>
      <c r="I60" s="41">
        <v>25</v>
      </c>
      <c r="J60" s="43">
        <v>318595.48</v>
      </c>
      <c r="K60" s="43">
        <v>6690034</v>
      </c>
      <c r="L60" s="43">
        <v>9752</v>
      </c>
      <c r="M60" s="43">
        <v>6699786</v>
      </c>
      <c r="N60" s="44"/>
    </row>
    <row r="61" spans="1:14" x14ac:dyDescent="0.15">
      <c r="A61" s="37" t="s">
        <v>109</v>
      </c>
      <c r="B61" s="38">
        <v>283</v>
      </c>
      <c r="C61" s="38" t="s">
        <v>110</v>
      </c>
      <c r="D61" s="38" t="s">
        <v>36</v>
      </c>
      <c r="E61" s="39">
        <v>438</v>
      </c>
      <c r="F61" s="40" t="s">
        <v>111</v>
      </c>
      <c r="G61" s="41">
        <v>6</v>
      </c>
      <c r="H61" s="38" t="s">
        <v>63</v>
      </c>
      <c r="I61" s="41">
        <v>22</v>
      </c>
      <c r="J61" s="43">
        <v>332294.39</v>
      </c>
      <c r="K61" s="43">
        <v>6977690</v>
      </c>
      <c r="L61" s="43">
        <v>136011</v>
      </c>
      <c r="M61" s="43">
        <v>7113701</v>
      </c>
      <c r="N61" s="44"/>
    </row>
    <row r="62" spans="1:14" x14ac:dyDescent="0.15">
      <c r="A62" s="37" t="s">
        <v>112</v>
      </c>
      <c r="B62" s="38">
        <v>283</v>
      </c>
      <c r="C62" s="38" t="s">
        <v>110</v>
      </c>
      <c r="D62" s="38" t="s">
        <v>36</v>
      </c>
      <c r="E62" s="39">
        <v>122.8</v>
      </c>
      <c r="F62" s="38" t="s">
        <v>113</v>
      </c>
      <c r="G62" s="41">
        <v>6</v>
      </c>
      <c r="H62" s="38" t="s">
        <v>63</v>
      </c>
      <c r="I62" s="41">
        <v>22.5</v>
      </c>
      <c r="J62" s="43">
        <v>199539.54</v>
      </c>
      <c r="K62" s="43">
        <v>4190035</v>
      </c>
      <c r="L62" s="43">
        <v>0</v>
      </c>
      <c r="M62" s="43">
        <v>4190035</v>
      </c>
      <c r="N62" s="44"/>
    </row>
    <row r="63" spans="1:14" x14ac:dyDescent="0.15">
      <c r="A63" s="37"/>
      <c r="B63" s="38"/>
      <c r="C63" s="38"/>
      <c r="D63" s="38"/>
      <c r="E63" s="39"/>
      <c r="F63" s="38"/>
      <c r="G63" s="41"/>
      <c r="H63" s="38"/>
      <c r="I63" s="41"/>
      <c r="J63" s="43"/>
      <c r="K63" s="43"/>
      <c r="L63" s="43"/>
      <c r="M63" s="43"/>
      <c r="N63" s="44"/>
    </row>
    <row r="64" spans="1:14" x14ac:dyDescent="0.15">
      <c r="A64" s="37" t="s">
        <v>47</v>
      </c>
      <c r="B64" s="38">
        <v>294</v>
      </c>
      <c r="C64" s="45" t="s">
        <v>118</v>
      </c>
      <c r="D64" s="38" t="s">
        <v>36</v>
      </c>
      <c r="E64" s="39">
        <v>400</v>
      </c>
      <c r="F64" s="38" t="s">
        <v>119</v>
      </c>
      <c r="G64" s="41">
        <v>6.25</v>
      </c>
      <c r="H64" s="38" t="s">
        <v>55</v>
      </c>
      <c r="I64" s="41">
        <v>20.83</v>
      </c>
      <c r="J64" s="43">
        <v>178097.04</v>
      </c>
      <c r="K64" s="43">
        <v>3739774</v>
      </c>
      <c r="L64" s="43">
        <v>241103</v>
      </c>
      <c r="M64" s="43">
        <v>3980877</v>
      </c>
      <c r="N64" s="44"/>
    </row>
    <row r="65" spans="1:14" x14ac:dyDescent="0.15">
      <c r="A65" s="37" t="s">
        <v>47</v>
      </c>
      <c r="B65" s="38">
        <v>294</v>
      </c>
      <c r="C65" s="45" t="s">
        <v>118</v>
      </c>
      <c r="D65" s="38" t="s">
        <v>36</v>
      </c>
      <c r="E65" s="39">
        <v>69</v>
      </c>
      <c r="F65" s="38" t="s">
        <v>120</v>
      </c>
      <c r="G65" s="41">
        <v>6.25</v>
      </c>
      <c r="H65" s="38" t="s">
        <v>55</v>
      </c>
      <c r="I65" s="41">
        <v>20.83</v>
      </c>
      <c r="J65" s="43">
        <v>31733.65</v>
      </c>
      <c r="K65" s="43">
        <v>666360</v>
      </c>
      <c r="L65" s="43">
        <v>42960</v>
      </c>
      <c r="M65" s="43">
        <v>709320</v>
      </c>
      <c r="N65" s="44"/>
    </row>
    <row r="66" spans="1:14" x14ac:dyDescent="0.15">
      <c r="A66" s="37" t="s">
        <v>51</v>
      </c>
      <c r="B66" s="38">
        <v>294</v>
      </c>
      <c r="C66" s="45" t="s">
        <v>118</v>
      </c>
      <c r="D66" s="38" t="s">
        <v>36</v>
      </c>
      <c r="E66" s="39">
        <v>31.8</v>
      </c>
      <c r="F66" s="38" t="s">
        <v>121</v>
      </c>
      <c r="G66" s="41">
        <v>6.75</v>
      </c>
      <c r="H66" s="38" t="s">
        <v>55</v>
      </c>
      <c r="I66" s="41">
        <v>20.83</v>
      </c>
      <c r="J66" s="43">
        <v>54222.15</v>
      </c>
      <c r="K66" s="43">
        <v>1138585</v>
      </c>
      <c r="L66" s="43">
        <v>80609</v>
      </c>
      <c r="M66" s="43">
        <v>1219194</v>
      </c>
      <c r="N66" s="44"/>
    </row>
    <row r="67" spans="1:14" x14ac:dyDescent="0.15">
      <c r="A67" s="37" t="s">
        <v>124</v>
      </c>
      <c r="B67" s="38">
        <v>300</v>
      </c>
      <c r="C67" s="38" t="s">
        <v>125</v>
      </c>
      <c r="D67" s="38" t="s">
        <v>36</v>
      </c>
      <c r="E67" s="39">
        <v>275</v>
      </c>
      <c r="F67" s="38" t="s">
        <v>126</v>
      </c>
      <c r="G67" s="41">
        <v>6.2</v>
      </c>
      <c r="H67" s="38" t="s">
        <v>63</v>
      </c>
      <c r="I67" s="41">
        <v>22.75</v>
      </c>
      <c r="J67" s="43">
        <v>177311</v>
      </c>
      <c r="K67" s="43">
        <v>3723269</v>
      </c>
      <c r="L67" s="43">
        <v>5607</v>
      </c>
      <c r="M67" s="43">
        <v>3728876</v>
      </c>
      <c r="N67" s="44"/>
    </row>
    <row r="68" spans="1:14" x14ac:dyDescent="0.15">
      <c r="A68" s="37" t="s">
        <v>124</v>
      </c>
      <c r="B68" s="38">
        <v>300</v>
      </c>
      <c r="C68" s="45" t="s">
        <v>125</v>
      </c>
      <c r="D68" s="38" t="s">
        <v>36</v>
      </c>
      <c r="E68" s="39">
        <v>74</v>
      </c>
      <c r="F68" s="38" t="s">
        <v>127</v>
      </c>
      <c r="G68" s="41">
        <v>6.2</v>
      </c>
      <c r="H68" s="38" t="s">
        <v>63</v>
      </c>
      <c r="I68" s="41">
        <v>22.75</v>
      </c>
      <c r="J68" s="43">
        <v>41827</v>
      </c>
      <c r="K68" s="43">
        <v>878305</v>
      </c>
      <c r="L68" s="43">
        <v>1328</v>
      </c>
      <c r="M68" s="43">
        <v>879633</v>
      </c>
      <c r="N68" s="44"/>
    </row>
    <row r="69" spans="1:14" x14ac:dyDescent="0.15">
      <c r="A69" s="37" t="s">
        <v>128</v>
      </c>
      <c r="B69" s="38">
        <v>300</v>
      </c>
      <c r="C69" s="45" t="s">
        <v>125</v>
      </c>
      <c r="D69" s="38" t="s">
        <v>36</v>
      </c>
      <c r="E69" s="39">
        <v>70</v>
      </c>
      <c r="F69" s="38" t="s">
        <v>129</v>
      </c>
      <c r="G69" s="41">
        <v>6.2</v>
      </c>
      <c r="H69" s="38" t="s">
        <v>63</v>
      </c>
      <c r="I69" s="41">
        <v>22.75</v>
      </c>
      <c r="J69" s="43">
        <v>70000</v>
      </c>
      <c r="K69" s="43">
        <v>1469896</v>
      </c>
      <c r="L69" s="43">
        <v>876519</v>
      </c>
      <c r="M69" s="47">
        <v>2346415</v>
      </c>
      <c r="N69" s="7"/>
    </row>
    <row r="70" spans="1:14" x14ac:dyDescent="0.15">
      <c r="A70" s="37"/>
      <c r="B70" s="48"/>
      <c r="C70" s="48"/>
      <c r="D70" s="38"/>
      <c r="E70" s="39"/>
      <c r="F70" s="38"/>
      <c r="G70" s="41"/>
      <c r="H70" s="38"/>
      <c r="I70" s="41"/>
      <c r="J70" s="43"/>
      <c r="K70" s="43"/>
      <c r="L70" s="43"/>
      <c r="M70" s="43"/>
      <c r="N70" s="44"/>
    </row>
    <row r="71" spans="1:14" x14ac:dyDescent="0.15">
      <c r="A71" s="37" t="s">
        <v>60</v>
      </c>
      <c r="B71" s="48">
        <v>319</v>
      </c>
      <c r="C71" s="48" t="s">
        <v>134</v>
      </c>
      <c r="D71" s="38" t="s">
        <v>36</v>
      </c>
      <c r="E71" s="39">
        <v>950</v>
      </c>
      <c r="F71" s="38" t="s">
        <v>69</v>
      </c>
      <c r="G71" s="41">
        <v>6</v>
      </c>
      <c r="H71" s="38" t="s">
        <v>63</v>
      </c>
      <c r="I71" s="41">
        <v>22</v>
      </c>
      <c r="J71" s="43">
        <v>629213</v>
      </c>
      <c r="K71" s="43">
        <v>13212542</v>
      </c>
      <c r="L71" s="43">
        <v>193878</v>
      </c>
      <c r="M71" s="43">
        <v>13406420</v>
      </c>
      <c r="N71" s="44"/>
    </row>
    <row r="72" spans="1:14" x14ac:dyDescent="0.15">
      <c r="A72" s="37" t="s">
        <v>64</v>
      </c>
      <c r="B72" s="48">
        <v>319</v>
      </c>
      <c r="C72" s="48" t="s">
        <v>134</v>
      </c>
      <c r="D72" s="38" t="s">
        <v>36</v>
      </c>
      <c r="E72" s="39">
        <v>58</v>
      </c>
      <c r="F72" s="38" t="s">
        <v>71</v>
      </c>
      <c r="G72" s="41">
        <v>6</v>
      </c>
      <c r="H72" s="38" t="s">
        <v>63</v>
      </c>
      <c r="I72" s="41">
        <v>22</v>
      </c>
      <c r="J72" s="43">
        <v>87211</v>
      </c>
      <c r="K72" s="43">
        <v>1831302</v>
      </c>
      <c r="L72" s="43">
        <v>26872</v>
      </c>
      <c r="M72" s="43">
        <v>1858174</v>
      </c>
      <c r="N72" s="44"/>
    </row>
    <row r="73" spans="1:14" x14ac:dyDescent="0.15">
      <c r="A73" s="37" t="s">
        <v>64</v>
      </c>
      <c r="B73" s="48">
        <v>319</v>
      </c>
      <c r="C73" s="48" t="s">
        <v>134</v>
      </c>
      <c r="D73" s="38" t="s">
        <v>36</v>
      </c>
      <c r="E73" s="39">
        <v>100</v>
      </c>
      <c r="F73" s="38" t="s">
        <v>135</v>
      </c>
      <c r="G73" s="41">
        <v>6</v>
      </c>
      <c r="H73" s="38" t="s">
        <v>63</v>
      </c>
      <c r="I73" s="41">
        <v>22</v>
      </c>
      <c r="J73" s="43">
        <v>150363</v>
      </c>
      <c r="K73" s="43">
        <v>3157400</v>
      </c>
      <c r="L73" s="43">
        <v>46332</v>
      </c>
      <c r="M73" s="43">
        <v>3203732</v>
      </c>
      <c r="N73" s="44"/>
    </row>
    <row r="74" spans="1:14" x14ac:dyDescent="0.15">
      <c r="A74" s="37" t="s">
        <v>94</v>
      </c>
      <c r="B74" s="48">
        <v>322</v>
      </c>
      <c r="C74" s="48" t="s">
        <v>136</v>
      </c>
      <c r="D74" s="38" t="s">
        <v>36</v>
      </c>
      <c r="E74" s="39">
        <v>440</v>
      </c>
      <c r="F74" s="38" t="s">
        <v>137</v>
      </c>
      <c r="G74" s="41">
        <v>4</v>
      </c>
      <c r="H74" s="38" t="s">
        <v>55</v>
      </c>
      <c r="I74" s="41">
        <v>5</v>
      </c>
      <c r="J74" s="43">
        <v>0</v>
      </c>
      <c r="K74" s="43">
        <v>0</v>
      </c>
      <c r="L74" s="43">
        <v>0</v>
      </c>
      <c r="M74" s="43">
        <v>0</v>
      </c>
      <c r="N74" s="44"/>
    </row>
    <row r="75" spans="1:14" x14ac:dyDescent="0.15">
      <c r="A75" s="37" t="s">
        <v>94</v>
      </c>
      <c r="B75" s="48">
        <v>322</v>
      </c>
      <c r="C75" s="48" t="s">
        <v>136</v>
      </c>
      <c r="D75" s="38" t="s">
        <v>36</v>
      </c>
      <c r="E75" s="39">
        <v>114</v>
      </c>
      <c r="F75" s="38" t="s">
        <v>138</v>
      </c>
      <c r="G75" s="41">
        <v>4</v>
      </c>
      <c r="H75" s="38" t="s">
        <v>55</v>
      </c>
      <c r="I75" s="41">
        <v>5</v>
      </c>
      <c r="J75" s="43">
        <v>0</v>
      </c>
      <c r="K75" s="43">
        <v>0</v>
      </c>
      <c r="L75" s="43">
        <v>0</v>
      </c>
      <c r="M75" s="43">
        <v>0</v>
      </c>
      <c r="N75" s="44"/>
    </row>
    <row r="76" spans="1:14" x14ac:dyDescent="0.15">
      <c r="A76" s="37" t="s">
        <v>94</v>
      </c>
      <c r="B76" s="48">
        <v>322</v>
      </c>
      <c r="C76" s="48" t="s">
        <v>136</v>
      </c>
      <c r="D76" s="38" t="s">
        <v>36</v>
      </c>
      <c r="E76" s="39">
        <v>1500</v>
      </c>
      <c r="F76" s="38" t="s">
        <v>139</v>
      </c>
      <c r="G76" s="41">
        <v>5.8</v>
      </c>
      <c r="H76" s="38" t="s">
        <v>55</v>
      </c>
      <c r="I76" s="41">
        <v>19.25</v>
      </c>
      <c r="J76" s="43">
        <v>859430.35</v>
      </c>
      <c r="K76" s="43">
        <v>18046765</v>
      </c>
      <c r="L76" s="43">
        <v>196075</v>
      </c>
      <c r="M76" s="43">
        <v>18242840</v>
      </c>
      <c r="N76" s="44"/>
    </row>
    <row r="77" spans="1:14" x14ac:dyDescent="0.15">
      <c r="A77" s="37" t="s">
        <v>94</v>
      </c>
      <c r="B77" s="48">
        <v>322</v>
      </c>
      <c r="C77" s="48" t="s">
        <v>136</v>
      </c>
      <c r="D77" s="38" t="s">
        <v>36</v>
      </c>
      <c r="E77" s="39">
        <v>374</v>
      </c>
      <c r="F77" s="38" t="s">
        <v>140</v>
      </c>
      <c r="G77" s="41">
        <v>5.8</v>
      </c>
      <c r="H77" s="38" t="s">
        <v>55</v>
      </c>
      <c r="I77" s="41">
        <v>19.25</v>
      </c>
      <c r="J77" s="43">
        <v>214423.52</v>
      </c>
      <c r="K77" s="43">
        <v>4502577</v>
      </c>
      <c r="L77" s="43">
        <v>48920</v>
      </c>
      <c r="M77" s="43">
        <v>4551497</v>
      </c>
      <c r="N77" s="44"/>
    </row>
    <row r="78" spans="1:14" x14ac:dyDescent="0.15">
      <c r="A78" s="37" t="s">
        <v>141</v>
      </c>
      <c r="B78" s="48">
        <v>322</v>
      </c>
      <c r="C78" s="48" t="s">
        <v>136</v>
      </c>
      <c r="D78" s="38" t="s">
        <v>36</v>
      </c>
      <c r="E78" s="39">
        <v>314</v>
      </c>
      <c r="F78" s="38" t="s">
        <v>142</v>
      </c>
      <c r="G78" s="41">
        <v>5.8</v>
      </c>
      <c r="H78" s="38" t="s">
        <v>55</v>
      </c>
      <c r="I78" s="41">
        <v>19</v>
      </c>
      <c r="J78" s="43">
        <v>391109.45</v>
      </c>
      <c r="K78" s="43">
        <v>8212720</v>
      </c>
      <c r="L78" s="43">
        <v>89228</v>
      </c>
      <c r="M78" s="43">
        <v>8301948</v>
      </c>
      <c r="N78" s="44"/>
    </row>
    <row r="79" spans="1:14" x14ac:dyDescent="0.15">
      <c r="A79" s="37" t="s">
        <v>143</v>
      </c>
      <c r="B79" s="48">
        <v>322</v>
      </c>
      <c r="C79" s="48" t="s">
        <v>136</v>
      </c>
      <c r="D79" s="38" t="s">
        <v>36</v>
      </c>
      <c r="E79" s="39">
        <v>28</v>
      </c>
      <c r="F79" s="38" t="s">
        <v>144</v>
      </c>
      <c r="G79" s="41">
        <v>5.8</v>
      </c>
      <c r="H79" s="38" t="s">
        <v>55</v>
      </c>
      <c r="I79" s="41">
        <v>19</v>
      </c>
      <c r="J79" s="43">
        <v>41548.720000000001</v>
      </c>
      <c r="K79" s="43">
        <v>872462</v>
      </c>
      <c r="L79" s="43">
        <v>9479</v>
      </c>
      <c r="M79" s="43">
        <v>881941</v>
      </c>
      <c r="N79" s="44"/>
    </row>
    <row r="80" spans="1:14" x14ac:dyDescent="0.15">
      <c r="A80" s="37"/>
      <c r="B80" s="48"/>
      <c r="C80" s="48"/>
      <c r="D80" s="38"/>
      <c r="E80" s="39"/>
      <c r="F80" s="38"/>
      <c r="G80" s="41"/>
      <c r="H80" s="38"/>
      <c r="I80" s="41"/>
      <c r="J80" s="43"/>
      <c r="K80" s="43"/>
      <c r="L80" s="43"/>
      <c r="M80" s="43"/>
      <c r="N80" s="44"/>
    </row>
    <row r="81" spans="1:223" x14ac:dyDescent="0.15">
      <c r="A81" s="37" t="s">
        <v>124</v>
      </c>
      <c r="B81" s="48">
        <v>330</v>
      </c>
      <c r="C81" s="48" t="s">
        <v>145</v>
      </c>
      <c r="D81" s="38" t="s">
        <v>36</v>
      </c>
      <c r="E81" s="39">
        <v>1000</v>
      </c>
      <c r="F81" s="38" t="s">
        <v>146</v>
      </c>
      <c r="G81" s="41">
        <v>5</v>
      </c>
      <c r="H81" s="38" t="s">
        <v>147</v>
      </c>
      <c r="I81" s="41">
        <v>11</v>
      </c>
      <c r="J81" s="43">
        <v>200000</v>
      </c>
      <c r="K81" s="43">
        <v>4199704</v>
      </c>
      <c r="L81" s="43">
        <v>16539</v>
      </c>
      <c r="M81" s="43">
        <v>4216243</v>
      </c>
      <c r="N81" s="44"/>
    </row>
    <row r="82" spans="1:223" x14ac:dyDescent="0.15">
      <c r="A82" s="37" t="s">
        <v>148</v>
      </c>
      <c r="B82" s="48">
        <v>337</v>
      </c>
      <c r="C82" s="48" t="s">
        <v>149</v>
      </c>
      <c r="D82" s="38" t="s">
        <v>36</v>
      </c>
      <c r="E82" s="39">
        <v>400</v>
      </c>
      <c r="F82" s="38" t="s">
        <v>37</v>
      </c>
      <c r="G82" s="41">
        <v>6.3</v>
      </c>
      <c r="H82" s="38" t="s">
        <v>63</v>
      </c>
      <c r="I82" s="41">
        <v>19.5</v>
      </c>
      <c r="J82" s="43">
        <v>257409</v>
      </c>
      <c r="K82" s="43">
        <v>5405208</v>
      </c>
      <c r="L82" s="43">
        <v>32205</v>
      </c>
      <c r="M82" s="43">
        <v>5437413</v>
      </c>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row>
    <row r="83" spans="1:223" x14ac:dyDescent="0.15">
      <c r="A83" s="37" t="s">
        <v>148</v>
      </c>
      <c r="B83" s="48">
        <v>337</v>
      </c>
      <c r="C83" s="48" t="s">
        <v>149</v>
      </c>
      <c r="D83" s="38" t="s">
        <v>36</v>
      </c>
      <c r="E83" s="39">
        <v>74</v>
      </c>
      <c r="F83" s="38" t="s">
        <v>39</v>
      </c>
      <c r="G83" s="41">
        <v>6.3</v>
      </c>
      <c r="H83" s="38" t="s">
        <v>63</v>
      </c>
      <c r="I83" s="41">
        <v>19.5</v>
      </c>
      <c r="J83" s="43">
        <v>47690</v>
      </c>
      <c r="K83" s="43">
        <v>1001419</v>
      </c>
      <c r="L83" s="43">
        <v>5975</v>
      </c>
      <c r="M83" s="43">
        <v>1007394</v>
      </c>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row>
    <row r="84" spans="1:223" x14ac:dyDescent="0.15">
      <c r="A84" s="37" t="s">
        <v>150</v>
      </c>
      <c r="B84" s="48">
        <v>337</v>
      </c>
      <c r="C84" s="48" t="s">
        <v>149</v>
      </c>
      <c r="D84" s="38" t="s">
        <v>36</v>
      </c>
      <c r="E84" s="39">
        <v>38</v>
      </c>
      <c r="F84" s="38" t="s">
        <v>151</v>
      </c>
      <c r="G84" s="41">
        <v>7</v>
      </c>
      <c r="H84" s="38" t="s">
        <v>63</v>
      </c>
      <c r="I84" s="41">
        <v>19.75</v>
      </c>
      <c r="J84" s="43">
        <v>38000</v>
      </c>
      <c r="K84" s="43">
        <v>797944</v>
      </c>
      <c r="L84" s="43">
        <v>470203</v>
      </c>
      <c r="M84" s="43">
        <v>1268147</v>
      </c>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row>
    <row r="85" spans="1:223" s="50" customFormat="1" x14ac:dyDescent="0.15">
      <c r="A85" s="37" t="s">
        <v>152</v>
      </c>
      <c r="B85" s="48">
        <v>337</v>
      </c>
      <c r="C85" s="48" t="s">
        <v>153</v>
      </c>
      <c r="D85" s="38" t="s">
        <v>36</v>
      </c>
      <c r="E85" s="39">
        <v>539</v>
      </c>
      <c r="F85" s="38" t="s">
        <v>154</v>
      </c>
      <c r="G85" s="41">
        <v>5</v>
      </c>
      <c r="H85" s="48" t="s">
        <v>55</v>
      </c>
      <c r="I85" s="41">
        <v>19.5</v>
      </c>
      <c r="J85" s="43">
        <v>380830</v>
      </c>
      <c r="K85" s="43">
        <v>7996866</v>
      </c>
      <c r="L85" s="43">
        <v>70756</v>
      </c>
      <c r="M85" s="43">
        <v>8067622</v>
      </c>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row>
    <row r="86" spans="1:223" s="50" customFormat="1" x14ac:dyDescent="0.15">
      <c r="A86" s="37" t="s">
        <v>152</v>
      </c>
      <c r="B86" s="48">
        <v>337</v>
      </c>
      <c r="C86" s="48" t="s">
        <v>153</v>
      </c>
      <c r="D86" s="38" t="s">
        <v>36</v>
      </c>
      <c r="E86" s="39">
        <v>40</v>
      </c>
      <c r="F86" s="38" t="s">
        <v>155</v>
      </c>
      <c r="G86" s="41">
        <v>7.5</v>
      </c>
      <c r="H86" s="48" t="s">
        <v>55</v>
      </c>
      <c r="I86" s="41">
        <v>19.75</v>
      </c>
      <c r="J86" s="43">
        <v>40000</v>
      </c>
      <c r="K86" s="43">
        <v>839941</v>
      </c>
      <c r="L86" s="43">
        <v>426737</v>
      </c>
      <c r="M86" s="43">
        <v>1266678</v>
      </c>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row>
    <row r="87" spans="1:223" x14ac:dyDescent="0.15">
      <c r="A87" s="37" t="s">
        <v>156</v>
      </c>
      <c r="B87" s="48">
        <v>337</v>
      </c>
      <c r="C87" s="48" t="s">
        <v>157</v>
      </c>
      <c r="D87" s="38" t="s">
        <v>36</v>
      </c>
      <c r="E87" s="39">
        <v>512</v>
      </c>
      <c r="F87" s="38" t="s">
        <v>158</v>
      </c>
      <c r="G87" s="41">
        <v>4.5</v>
      </c>
      <c r="H87" s="38" t="s">
        <v>63</v>
      </c>
      <c r="I87" s="41">
        <v>19.5</v>
      </c>
      <c r="J87" s="43">
        <v>385317</v>
      </c>
      <c r="K87" s="43">
        <v>8091087</v>
      </c>
      <c r="L87" s="43">
        <v>34687</v>
      </c>
      <c r="M87" s="43">
        <v>8125774</v>
      </c>
      <c r="N87" s="44"/>
    </row>
    <row r="88" spans="1:223" x14ac:dyDescent="0.15">
      <c r="A88" s="37" t="s">
        <v>156</v>
      </c>
      <c r="B88" s="48">
        <v>337</v>
      </c>
      <c r="C88" s="48" t="s">
        <v>157</v>
      </c>
      <c r="D88" s="38" t="s">
        <v>36</v>
      </c>
      <c r="E88" s="39">
        <v>45</v>
      </c>
      <c r="F88" s="38" t="s">
        <v>159</v>
      </c>
      <c r="G88" s="41">
        <v>8</v>
      </c>
      <c r="H88" s="38" t="s">
        <v>63</v>
      </c>
      <c r="I88" s="41">
        <v>19.75</v>
      </c>
      <c r="J88" s="43">
        <v>45000</v>
      </c>
      <c r="K88" s="43">
        <v>944933</v>
      </c>
      <c r="L88" s="43">
        <v>427255</v>
      </c>
      <c r="M88" s="43">
        <v>1372188</v>
      </c>
      <c r="N88" s="44"/>
    </row>
    <row r="89" spans="1:223" x14ac:dyDescent="0.15">
      <c r="A89" s="37"/>
      <c r="B89" s="48"/>
      <c r="C89" s="48"/>
      <c r="D89" s="38"/>
      <c r="E89" s="39"/>
      <c r="F89" s="38"/>
      <c r="G89" s="41"/>
      <c r="H89" s="38"/>
      <c r="I89" s="41"/>
      <c r="J89" s="43"/>
      <c r="K89" s="43"/>
      <c r="L89" s="43"/>
      <c r="M89" s="43"/>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row>
    <row r="90" spans="1:223" x14ac:dyDescent="0.15">
      <c r="A90" s="37" t="s">
        <v>60</v>
      </c>
      <c r="B90" s="48">
        <v>341</v>
      </c>
      <c r="C90" s="48" t="s">
        <v>160</v>
      </c>
      <c r="D90" s="38" t="s">
        <v>36</v>
      </c>
      <c r="E90" s="39">
        <v>320</v>
      </c>
      <c r="F90" s="38" t="s">
        <v>161</v>
      </c>
      <c r="G90" s="41">
        <v>5.8</v>
      </c>
      <c r="H90" s="38" t="s">
        <v>38</v>
      </c>
      <c r="I90" s="41">
        <v>23.75</v>
      </c>
      <c r="J90" s="43">
        <v>168040</v>
      </c>
      <c r="K90" s="43">
        <v>3528591</v>
      </c>
      <c r="L90" s="43">
        <v>50089</v>
      </c>
      <c r="M90" s="43">
        <v>3578680</v>
      </c>
      <c r="N90" s="44"/>
    </row>
    <row r="91" spans="1:223" x14ac:dyDescent="0.15">
      <c r="A91" s="37" t="s">
        <v>64</v>
      </c>
      <c r="B91" s="48">
        <v>341</v>
      </c>
      <c r="C91" s="48" t="s">
        <v>160</v>
      </c>
      <c r="D91" s="38" t="s">
        <v>36</v>
      </c>
      <c r="E91" s="39">
        <v>6</v>
      </c>
      <c r="F91" s="38" t="s">
        <v>162</v>
      </c>
      <c r="G91" s="41">
        <v>7.5</v>
      </c>
      <c r="H91" s="38" t="s">
        <v>38</v>
      </c>
      <c r="I91" s="41">
        <v>23.75</v>
      </c>
      <c r="J91" s="43">
        <v>9429</v>
      </c>
      <c r="K91" s="43">
        <v>197995</v>
      </c>
      <c r="L91" s="43">
        <v>3612</v>
      </c>
      <c r="M91" s="43">
        <v>201607</v>
      </c>
      <c r="N91" s="44"/>
    </row>
    <row r="92" spans="1:223" x14ac:dyDescent="0.15">
      <c r="A92" s="37" t="s">
        <v>64</v>
      </c>
      <c r="B92" s="48">
        <v>341</v>
      </c>
      <c r="C92" s="48" t="s">
        <v>160</v>
      </c>
      <c r="D92" s="38" t="s">
        <v>36</v>
      </c>
      <c r="E92" s="39">
        <v>15.2</v>
      </c>
      <c r="F92" s="38" t="s">
        <v>163</v>
      </c>
      <c r="G92" s="41">
        <v>7.5</v>
      </c>
      <c r="H92" s="38" t="s">
        <v>38</v>
      </c>
      <c r="I92" s="41">
        <v>23.75</v>
      </c>
      <c r="J92" s="43">
        <v>23886</v>
      </c>
      <c r="K92" s="43">
        <v>501571</v>
      </c>
      <c r="L92" s="43">
        <v>9151</v>
      </c>
      <c r="M92" s="43">
        <v>510722</v>
      </c>
      <c r="N92" s="44"/>
    </row>
    <row r="93" spans="1:223" x14ac:dyDescent="0.15">
      <c r="A93" s="37"/>
      <c r="B93" s="48"/>
      <c r="C93" s="48"/>
      <c r="D93" s="38"/>
      <c r="E93" s="39"/>
      <c r="F93" s="38"/>
      <c r="G93" s="41"/>
      <c r="H93" s="38"/>
      <c r="I93" s="41"/>
      <c r="J93" s="43"/>
      <c r="K93" s="43"/>
      <c r="L93" s="43"/>
      <c r="M93" s="43"/>
      <c r="N93" s="44"/>
    </row>
    <row r="94" spans="1:223" x14ac:dyDescent="0.15">
      <c r="A94" s="37" t="s">
        <v>94</v>
      </c>
      <c r="B94" s="48">
        <v>351</v>
      </c>
      <c r="C94" s="48" t="s">
        <v>179</v>
      </c>
      <c r="D94" s="38" t="s">
        <v>36</v>
      </c>
      <c r="E94" s="39">
        <v>400</v>
      </c>
      <c r="F94" s="38" t="s">
        <v>180</v>
      </c>
      <c r="G94" s="41">
        <v>6.5</v>
      </c>
      <c r="H94" s="38" t="s">
        <v>55</v>
      </c>
      <c r="I94" s="41">
        <v>20</v>
      </c>
      <c r="J94" s="43">
        <v>266283.58</v>
      </c>
      <c r="K94" s="43">
        <v>5591561</v>
      </c>
      <c r="L94" s="43">
        <v>67900</v>
      </c>
      <c r="M94" s="43">
        <v>5659461</v>
      </c>
      <c r="N94" s="44"/>
    </row>
    <row r="95" spans="1:223" x14ac:dyDescent="0.15">
      <c r="A95" s="37" t="s">
        <v>94</v>
      </c>
      <c r="B95" s="48">
        <v>351</v>
      </c>
      <c r="C95" s="48" t="s">
        <v>179</v>
      </c>
      <c r="D95" s="38" t="s">
        <v>36</v>
      </c>
      <c r="E95" s="39">
        <v>155</v>
      </c>
      <c r="F95" s="38" t="s">
        <v>181</v>
      </c>
      <c r="G95" s="41">
        <v>6.5</v>
      </c>
      <c r="H95" s="38" t="s">
        <v>55</v>
      </c>
      <c r="I95" s="41">
        <v>20</v>
      </c>
      <c r="J95" s="43">
        <v>103185.1</v>
      </c>
      <c r="K95" s="43">
        <v>2166734</v>
      </c>
      <c r="L95" s="43">
        <v>26312</v>
      </c>
      <c r="M95" s="43">
        <v>2193046</v>
      </c>
      <c r="N95" s="44"/>
    </row>
    <row r="96" spans="1:223" x14ac:dyDescent="0.15">
      <c r="A96" s="37" t="s">
        <v>182</v>
      </c>
      <c r="B96" s="48">
        <v>351</v>
      </c>
      <c r="C96" s="48" t="s">
        <v>179</v>
      </c>
      <c r="D96" s="38" t="s">
        <v>36</v>
      </c>
      <c r="E96" s="39">
        <v>21</v>
      </c>
      <c r="F96" s="38" t="s">
        <v>183</v>
      </c>
      <c r="G96" s="41">
        <v>5</v>
      </c>
      <c r="H96" s="38" t="s">
        <v>55</v>
      </c>
      <c r="I96" s="41">
        <v>5.5</v>
      </c>
      <c r="J96" s="43">
        <v>0</v>
      </c>
      <c r="K96" s="43">
        <v>0</v>
      </c>
      <c r="L96" s="43">
        <v>0</v>
      </c>
      <c r="M96" s="43">
        <v>0</v>
      </c>
      <c r="N96" s="44"/>
    </row>
    <row r="97" spans="1:14" x14ac:dyDescent="0.15">
      <c r="A97" s="37" t="s">
        <v>108</v>
      </c>
      <c r="B97" s="48">
        <v>351</v>
      </c>
      <c r="C97" s="48" t="s">
        <v>179</v>
      </c>
      <c r="D97" s="38" t="s">
        <v>36</v>
      </c>
      <c r="E97" s="39">
        <v>60</v>
      </c>
      <c r="F97" s="38" t="s">
        <v>184</v>
      </c>
      <c r="G97" s="41">
        <v>6.5</v>
      </c>
      <c r="H97" s="38" t="s">
        <v>55</v>
      </c>
      <c r="I97" s="41">
        <v>20</v>
      </c>
      <c r="J97" s="43">
        <v>88937.78</v>
      </c>
      <c r="K97" s="43">
        <v>1867562</v>
      </c>
      <c r="L97" s="43">
        <v>22678</v>
      </c>
      <c r="M97" s="43">
        <v>1890240</v>
      </c>
      <c r="N97" s="44"/>
    </row>
    <row r="98" spans="1:14" x14ac:dyDescent="0.15">
      <c r="A98" s="37" t="s">
        <v>108</v>
      </c>
      <c r="B98" s="48">
        <v>351</v>
      </c>
      <c r="C98" s="48" t="s">
        <v>179</v>
      </c>
      <c r="D98" s="38" t="s">
        <v>36</v>
      </c>
      <c r="E98" s="39">
        <v>2</v>
      </c>
      <c r="F98" s="38" t="s">
        <v>185</v>
      </c>
      <c r="G98" s="41">
        <v>6.5</v>
      </c>
      <c r="H98" s="38" t="s">
        <v>55</v>
      </c>
      <c r="I98" s="41">
        <v>21</v>
      </c>
      <c r="J98" s="43">
        <v>2964.59</v>
      </c>
      <c r="K98" s="43">
        <v>62252</v>
      </c>
      <c r="L98" s="43">
        <v>756</v>
      </c>
      <c r="M98" s="43">
        <v>63008</v>
      </c>
      <c r="N98" s="44"/>
    </row>
    <row r="99" spans="1:14" x14ac:dyDescent="0.15">
      <c r="A99" s="37" t="s">
        <v>186</v>
      </c>
      <c r="B99" s="48">
        <v>351</v>
      </c>
      <c r="C99" s="48" t="s">
        <v>187</v>
      </c>
      <c r="D99" s="38" t="s">
        <v>36</v>
      </c>
      <c r="E99" s="39">
        <v>160</v>
      </c>
      <c r="F99" s="38" t="s">
        <v>188</v>
      </c>
      <c r="G99" s="41">
        <v>5.3</v>
      </c>
      <c r="H99" s="38" t="s">
        <v>55</v>
      </c>
      <c r="I99" s="41">
        <v>6</v>
      </c>
      <c r="J99" s="43">
        <v>0</v>
      </c>
      <c r="K99" s="43">
        <v>0</v>
      </c>
      <c r="L99" s="43">
        <v>0</v>
      </c>
      <c r="M99" s="43">
        <v>0</v>
      </c>
      <c r="N99" s="44"/>
    </row>
    <row r="100" spans="1:14" x14ac:dyDescent="0.15">
      <c r="A100" s="37" t="s">
        <v>186</v>
      </c>
      <c r="B100" s="48">
        <v>351</v>
      </c>
      <c r="C100" s="48" t="s">
        <v>187</v>
      </c>
      <c r="D100" s="38" t="s">
        <v>36</v>
      </c>
      <c r="E100" s="39">
        <v>60</v>
      </c>
      <c r="F100" s="38" t="s">
        <v>189</v>
      </c>
      <c r="G100" s="41">
        <v>5.3</v>
      </c>
      <c r="H100" s="38" t="s">
        <v>55</v>
      </c>
      <c r="I100" s="41">
        <v>6</v>
      </c>
      <c r="J100" s="43">
        <v>0</v>
      </c>
      <c r="K100" s="43">
        <v>0</v>
      </c>
      <c r="L100" s="43">
        <v>0</v>
      </c>
      <c r="M100" s="43">
        <v>0</v>
      </c>
      <c r="N100" s="44"/>
    </row>
    <row r="101" spans="1:14" x14ac:dyDescent="0.15">
      <c r="A101" s="37" t="s">
        <v>186</v>
      </c>
      <c r="B101" s="48">
        <v>351</v>
      </c>
      <c r="C101" s="48" t="s">
        <v>187</v>
      </c>
      <c r="D101" s="38" t="s">
        <v>36</v>
      </c>
      <c r="E101" s="39">
        <v>600</v>
      </c>
      <c r="F101" s="38" t="s">
        <v>190</v>
      </c>
      <c r="G101" s="41">
        <v>6.5</v>
      </c>
      <c r="H101" s="38" t="s">
        <v>55</v>
      </c>
      <c r="I101" s="41">
        <v>22.5</v>
      </c>
      <c r="J101" s="43">
        <v>493925.82</v>
      </c>
      <c r="K101" s="43">
        <v>10371711</v>
      </c>
      <c r="L101" s="43">
        <v>125947</v>
      </c>
      <c r="M101" s="43">
        <v>10497658</v>
      </c>
      <c r="N101" s="44"/>
    </row>
    <row r="102" spans="1:14" x14ac:dyDescent="0.15">
      <c r="A102" s="37" t="s">
        <v>186</v>
      </c>
      <c r="B102" s="48">
        <v>351</v>
      </c>
      <c r="C102" s="48" t="s">
        <v>187</v>
      </c>
      <c r="D102" s="38" t="s">
        <v>36</v>
      </c>
      <c r="E102" s="39">
        <v>129</v>
      </c>
      <c r="F102" s="38" t="s">
        <v>191</v>
      </c>
      <c r="G102" s="41">
        <v>6.5</v>
      </c>
      <c r="H102" s="38" t="s">
        <v>55</v>
      </c>
      <c r="I102" s="41">
        <v>22.5</v>
      </c>
      <c r="J102" s="43">
        <v>106194.5</v>
      </c>
      <c r="K102" s="43">
        <v>2229927</v>
      </c>
      <c r="L102" s="43">
        <v>27079</v>
      </c>
      <c r="M102" s="43">
        <v>2257006</v>
      </c>
      <c r="N102" s="44"/>
    </row>
    <row r="103" spans="1:14" x14ac:dyDescent="0.15">
      <c r="A103" s="37" t="s">
        <v>192</v>
      </c>
      <c r="B103" s="48">
        <v>351</v>
      </c>
      <c r="C103" s="48" t="s">
        <v>187</v>
      </c>
      <c r="D103" s="38" t="s">
        <v>36</v>
      </c>
      <c r="E103" s="39">
        <v>82</v>
      </c>
      <c r="F103" s="38" t="s">
        <v>193</v>
      </c>
      <c r="G103" s="41">
        <v>6.5</v>
      </c>
      <c r="H103" s="38" t="s">
        <v>55</v>
      </c>
      <c r="I103" s="41">
        <v>22.5</v>
      </c>
      <c r="J103" s="43">
        <v>119649.67</v>
      </c>
      <c r="K103" s="43">
        <v>2512466</v>
      </c>
      <c r="L103" s="43">
        <v>30510</v>
      </c>
      <c r="M103" s="43">
        <v>2542976</v>
      </c>
      <c r="N103" s="44"/>
    </row>
    <row r="104" spans="1:14" x14ac:dyDescent="0.15">
      <c r="A104" s="37" t="s">
        <v>192</v>
      </c>
      <c r="B104" s="48">
        <v>351</v>
      </c>
      <c r="C104" s="48" t="s">
        <v>187</v>
      </c>
      <c r="D104" s="38" t="s">
        <v>36</v>
      </c>
      <c r="E104" s="39">
        <v>7</v>
      </c>
      <c r="F104" s="38" t="s">
        <v>194</v>
      </c>
      <c r="G104" s="41">
        <v>6.5</v>
      </c>
      <c r="H104" s="38" t="s">
        <v>55</v>
      </c>
      <c r="I104" s="41">
        <v>22.5</v>
      </c>
      <c r="J104" s="43">
        <v>10214</v>
      </c>
      <c r="K104" s="43">
        <v>214479</v>
      </c>
      <c r="L104" s="43">
        <v>2604</v>
      </c>
      <c r="M104" s="43">
        <v>217083</v>
      </c>
      <c r="N104" s="44"/>
    </row>
    <row r="105" spans="1:14" x14ac:dyDescent="0.15">
      <c r="A105" s="37" t="s">
        <v>195</v>
      </c>
      <c r="B105" s="48">
        <v>351</v>
      </c>
      <c r="C105" s="48" t="s">
        <v>196</v>
      </c>
      <c r="D105" s="38" t="s">
        <v>36</v>
      </c>
      <c r="E105" s="39">
        <v>255</v>
      </c>
      <c r="F105" s="38" t="s">
        <v>197</v>
      </c>
      <c r="G105" s="41">
        <v>4</v>
      </c>
      <c r="H105" s="48" t="s">
        <v>63</v>
      </c>
      <c r="I105" s="41">
        <v>5.75</v>
      </c>
      <c r="J105" s="43">
        <v>18443.8</v>
      </c>
      <c r="K105" s="43">
        <v>387293</v>
      </c>
      <c r="L105" s="43">
        <v>2922</v>
      </c>
      <c r="M105" s="43">
        <v>390215</v>
      </c>
      <c r="N105" s="44"/>
    </row>
    <row r="106" spans="1:14" x14ac:dyDescent="0.15">
      <c r="A106" s="37" t="s">
        <v>195</v>
      </c>
      <c r="B106" s="48">
        <v>351</v>
      </c>
      <c r="C106" s="48" t="s">
        <v>196</v>
      </c>
      <c r="D106" s="38" t="s">
        <v>36</v>
      </c>
      <c r="E106" s="39">
        <v>69</v>
      </c>
      <c r="F106" s="38" t="s">
        <v>198</v>
      </c>
      <c r="G106" s="41">
        <v>4</v>
      </c>
      <c r="H106" s="48" t="s">
        <v>63</v>
      </c>
      <c r="I106" s="41">
        <v>5.75</v>
      </c>
      <c r="J106" s="43">
        <v>4990.76</v>
      </c>
      <c r="K106" s="43">
        <v>104799</v>
      </c>
      <c r="L106" s="43">
        <v>790</v>
      </c>
      <c r="M106" s="43">
        <v>105589</v>
      </c>
      <c r="N106" s="44"/>
    </row>
    <row r="107" spans="1:14" x14ac:dyDescent="0.15">
      <c r="A107" s="37" t="s">
        <v>199</v>
      </c>
      <c r="B107" s="48">
        <v>351</v>
      </c>
      <c r="C107" s="48" t="s">
        <v>196</v>
      </c>
      <c r="D107" s="38" t="s">
        <v>36</v>
      </c>
      <c r="E107" s="39">
        <v>305</v>
      </c>
      <c r="F107" s="38" t="s">
        <v>200</v>
      </c>
      <c r="G107" s="41">
        <v>6</v>
      </c>
      <c r="H107" s="48" t="s">
        <v>63</v>
      </c>
      <c r="I107" s="41">
        <v>22.5</v>
      </c>
      <c r="J107" s="43">
        <v>323526</v>
      </c>
      <c r="K107" s="43">
        <v>6793567</v>
      </c>
      <c r="L107" s="43">
        <v>76297</v>
      </c>
      <c r="M107" s="43">
        <v>6869864</v>
      </c>
      <c r="N107" s="44"/>
    </row>
    <row r="108" spans="1:14" x14ac:dyDescent="0.15">
      <c r="A108" s="37" t="s">
        <v>199</v>
      </c>
      <c r="B108" s="48">
        <v>351</v>
      </c>
      <c r="C108" s="48" t="s">
        <v>196</v>
      </c>
      <c r="D108" s="38" t="s">
        <v>36</v>
      </c>
      <c r="E108" s="39">
        <v>77</v>
      </c>
      <c r="F108" s="38" t="s">
        <v>201</v>
      </c>
      <c r="G108" s="41">
        <v>6</v>
      </c>
      <c r="H108" s="48" t="s">
        <v>63</v>
      </c>
      <c r="I108" s="41">
        <v>22.5</v>
      </c>
      <c r="J108" s="43">
        <v>81677.5</v>
      </c>
      <c r="K108" s="43">
        <v>1715107</v>
      </c>
      <c r="L108" s="43">
        <v>19262</v>
      </c>
      <c r="M108" s="43">
        <v>1734369</v>
      </c>
      <c r="N108" s="44"/>
    </row>
    <row r="109" spans="1:14" x14ac:dyDescent="0.15">
      <c r="A109" s="37" t="s">
        <v>199</v>
      </c>
      <c r="B109" s="48">
        <v>351</v>
      </c>
      <c r="C109" s="48" t="s">
        <v>196</v>
      </c>
      <c r="D109" s="38" t="s">
        <v>36</v>
      </c>
      <c r="E109" s="39">
        <v>29</v>
      </c>
      <c r="F109" s="38" t="s">
        <v>202</v>
      </c>
      <c r="G109" s="41">
        <v>6</v>
      </c>
      <c r="H109" s="48" t="s">
        <v>63</v>
      </c>
      <c r="I109" s="41">
        <v>25.5</v>
      </c>
      <c r="J109" s="43">
        <v>39762.29</v>
      </c>
      <c r="K109" s="43">
        <v>834949</v>
      </c>
      <c r="L109" s="43">
        <v>9377</v>
      </c>
      <c r="M109" s="43">
        <v>844326</v>
      </c>
      <c r="N109" s="44"/>
    </row>
    <row r="110" spans="1:14" x14ac:dyDescent="0.15">
      <c r="A110" s="37" t="s">
        <v>203</v>
      </c>
      <c r="B110" s="48">
        <v>351</v>
      </c>
      <c r="C110" s="48" t="s">
        <v>196</v>
      </c>
      <c r="D110" s="38" t="s">
        <v>36</v>
      </c>
      <c r="E110" s="39">
        <v>29</v>
      </c>
      <c r="F110" s="38" t="s">
        <v>204</v>
      </c>
      <c r="G110" s="41">
        <v>4.5</v>
      </c>
      <c r="H110" s="48" t="s">
        <v>63</v>
      </c>
      <c r="I110" s="41">
        <v>26</v>
      </c>
      <c r="J110" s="43">
        <v>36808.199999999997</v>
      </c>
      <c r="K110" s="43">
        <v>772918</v>
      </c>
      <c r="L110" s="43">
        <v>6548</v>
      </c>
      <c r="M110" s="43">
        <v>779466</v>
      </c>
      <c r="N110" s="44"/>
    </row>
    <row r="111" spans="1:14" x14ac:dyDescent="0.15">
      <c r="A111" s="37" t="s">
        <v>205</v>
      </c>
      <c r="B111" s="48">
        <v>351</v>
      </c>
      <c r="C111" s="48" t="s">
        <v>206</v>
      </c>
      <c r="D111" s="38" t="s">
        <v>36</v>
      </c>
      <c r="E111" s="39">
        <v>205</v>
      </c>
      <c r="F111" s="38" t="s">
        <v>207</v>
      </c>
      <c r="G111" s="41">
        <v>4</v>
      </c>
      <c r="H111" s="48" t="s">
        <v>63</v>
      </c>
      <c r="I111" s="41">
        <v>5.75</v>
      </c>
      <c r="J111" s="43">
        <v>21542.84</v>
      </c>
      <c r="K111" s="43">
        <v>452368</v>
      </c>
      <c r="L111" s="43">
        <v>3413</v>
      </c>
      <c r="M111" s="43">
        <v>455781</v>
      </c>
      <c r="N111" s="44"/>
    </row>
    <row r="112" spans="1:14" x14ac:dyDescent="0.15">
      <c r="A112" s="37" t="s">
        <v>205</v>
      </c>
      <c r="B112" s="48">
        <v>351</v>
      </c>
      <c r="C112" s="48" t="s">
        <v>206</v>
      </c>
      <c r="D112" s="38" t="s">
        <v>36</v>
      </c>
      <c r="E112" s="39">
        <v>57</v>
      </c>
      <c r="F112" s="38" t="s">
        <v>208</v>
      </c>
      <c r="G112" s="41">
        <v>4</v>
      </c>
      <c r="H112" s="48" t="s">
        <v>63</v>
      </c>
      <c r="I112" s="41">
        <v>5.75</v>
      </c>
      <c r="J112" s="43">
        <v>5990</v>
      </c>
      <c r="K112" s="43">
        <v>125781</v>
      </c>
      <c r="L112" s="43">
        <v>949</v>
      </c>
      <c r="M112" s="43">
        <v>126730</v>
      </c>
      <c r="N112" s="44"/>
    </row>
    <row r="113" spans="1:14" x14ac:dyDescent="0.15">
      <c r="A113" s="37" t="s">
        <v>209</v>
      </c>
      <c r="B113" s="48">
        <v>351</v>
      </c>
      <c r="C113" s="48" t="s">
        <v>206</v>
      </c>
      <c r="D113" s="38" t="s">
        <v>36</v>
      </c>
      <c r="E113" s="39">
        <v>270</v>
      </c>
      <c r="F113" s="38" t="s">
        <v>210</v>
      </c>
      <c r="G113" s="41">
        <v>5.6</v>
      </c>
      <c r="H113" s="48" t="s">
        <v>63</v>
      </c>
      <c r="I113" s="41">
        <v>19.75</v>
      </c>
      <c r="J113" s="43">
        <v>281163.78000000003</v>
      </c>
      <c r="K113" s="43">
        <v>5904023</v>
      </c>
      <c r="L113" s="43">
        <v>61982</v>
      </c>
      <c r="M113" s="43">
        <v>5966005</v>
      </c>
      <c r="N113" s="44"/>
    </row>
    <row r="114" spans="1:14" x14ac:dyDescent="0.15">
      <c r="A114" s="37" t="s">
        <v>211</v>
      </c>
      <c r="B114" s="48">
        <v>351</v>
      </c>
      <c r="C114" s="48" t="s">
        <v>206</v>
      </c>
      <c r="D114" s="38" t="s">
        <v>36</v>
      </c>
      <c r="E114" s="39">
        <v>69</v>
      </c>
      <c r="F114" s="38" t="s">
        <v>212</v>
      </c>
      <c r="G114" s="41">
        <v>5.6</v>
      </c>
      <c r="H114" s="48" t="s">
        <v>63</v>
      </c>
      <c r="I114" s="41">
        <v>19.75</v>
      </c>
      <c r="J114" s="43">
        <v>71853.19</v>
      </c>
      <c r="K114" s="43">
        <v>1508811</v>
      </c>
      <c r="L114" s="43">
        <v>15839</v>
      </c>
      <c r="M114" s="43">
        <v>1524650</v>
      </c>
      <c r="N114" s="44"/>
    </row>
    <row r="115" spans="1:14" x14ac:dyDescent="0.15">
      <c r="A115" s="37" t="s">
        <v>213</v>
      </c>
      <c r="B115" s="48">
        <v>351</v>
      </c>
      <c r="C115" s="48" t="s">
        <v>206</v>
      </c>
      <c r="D115" s="38" t="s">
        <v>36</v>
      </c>
      <c r="E115" s="39">
        <v>20</v>
      </c>
      <c r="F115" s="38" t="s">
        <v>214</v>
      </c>
      <c r="G115" s="41">
        <v>6</v>
      </c>
      <c r="H115" s="48" t="s">
        <v>63</v>
      </c>
      <c r="I115" s="41">
        <v>25.25</v>
      </c>
      <c r="J115" s="43">
        <v>26894.79</v>
      </c>
      <c r="K115" s="43">
        <v>564751</v>
      </c>
      <c r="L115" s="43">
        <v>6342</v>
      </c>
      <c r="M115" s="43">
        <v>571093</v>
      </c>
      <c r="N115" s="44"/>
    </row>
    <row r="116" spans="1:14" s="59" customFormat="1" x14ac:dyDescent="0.15">
      <c r="A116" s="52" t="s">
        <v>209</v>
      </c>
      <c r="B116" s="53">
        <v>351</v>
      </c>
      <c r="C116" s="53" t="s">
        <v>206</v>
      </c>
      <c r="D116" s="54" t="s">
        <v>36</v>
      </c>
      <c r="E116" s="55">
        <v>46</v>
      </c>
      <c r="F116" s="54" t="s">
        <v>215</v>
      </c>
      <c r="G116" s="56">
        <v>4.5</v>
      </c>
      <c r="H116" s="53" t="s">
        <v>63</v>
      </c>
      <c r="I116" s="56">
        <v>25.75</v>
      </c>
      <c r="J116" s="57">
        <v>57535.03</v>
      </c>
      <c r="K116" s="43">
        <v>1208150</v>
      </c>
      <c r="L116" s="57">
        <v>10236</v>
      </c>
      <c r="M116" s="57">
        <v>1218386</v>
      </c>
      <c r="N116" s="58"/>
    </row>
    <row r="117" spans="1:14" s="59" customFormat="1" x14ac:dyDescent="0.15">
      <c r="A117" s="52"/>
      <c r="B117" s="53"/>
      <c r="C117" s="53"/>
      <c r="D117" s="54"/>
      <c r="E117" s="55"/>
      <c r="F117" s="54"/>
      <c r="G117" s="56"/>
      <c r="H117" s="53"/>
      <c r="I117" s="56"/>
      <c r="J117" s="57"/>
      <c r="K117" s="57"/>
      <c r="L117" s="57"/>
      <c r="M117" s="57"/>
      <c r="N117" s="58"/>
    </row>
    <row r="118" spans="1:14" x14ac:dyDescent="0.15">
      <c r="A118" s="37" t="s">
        <v>94</v>
      </c>
      <c r="B118" s="48">
        <v>363</v>
      </c>
      <c r="C118" s="48" t="s">
        <v>216</v>
      </c>
      <c r="D118" s="38" t="s">
        <v>36</v>
      </c>
      <c r="E118" s="39">
        <v>400</v>
      </c>
      <c r="F118" s="38" t="s">
        <v>217</v>
      </c>
      <c r="G118" s="41">
        <v>5</v>
      </c>
      <c r="H118" s="48" t="s">
        <v>147</v>
      </c>
      <c r="I118" s="41">
        <v>17.5</v>
      </c>
      <c r="J118" s="43">
        <v>294399.46000000002</v>
      </c>
      <c r="K118" s="43">
        <v>6181953</v>
      </c>
      <c r="L118" s="43">
        <v>4875</v>
      </c>
      <c r="M118" s="43">
        <v>6186828</v>
      </c>
      <c r="N118" s="44"/>
    </row>
    <row r="119" spans="1:14" x14ac:dyDescent="0.15">
      <c r="A119" s="37" t="s">
        <v>94</v>
      </c>
      <c r="B119" s="48">
        <v>363</v>
      </c>
      <c r="C119" s="48" t="s">
        <v>216</v>
      </c>
      <c r="D119" s="38" t="s">
        <v>36</v>
      </c>
      <c r="E119" s="39">
        <v>96</v>
      </c>
      <c r="F119" s="38" t="s">
        <v>218</v>
      </c>
      <c r="G119" s="41">
        <v>5</v>
      </c>
      <c r="H119" s="48" t="s">
        <v>147</v>
      </c>
      <c r="I119" s="41">
        <v>17.5</v>
      </c>
      <c r="J119" s="43">
        <v>70655.88</v>
      </c>
      <c r="K119" s="43">
        <v>1483669</v>
      </c>
      <c r="L119" s="43">
        <v>1170</v>
      </c>
      <c r="M119" s="43">
        <v>1484839</v>
      </c>
      <c r="N119" s="44"/>
    </row>
    <row r="120" spans="1:14" x14ac:dyDescent="0.15">
      <c r="A120" s="37" t="s">
        <v>182</v>
      </c>
      <c r="B120" s="48">
        <v>363</v>
      </c>
      <c r="C120" s="48" t="s">
        <v>216</v>
      </c>
      <c r="D120" s="38" t="s">
        <v>36</v>
      </c>
      <c r="E120" s="60">
        <v>1E-3</v>
      </c>
      <c r="F120" s="38" t="s">
        <v>219</v>
      </c>
      <c r="G120" s="41">
        <v>0</v>
      </c>
      <c r="H120" s="48" t="s">
        <v>147</v>
      </c>
      <c r="I120" s="41">
        <v>17.5</v>
      </c>
      <c r="J120" s="43">
        <v>1</v>
      </c>
      <c r="K120" s="43">
        <v>21</v>
      </c>
      <c r="L120" s="43">
        <v>0</v>
      </c>
      <c r="M120" s="43">
        <v>21</v>
      </c>
      <c r="N120" s="44"/>
    </row>
    <row r="121" spans="1:14" x14ac:dyDescent="0.15">
      <c r="A121" s="37" t="s">
        <v>60</v>
      </c>
      <c r="B121" s="48">
        <v>367</v>
      </c>
      <c r="C121" s="48" t="s">
        <v>225</v>
      </c>
      <c r="D121" s="38" t="s">
        <v>36</v>
      </c>
      <c r="E121" s="39">
        <v>321.5</v>
      </c>
      <c r="F121" s="38" t="s">
        <v>226</v>
      </c>
      <c r="G121" s="41">
        <v>5.5</v>
      </c>
      <c r="H121" s="48" t="s">
        <v>63</v>
      </c>
      <c r="I121" s="41">
        <v>19</v>
      </c>
      <c r="J121" s="43">
        <v>213485</v>
      </c>
      <c r="K121" s="43">
        <v>4482869</v>
      </c>
      <c r="L121" s="43">
        <v>60408</v>
      </c>
      <c r="M121" s="43">
        <v>4543277</v>
      </c>
      <c r="N121" s="44"/>
    </row>
    <row r="122" spans="1:14" x14ac:dyDescent="0.15">
      <c r="A122" s="37" t="s">
        <v>60</v>
      </c>
      <c r="B122" s="48">
        <v>367</v>
      </c>
      <c r="C122" s="48" t="s">
        <v>225</v>
      </c>
      <c r="D122" s="38" t="s">
        <v>36</v>
      </c>
      <c r="E122" s="39">
        <v>452.5</v>
      </c>
      <c r="F122" s="38" t="s">
        <v>227</v>
      </c>
      <c r="G122" s="41">
        <v>5.9</v>
      </c>
      <c r="H122" s="48" t="s">
        <v>63</v>
      </c>
      <c r="I122" s="41">
        <v>21.5</v>
      </c>
      <c r="J122" s="43">
        <v>372508</v>
      </c>
      <c r="K122" s="43">
        <v>7822117</v>
      </c>
      <c r="L122" s="43">
        <v>112908</v>
      </c>
      <c r="M122" s="43">
        <v>7935025</v>
      </c>
      <c r="N122" s="44"/>
    </row>
    <row r="123" spans="1:14" x14ac:dyDescent="0.15">
      <c r="A123" s="37" t="s">
        <v>64</v>
      </c>
      <c r="B123" s="48">
        <v>367</v>
      </c>
      <c r="C123" s="48" t="s">
        <v>225</v>
      </c>
      <c r="D123" s="38" t="s">
        <v>36</v>
      </c>
      <c r="E123" s="39">
        <v>31</v>
      </c>
      <c r="F123" s="38" t="s">
        <v>228</v>
      </c>
      <c r="G123" s="41">
        <v>6.3</v>
      </c>
      <c r="H123" s="48" t="s">
        <v>63</v>
      </c>
      <c r="I123" s="41">
        <v>21.5</v>
      </c>
      <c r="J123" s="43">
        <v>44048</v>
      </c>
      <c r="K123" s="43">
        <v>924943</v>
      </c>
      <c r="L123" s="43">
        <v>14236</v>
      </c>
      <c r="M123" s="43">
        <v>939179</v>
      </c>
      <c r="N123" s="44"/>
    </row>
    <row r="124" spans="1:14" x14ac:dyDescent="0.15">
      <c r="A124" s="37" t="s">
        <v>64</v>
      </c>
      <c r="B124" s="48">
        <v>367</v>
      </c>
      <c r="C124" s="48" t="s">
        <v>225</v>
      </c>
      <c r="D124" s="38" t="s">
        <v>36</v>
      </c>
      <c r="E124" s="39">
        <v>51.8</v>
      </c>
      <c r="F124" s="38" t="s">
        <v>229</v>
      </c>
      <c r="G124" s="41">
        <v>6.3</v>
      </c>
      <c r="H124" s="48" t="s">
        <v>63</v>
      </c>
      <c r="I124" s="41">
        <v>21.5</v>
      </c>
      <c r="J124" s="43">
        <v>73603</v>
      </c>
      <c r="K124" s="43">
        <v>1545554</v>
      </c>
      <c r="L124" s="43">
        <v>23787</v>
      </c>
      <c r="M124" s="43">
        <v>1569341</v>
      </c>
      <c r="N124" s="44"/>
    </row>
    <row r="125" spans="1:14" x14ac:dyDescent="0.15">
      <c r="A125" s="37"/>
      <c r="B125" s="48"/>
      <c r="C125" s="48"/>
      <c r="D125" s="38"/>
      <c r="E125" s="39"/>
      <c r="F125" s="38"/>
      <c r="G125" s="41"/>
      <c r="H125" s="48"/>
      <c r="I125" s="41"/>
      <c r="J125" s="43"/>
      <c r="K125" s="43"/>
      <c r="L125" s="43"/>
      <c r="M125" s="43"/>
      <c r="N125" s="44"/>
    </row>
    <row r="126" spans="1:14" x14ac:dyDescent="0.15">
      <c r="A126" s="37" t="s">
        <v>233</v>
      </c>
      <c r="B126" s="48">
        <v>383</v>
      </c>
      <c r="C126" s="48" t="s">
        <v>196</v>
      </c>
      <c r="D126" s="38" t="s">
        <v>36</v>
      </c>
      <c r="E126" s="39">
        <v>1250</v>
      </c>
      <c r="F126" s="38" t="s">
        <v>105</v>
      </c>
      <c r="G126" s="41">
        <v>4.5</v>
      </c>
      <c r="H126" s="48" t="s">
        <v>55</v>
      </c>
      <c r="I126" s="41">
        <v>22</v>
      </c>
      <c r="J126" s="43">
        <v>544873</v>
      </c>
      <c r="K126" s="43">
        <v>11441527</v>
      </c>
      <c r="L126" s="43">
        <v>7382</v>
      </c>
      <c r="M126" s="43">
        <v>11448909</v>
      </c>
      <c r="N126" s="44"/>
    </row>
    <row r="127" spans="1:14" x14ac:dyDescent="0.15">
      <c r="A127" s="37" t="s">
        <v>234</v>
      </c>
      <c r="B127" s="48">
        <v>383</v>
      </c>
      <c r="C127" s="48" t="s">
        <v>196</v>
      </c>
      <c r="D127" s="38" t="s">
        <v>36</v>
      </c>
      <c r="E127" s="60">
        <v>161</v>
      </c>
      <c r="F127" s="38" t="s">
        <v>56</v>
      </c>
      <c r="G127" s="41">
        <v>6</v>
      </c>
      <c r="H127" s="48" t="s">
        <v>55</v>
      </c>
      <c r="I127" s="41">
        <v>22</v>
      </c>
      <c r="J127" s="43">
        <v>219681</v>
      </c>
      <c r="K127" s="43">
        <v>4612976</v>
      </c>
      <c r="L127" s="43">
        <v>12399</v>
      </c>
      <c r="M127" s="43">
        <v>4625375</v>
      </c>
      <c r="N127" s="44"/>
    </row>
    <row r="128" spans="1:14" x14ac:dyDescent="0.15">
      <c r="A128" s="37" t="s">
        <v>67</v>
      </c>
      <c r="B128" s="48">
        <v>392</v>
      </c>
      <c r="C128" s="48" t="s">
        <v>235</v>
      </c>
      <c r="D128" s="38" t="s">
        <v>36</v>
      </c>
      <c r="E128" s="39">
        <v>240</v>
      </c>
      <c r="F128" s="38" t="s">
        <v>236</v>
      </c>
      <c r="G128" s="41">
        <v>3.5</v>
      </c>
      <c r="H128" s="48" t="s">
        <v>55</v>
      </c>
      <c r="I128" s="41">
        <v>7</v>
      </c>
      <c r="J128" s="43">
        <v>48981.02</v>
      </c>
      <c r="K128" s="43">
        <v>1028529</v>
      </c>
      <c r="L128" s="43">
        <v>2897</v>
      </c>
      <c r="M128" s="43">
        <v>1031426</v>
      </c>
      <c r="N128" s="44"/>
    </row>
    <row r="129" spans="1:14" x14ac:dyDescent="0.15">
      <c r="A129" s="37" t="s">
        <v>237</v>
      </c>
      <c r="B129" s="48">
        <v>392</v>
      </c>
      <c r="C129" s="48" t="s">
        <v>235</v>
      </c>
      <c r="D129" s="38" t="s">
        <v>36</v>
      </c>
      <c r="E129" s="39">
        <v>245</v>
      </c>
      <c r="F129" s="38" t="s">
        <v>228</v>
      </c>
      <c r="G129" s="41">
        <v>4.5</v>
      </c>
      <c r="H129" s="48" t="s">
        <v>55</v>
      </c>
      <c r="I129" s="41">
        <v>11</v>
      </c>
      <c r="J129" s="43">
        <v>141815.98000000001</v>
      </c>
      <c r="K129" s="43">
        <v>2977926</v>
      </c>
      <c r="L129" s="43">
        <v>0</v>
      </c>
      <c r="M129" s="43">
        <v>2977926</v>
      </c>
      <c r="N129" s="44"/>
    </row>
    <row r="130" spans="1:14" x14ac:dyDescent="0.15">
      <c r="A130" s="37" t="s">
        <v>237</v>
      </c>
      <c r="B130" s="48">
        <v>392</v>
      </c>
      <c r="C130" s="48" t="s">
        <v>235</v>
      </c>
      <c r="D130" s="38" t="s">
        <v>36</v>
      </c>
      <c r="E130" s="62" t="s">
        <v>238</v>
      </c>
      <c r="F130" s="38" t="s">
        <v>239</v>
      </c>
      <c r="G130" s="41">
        <v>4.5</v>
      </c>
      <c r="H130" s="48" t="s">
        <v>55</v>
      </c>
      <c r="I130" s="41">
        <v>11</v>
      </c>
      <c r="J130" s="43">
        <v>230.79</v>
      </c>
      <c r="K130" s="43">
        <v>4846</v>
      </c>
      <c r="L130" s="43">
        <v>0</v>
      </c>
      <c r="M130" s="43">
        <v>4846</v>
      </c>
      <c r="N130" s="44"/>
    </row>
    <row r="131" spans="1:14" x14ac:dyDescent="0.15">
      <c r="A131" s="37" t="s">
        <v>237</v>
      </c>
      <c r="B131" s="48">
        <v>392</v>
      </c>
      <c r="C131" s="48" t="s">
        <v>235</v>
      </c>
      <c r="D131" s="38" t="s">
        <v>36</v>
      </c>
      <c r="E131" s="62" t="s">
        <v>238</v>
      </c>
      <c r="F131" s="38" t="s">
        <v>240</v>
      </c>
      <c r="G131" s="41">
        <v>5</v>
      </c>
      <c r="H131" s="48" t="s">
        <v>55</v>
      </c>
      <c r="I131" s="41">
        <v>11.5</v>
      </c>
      <c r="J131" s="43">
        <v>177024.04</v>
      </c>
      <c r="K131" s="43">
        <v>3717243</v>
      </c>
      <c r="L131" s="43">
        <v>0</v>
      </c>
      <c r="M131" s="43">
        <v>3717243</v>
      </c>
      <c r="N131" s="44"/>
    </row>
    <row r="133" spans="1:14" x14ac:dyDescent="0.15">
      <c r="A133" s="37" t="s">
        <v>60</v>
      </c>
      <c r="B133" s="48">
        <v>420</v>
      </c>
      <c r="C133" s="48" t="s">
        <v>246</v>
      </c>
      <c r="D133" s="38" t="s">
        <v>36</v>
      </c>
      <c r="E133" s="39">
        <v>507</v>
      </c>
      <c r="F133" s="38" t="s">
        <v>247</v>
      </c>
      <c r="G133" s="41">
        <v>4.5</v>
      </c>
      <c r="H133" s="48" t="s">
        <v>38</v>
      </c>
      <c r="I133" s="41">
        <v>19.5</v>
      </c>
      <c r="J133" s="43">
        <v>318717</v>
      </c>
      <c r="K133" s="43">
        <v>6692585</v>
      </c>
      <c r="L133" s="43">
        <v>74054</v>
      </c>
      <c r="M133" s="43">
        <v>6766639</v>
      </c>
      <c r="N133" s="44"/>
    </row>
    <row r="134" spans="1:14" x14ac:dyDescent="0.15">
      <c r="A134" s="37" t="s">
        <v>60</v>
      </c>
      <c r="B134" s="48">
        <v>420</v>
      </c>
      <c r="C134" s="48" t="s">
        <v>246</v>
      </c>
      <c r="D134" s="38" t="s">
        <v>36</v>
      </c>
      <c r="E134" s="39">
        <v>91</v>
      </c>
      <c r="F134" s="38" t="s">
        <v>248</v>
      </c>
      <c r="G134" s="41">
        <v>4.5</v>
      </c>
      <c r="H134" s="48" t="s">
        <v>38</v>
      </c>
      <c r="I134" s="41">
        <v>19.5</v>
      </c>
      <c r="J134" s="43">
        <v>75431</v>
      </c>
      <c r="K134" s="43">
        <v>1583939</v>
      </c>
      <c r="L134" s="43">
        <v>17527</v>
      </c>
      <c r="M134" s="43">
        <v>1601466</v>
      </c>
      <c r="N134" s="44"/>
    </row>
    <row r="135" spans="1:14" x14ac:dyDescent="0.15">
      <c r="A135" s="37" t="s">
        <v>64</v>
      </c>
      <c r="B135" s="48">
        <v>420</v>
      </c>
      <c r="C135" s="48" t="s">
        <v>246</v>
      </c>
      <c r="D135" s="38" t="s">
        <v>36</v>
      </c>
      <c r="E135" s="39">
        <v>32</v>
      </c>
      <c r="F135" s="38" t="s">
        <v>249</v>
      </c>
      <c r="G135" s="41">
        <v>4.5</v>
      </c>
      <c r="H135" s="48" t="s">
        <v>38</v>
      </c>
      <c r="I135" s="41">
        <v>19.5</v>
      </c>
      <c r="J135" s="43">
        <v>39441</v>
      </c>
      <c r="K135" s="43">
        <v>828203</v>
      </c>
      <c r="L135" s="43">
        <v>9164</v>
      </c>
      <c r="M135" s="43">
        <v>837367</v>
      </c>
      <c r="N135" s="44"/>
    </row>
    <row r="136" spans="1:14" x14ac:dyDescent="0.15">
      <c r="A136" s="37" t="s">
        <v>64</v>
      </c>
      <c r="B136" s="48">
        <v>420</v>
      </c>
      <c r="C136" s="48" t="s">
        <v>246</v>
      </c>
      <c r="D136" s="38" t="s">
        <v>36</v>
      </c>
      <c r="E136" s="39">
        <v>28</v>
      </c>
      <c r="F136" s="38" t="s">
        <v>250</v>
      </c>
      <c r="G136" s="41">
        <v>4.5</v>
      </c>
      <c r="H136" s="48" t="s">
        <v>38</v>
      </c>
      <c r="I136" s="41">
        <v>19.5</v>
      </c>
      <c r="J136" s="43">
        <v>34511</v>
      </c>
      <c r="K136" s="43">
        <v>724680</v>
      </c>
      <c r="L136" s="43">
        <v>8019</v>
      </c>
      <c r="M136" s="43">
        <v>732699</v>
      </c>
      <c r="N136" s="44"/>
    </row>
    <row r="137" spans="1:14" x14ac:dyDescent="0.15">
      <c r="A137" s="37" t="s">
        <v>64</v>
      </c>
      <c r="B137" s="48">
        <v>420</v>
      </c>
      <c r="C137" s="48" t="s">
        <v>246</v>
      </c>
      <c r="D137" s="38" t="s">
        <v>36</v>
      </c>
      <c r="E137" s="39">
        <v>25</v>
      </c>
      <c r="F137" s="38" t="s">
        <v>251</v>
      </c>
      <c r="G137" s="41">
        <v>4.5</v>
      </c>
      <c r="H137" s="48" t="s">
        <v>38</v>
      </c>
      <c r="I137" s="41">
        <v>19.5</v>
      </c>
      <c r="J137" s="43">
        <v>30814</v>
      </c>
      <c r="K137" s="43">
        <v>647048</v>
      </c>
      <c r="L137" s="43">
        <v>7160</v>
      </c>
      <c r="M137" s="43">
        <v>654208</v>
      </c>
      <c r="N137" s="44"/>
    </row>
    <row r="138" spans="1:14" x14ac:dyDescent="0.15">
      <c r="A138" s="37"/>
      <c r="B138" s="48"/>
      <c r="C138" s="48"/>
      <c r="D138" s="38"/>
      <c r="E138" s="39"/>
      <c r="F138" s="38"/>
      <c r="G138" s="41"/>
      <c r="H138" s="48"/>
      <c r="I138" s="41"/>
      <c r="J138" s="43"/>
      <c r="K138" s="43"/>
      <c r="L138" s="43"/>
      <c r="M138" s="43"/>
      <c r="N138" s="44"/>
    </row>
    <row r="139" spans="1:14" x14ac:dyDescent="0.15">
      <c r="A139" s="37" t="s">
        <v>252</v>
      </c>
      <c r="B139" s="48">
        <v>424</v>
      </c>
      <c r="C139" s="48" t="s">
        <v>253</v>
      </c>
      <c r="D139" s="38" t="s">
        <v>36</v>
      </c>
      <c r="E139" s="39">
        <v>893.5</v>
      </c>
      <c r="F139" s="38" t="s">
        <v>254</v>
      </c>
      <c r="G139" s="41">
        <v>1.51</v>
      </c>
      <c r="H139" s="38" t="s">
        <v>102</v>
      </c>
      <c r="I139" s="41">
        <v>1.04</v>
      </c>
      <c r="J139" s="43">
        <v>0</v>
      </c>
      <c r="K139" s="43">
        <v>0</v>
      </c>
      <c r="L139" s="43">
        <v>0</v>
      </c>
      <c r="M139" s="43">
        <v>0</v>
      </c>
      <c r="N139" s="44"/>
    </row>
    <row r="140" spans="1:14" x14ac:dyDescent="0.15">
      <c r="A140" s="37" t="s">
        <v>252</v>
      </c>
      <c r="B140" s="48">
        <v>424</v>
      </c>
      <c r="C140" s="48" t="s">
        <v>253</v>
      </c>
      <c r="D140" s="38" t="s">
        <v>36</v>
      </c>
      <c r="E140" s="39">
        <v>638.5</v>
      </c>
      <c r="F140" s="38" t="s">
        <v>255</v>
      </c>
      <c r="G140" s="41">
        <v>1.61</v>
      </c>
      <c r="H140" s="38" t="s">
        <v>102</v>
      </c>
      <c r="I140" s="41">
        <v>1.1399999999999999</v>
      </c>
      <c r="J140" s="43">
        <v>0</v>
      </c>
      <c r="K140" s="43">
        <v>0</v>
      </c>
      <c r="L140" s="43">
        <v>0</v>
      </c>
      <c r="M140" s="43">
        <v>0</v>
      </c>
      <c r="N140" s="44"/>
    </row>
    <row r="141" spans="1:14" x14ac:dyDescent="0.15">
      <c r="A141" s="37" t="s">
        <v>252</v>
      </c>
      <c r="B141" s="48">
        <v>424</v>
      </c>
      <c r="C141" s="48" t="s">
        <v>253</v>
      </c>
      <c r="D141" s="38" t="s">
        <v>36</v>
      </c>
      <c r="E141" s="39">
        <v>618</v>
      </c>
      <c r="F141" s="38" t="s">
        <v>256</v>
      </c>
      <c r="G141" s="41">
        <v>2.41</v>
      </c>
      <c r="H141" s="38" t="s">
        <v>102</v>
      </c>
      <c r="I141" s="41">
        <v>2.15</v>
      </c>
      <c r="J141" s="43">
        <v>0</v>
      </c>
      <c r="K141" s="43">
        <v>0</v>
      </c>
      <c r="L141" s="43">
        <v>0</v>
      </c>
      <c r="M141" s="43">
        <v>0</v>
      </c>
      <c r="N141" s="44"/>
    </row>
    <row r="142" spans="1:14" x14ac:dyDescent="0.15">
      <c r="A142" s="37" t="s">
        <v>252</v>
      </c>
      <c r="B142" s="48">
        <v>424</v>
      </c>
      <c r="C142" s="48" t="s">
        <v>253</v>
      </c>
      <c r="D142" s="38" t="s">
        <v>36</v>
      </c>
      <c r="E142" s="39">
        <v>821</v>
      </c>
      <c r="F142" s="38" t="s">
        <v>257</v>
      </c>
      <c r="G142" s="41">
        <v>2.72</v>
      </c>
      <c r="H142" s="38" t="s">
        <v>102</v>
      </c>
      <c r="I142" s="41">
        <v>3.07</v>
      </c>
      <c r="J142" s="43">
        <v>0</v>
      </c>
      <c r="K142" s="43">
        <v>0</v>
      </c>
      <c r="L142" s="43">
        <v>0</v>
      </c>
      <c r="M142" s="43">
        <v>0</v>
      </c>
      <c r="N142" s="44"/>
    </row>
    <row r="143" spans="1:14" x14ac:dyDescent="0.15">
      <c r="A143" s="37" t="s">
        <v>252</v>
      </c>
      <c r="B143" s="48">
        <v>424</v>
      </c>
      <c r="C143" s="48" t="s">
        <v>253</v>
      </c>
      <c r="D143" s="38" t="s">
        <v>36</v>
      </c>
      <c r="E143" s="39">
        <v>789.5</v>
      </c>
      <c r="F143" s="38" t="s">
        <v>258</v>
      </c>
      <c r="G143" s="41">
        <v>3.02</v>
      </c>
      <c r="H143" s="38" t="s">
        <v>102</v>
      </c>
      <c r="I143" s="41">
        <v>4.08</v>
      </c>
      <c r="J143" s="43">
        <v>0</v>
      </c>
      <c r="K143" s="43">
        <v>0</v>
      </c>
      <c r="L143" s="43">
        <v>0</v>
      </c>
      <c r="M143" s="43">
        <v>0</v>
      </c>
      <c r="N143" s="44"/>
    </row>
    <row r="144" spans="1:14" x14ac:dyDescent="0.15">
      <c r="A144" s="37" t="s">
        <v>252</v>
      </c>
      <c r="B144" s="48">
        <v>424</v>
      </c>
      <c r="C144" s="48" t="s">
        <v>253</v>
      </c>
      <c r="D144" s="38" t="s">
        <v>36</v>
      </c>
      <c r="E144" s="39">
        <v>764</v>
      </c>
      <c r="F144" s="38" t="s">
        <v>259</v>
      </c>
      <c r="G144" s="41">
        <v>3.07</v>
      </c>
      <c r="H144" s="38" t="s">
        <v>102</v>
      </c>
      <c r="I144" s="41">
        <v>5.09</v>
      </c>
      <c r="J144" s="43">
        <v>764000</v>
      </c>
      <c r="K144" s="43">
        <v>16042869</v>
      </c>
      <c r="L144" s="43">
        <v>2486967</v>
      </c>
      <c r="M144" s="43">
        <v>18529836</v>
      </c>
      <c r="N144" s="44"/>
    </row>
    <row r="145" spans="1:14" x14ac:dyDescent="0.15">
      <c r="A145" s="37" t="s">
        <v>252</v>
      </c>
      <c r="B145" s="48">
        <v>424</v>
      </c>
      <c r="C145" s="48" t="s">
        <v>253</v>
      </c>
      <c r="D145" s="38" t="s">
        <v>36</v>
      </c>
      <c r="E145" s="39">
        <v>738.5</v>
      </c>
      <c r="F145" s="38" t="s">
        <v>260</v>
      </c>
      <c r="G145" s="41">
        <v>3.12</v>
      </c>
      <c r="H145" s="38" t="s">
        <v>102</v>
      </c>
      <c r="I145" s="41">
        <v>6.11</v>
      </c>
      <c r="J145" s="43">
        <v>738500</v>
      </c>
      <c r="K145" s="43">
        <v>15507407</v>
      </c>
      <c r="L145" s="43">
        <v>2446003</v>
      </c>
      <c r="M145" s="43">
        <v>17953410</v>
      </c>
      <c r="N145" s="44"/>
    </row>
    <row r="146" spans="1:14" x14ac:dyDescent="0.15">
      <c r="A146" s="37" t="s">
        <v>252</v>
      </c>
      <c r="B146" s="48">
        <v>424</v>
      </c>
      <c r="C146" s="48" t="s">
        <v>253</v>
      </c>
      <c r="D146" s="38" t="s">
        <v>36</v>
      </c>
      <c r="E146" s="39">
        <v>708</v>
      </c>
      <c r="F146" s="38" t="s">
        <v>261</v>
      </c>
      <c r="G146" s="41">
        <v>3.17</v>
      </c>
      <c r="H146" s="38" t="s">
        <v>102</v>
      </c>
      <c r="I146" s="41">
        <v>7.13</v>
      </c>
      <c r="J146" s="43">
        <v>708000</v>
      </c>
      <c r="K146" s="43">
        <v>14866952</v>
      </c>
      <c r="L146" s="43">
        <v>2385374</v>
      </c>
      <c r="M146" s="43">
        <v>17252326</v>
      </c>
      <c r="N146" s="44"/>
    </row>
    <row r="147" spans="1:14" x14ac:dyDescent="0.15">
      <c r="A147" s="37" t="s">
        <v>252</v>
      </c>
      <c r="B147" s="48">
        <v>424</v>
      </c>
      <c r="C147" s="48" t="s">
        <v>253</v>
      </c>
      <c r="D147" s="38" t="s">
        <v>36</v>
      </c>
      <c r="E147" s="60">
        <v>1E-3</v>
      </c>
      <c r="F147" s="38" t="s">
        <v>262</v>
      </c>
      <c r="G147" s="41">
        <v>0</v>
      </c>
      <c r="H147" s="38" t="s">
        <v>102</v>
      </c>
      <c r="I147" s="41">
        <v>7.13</v>
      </c>
      <c r="J147" s="43">
        <v>1</v>
      </c>
      <c r="K147" s="43">
        <v>21</v>
      </c>
      <c r="L147" s="43">
        <v>0</v>
      </c>
      <c r="M147" s="43">
        <v>21</v>
      </c>
      <c r="N147" s="44"/>
    </row>
    <row r="148" spans="1:14" x14ac:dyDescent="0.15">
      <c r="A148" s="37"/>
      <c r="B148" s="48"/>
      <c r="C148" s="48"/>
      <c r="D148" s="38"/>
      <c r="E148" s="39"/>
      <c r="F148" s="38"/>
      <c r="G148" s="41"/>
      <c r="H148" s="48"/>
      <c r="I148" s="41"/>
      <c r="J148" s="43"/>
      <c r="K148" s="43"/>
      <c r="L148" s="43"/>
      <c r="M148" s="43"/>
      <c r="N148" s="44"/>
    </row>
    <row r="149" spans="1:14" x14ac:dyDescent="0.15">
      <c r="A149" s="37" t="s">
        <v>263</v>
      </c>
      <c r="B149" s="48">
        <v>430</v>
      </c>
      <c r="C149" s="48" t="s">
        <v>264</v>
      </c>
      <c r="D149" s="38" t="s">
        <v>36</v>
      </c>
      <c r="E149" s="51">
        <v>3660</v>
      </c>
      <c r="F149" s="38" t="s">
        <v>265</v>
      </c>
      <c r="G149" s="41">
        <v>3</v>
      </c>
      <c r="H149" s="48" t="s">
        <v>147</v>
      </c>
      <c r="I149" s="41">
        <v>11.42</v>
      </c>
      <c r="J149" s="43">
        <v>2451878.29</v>
      </c>
      <c r="K149" s="43">
        <v>51485815</v>
      </c>
      <c r="L149" s="43">
        <v>2477183</v>
      </c>
      <c r="M149" s="43">
        <v>53962998</v>
      </c>
      <c r="N149" s="44"/>
    </row>
    <row r="150" spans="1:14" x14ac:dyDescent="0.15">
      <c r="A150" s="37" t="s">
        <v>263</v>
      </c>
      <c r="B150" s="48">
        <v>430</v>
      </c>
      <c r="C150" s="48" t="s">
        <v>264</v>
      </c>
      <c r="D150" s="38" t="s">
        <v>36</v>
      </c>
      <c r="E150" s="51">
        <v>479</v>
      </c>
      <c r="F150" s="38" t="s">
        <v>266</v>
      </c>
      <c r="G150" s="41">
        <v>4</v>
      </c>
      <c r="H150" s="48" t="s">
        <v>147</v>
      </c>
      <c r="I150" s="41">
        <v>11.42</v>
      </c>
      <c r="J150" s="43">
        <v>464718.38</v>
      </c>
      <c r="K150" s="43">
        <v>9758398</v>
      </c>
      <c r="L150" s="43">
        <v>615025</v>
      </c>
      <c r="M150" s="43">
        <v>10373423</v>
      </c>
      <c r="N150" s="44"/>
    </row>
    <row r="151" spans="1:14" x14ac:dyDescent="0.15">
      <c r="A151" s="37" t="s">
        <v>267</v>
      </c>
      <c r="B151" s="48">
        <v>430</v>
      </c>
      <c r="C151" s="48" t="s">
        <v>264</v>
      </c>
      <c r="D151" s="38" t="s">
        <v>36</v>
      </c>
      <c r="E151" s="60">
        <v>1.5349999999999999</v>
      </c>
      <c r="F151" s="38" t="s">
        <v>268</v>
      </c>
      <c r="G151" s="41">
        <v>10</v>
      </c>
      <c r="H151" s="48" t="s">
        <v>147</v>
      </c>
      <c r="I151" s="41">
        <v>11.42</v>
      </c>
      <c r="J151" s="43">
        <v>2357.39</v>
      </c>
      <c r="K151" s="43">
        <v>49502</v>
      </c>
      <c r="L151" s="43">
        <v>7987</v>
      </c>
      <c r="M151" s="43">
        <v>57489</v>
      </c>
      <c r="N151" s="44"/>
    </row>
    <row r="152" spans="1:14" x14ac:dyDescent="0.15">
      <c r="A152" s="37" t="s">
        <v>269</v>
      </c>
      <c r="B152" s="48">
        <v>436</v>
      </c>
      <c r="C152" s="48" t="s">
        <v>270</v>
      </c>
      <c r="D152" s="38" t="s">
        <v>165</v>
      </c>
      <c r="E152" s="51">
        <v>22000000</v>
      </c>
      <c r="F152" s="48" t="s">
        <v>271</v>
      </c>
      <c r="G152" s="41">
        <v>5.5</v>
      </c>
      <c r="H152" s="48" t="s">
        <v>147</v>
      </c>
      <c r="I152" s="41">
        <v>6</v>
      </c>
      <c r="J152" s="43">
        <v>10999997800</v>
      </c>
      <c r="K152" s="43">
        <v>10999998</v>
      </c>
      <c r="L152" s="43">
        <v>16144</v>
      </c>
      <c r="M152" s="43">
        <v>11016142</v>
      </c>
      <c r="N152" s="44"/>
    </row>
    <row r="153" spans="1:14" x14ac:dyDescent="0.15">
      <c r="A153" s="37" t="s">
        <v>223</v>
      </c>
      <c r="B153" s="48">
        <v>436</v>
      </c>
      <c r="C153" s="48" t="s">
        <v>270</v>
      </c>
      <c r="D153" s="38" t="s">
        <v>165</v>
      </c>
      <c r="E153" s="51">
        <v>14100000</v>
      </c>
      <c r="F153" s="48" t="s">
        <v>272</v>
      </c>
      <c r="G153" s="41">
        <v>10</v>
      </c>
      <c r="H153" s="48" t="s">
        <v>147</v>
      </c>
      <c r="I153" s="41">
        <v>6</v>
      </c>
      <c r="J153" s="43">
        <v>21651410587</v>
      </c>
      <c r="K153" s="43">
        <v>21651411</v>
      </c>
      <c r="L153" s="43">
        <v>56592</v>
      </c>
      <c r="M153" s="43">
        <v>21708003</v>
      </c>
      <c r="N153" s="44"/>
    </row>
    <row r="154" spans="1:14" x14ac:dyDescent="0.15">
      <c r="A154" s="37"/>
      <c r="B154" s="48"/>
      <c r="C154" s="48"/>
      <c r="D154" s="38"/>
      <c r="E154" s="51"/>
      <c r="F154" s="48"/>
      <c r="G154" s="41"/>
      <c r="H154" s="48"/>
      <c r="I154" s="41"/>
      <c r="J154" s="43"/>
      <c r="K154" s="43"/>
      <c r="L154" s="43"/>
      <c r="M154" s="43"/>
      <c r="N154" s="44"/>
    </row>
    <row r="155" spans="1:14" x14ac:dyDescent="0.15">
      <c r="A155" s="37" t="s">
        <v>130</v>
      </c>
      <c r="B155" s="48">
        <v>437</v>
      </c>
      <c r="C155" s="48" t="s">
        <v>273</v>
      </c>
      <c r="D155" s="38" t="s">
        <v>36</v>
      </c>
      <c r="E155" s="51">
        <v>110</v>
      </c>
      <c r="F155" s="38" t="s">
        <v>274</v>
      </c>
      <c r="G155" s="41">
        <v>3</v>
      </c>
      <c r="H155" s="48" t="s">
        <v>63</v>
      </c>
      <c r="I155" s="41">
        <v>7</v>
      </c>
      <c r="J155" s="43">
        <v>32314.43</v>
      </c>
      <c r="K155" s="43">
        <v>678555</v>
      </c>
      <c r="L155" s="43">
        <v>502</v>
      </c>
      <c r="M155" s="43">
        <v>679057</v>
      </c>
      <c r="N155" s="44"/>
    </row>
    <row r="156" spans="1:14" x14ac:dyDescent="0.15">
      <c r="A156" s="37" t="s">
        <v>130</v>
      </c>
      <c r="B156" s="48">
        <v>437</v>
      </c>
      <c r="C156" s="48" t="s">
        <v>273</v>
      </c>
      <c r="D156" s="38" t="s">
        <v>36</v>
      </c>
      <c r="E156" s="51">
        <v>33</v>
      </c>
      <c r="F156" s="38" t="s">
        <v>275</v>
      </c>
      <c r="G156" s="41">
        <v>3</v>
      </c>
      <c r="H156" s="48" t="s">
        <v>63</v>
      </c>
      <c r="I156" s="41">
        <v>7</v>
      </c>
      <c r="J156" s="43">
        <v>9694.34</v>
      </c>
      <c r="K156" s="43">
        <v>203567</v>
      </c>
      <c r="L156" s="43">
        <v>150</v>
      </c>
      <c r="M156" s="43">
        <v>203717</v>
      </c>
      <c r="N156" s="44"/>
    </row>
    <row r="157" spans="1:14" x14ac:dyDescent="0.15">
      <c r="A157" s="37" t="s">
        <v>130</v>
      </c>
      <c r="B157" s="48">
        <v>437</v>
      </c>
      <c r="C157" s="48" t="s">
        <v>273</v>
      </c>
      <c r="D157" s="38" t="s">
        <v>36</v>
      </c>
      <c r="E157" s="51">
        <v>260</v>
      </c>
      <c r="F157" s="38" t="s">
        <v>276</v>
      </c>
      <c r="G157" s="41">
        <v>4.2</v>
      </c>
      <c r="H157" s="48" t="s">
        <v>63</v>
      </c>
      <c r="I157" s="41">
        <v>20</v>
      </c>
      <c r="J157" s="43">
        <v>218064.59</v>
      </c>
      <c r="K157" s="43">
        <v>4579034</v>
      </c>
      <c r="L157" s="43">
        <v>4712</v>
      </c>
      <c r="M157" s="43">
        <v>4583746</v>
      </c>
      <c r="N157" s="44"/>
    </row>
    <row r="158" spans="1:14" x14ac:dyDescent="0.15">
      <c r="A158" s="37" t="s">
        <v>130</v>
      </c>
      <c r="B158" s="48">
        <v>437</v>
      </c>
      <c r="C158" s="48" t="s">
        <v>273</v>
      </c>
      <c r="D158" s="38" t="s">
        <v>36</v>
      </c>
      <c r="E158" s="51">
        <v>68</v>
      </c>
      <c r="F158" s="38" t="s">
        <v>277</v>
      </c>
      <c r="G158" s="41">
        <v>4.2</v>
      </c>
      <c r="H158" s="48" t="s">
        <v>63</v>
      </c>
      <c r="I158" s="41">
        <v>20</v>
      </c>
      <c r="J158" s="43">
        <v>57032.27</v>
      </c>
      <c r="K158" s="43">
        <v>1197593</v>
      </c>
      <c r="L158" s="43">
        <v>1234</v>
      </c>
      <c r="M158" s="43">
        <v>1198827</v>
      </c>
      <c r="N158" s="44"/>
    </row>
    <row r="159" spans="1:14" x14ac:dyDescent="0.15">
      <c r="A159" s="37" t="s">
        <v>278</v>
      </c>
      <c r="B159" s="48">
        <v>437</v>
      </c>
      <c r="C159" s="48" t="s">
        <v>273</v>
      </c>
      <c r="D159" s="38" t="s">
        <v>36</v>
      </c>
      <c r="E159" s="63">
        <v>132</v>
      </c>
      <c r="F159" s="38" t="s">
        <v>279</v>
      </c>
      <c r="G159" s="41">
        <v>4.2</v>
      </c>
      <c r="H159" s="48" t="s">
        <v>63</v>
      </c>
      <c r="I159" s="41">
        <v>20</v>
      </c>
      <c r="J159" s="43">
        <v>101768.46</v>
      </c>
      <c r="K159" s="43">
        <v>2136987</v>
      </c>
      <c r="L159" s="43">
        <v>2199</v>
      </c>
      <c r="M159" s="43">
        <v>2139186</v>
      </c>
      <c r="N159" s="44"/>
    </row>
    <row r="160" spans="1:14" x14ac:dyDescent="0.15">
      <c r="A160" s="37" t="s">
        <v>280</v>
      </c>
      <c r="B160" s="48">
        <v>437</v>
      </c>
      <c r="C160" s="48" t="s">
        <v>273</v>
      </c>
      <c r="D160" s="38" t="s">
        <v>36</v>
      </c>
      <c r="E160" s="63">
        <v>55</v>
      </c>
      <c r="F160" s="38" t="s">
        <v>281</v>
      </c>
      <c r="G160" s="41">
        <v>4.2</v>
      </c>
      <c r="H160" s="48" t="s">
        <v>63</v>
      </c>
      <c r="I160" s="41">
        <v>20</v>
      </c>
      <c r="J160" s="43">
        <v>58965.88</v>
      </c>
      <c r="K160" s="43">
        <v>1238196</v>
      </c>
      <c r="L160" s="43">
        <v>1274</v>
      </c>
      <c r="M160" s="43">
        <v>1239470</v>
      </c>
      <c r="N160" s="44"/>
    </row>
    <row r="161" spans="1:14" x14ac:dyDescent="0.15">
      <c r="A161" s="37" t="s">
        <v>280</v>
      </c>
      <c r="B161" s="48">
        <v>437</v>
      </c>
      <c r="C161" s="48" t="s">
        <v>273</v>
      </c>
      <c r="D161" s="38" t="s">
        <v>36</v>
      </c>
      <c r="E161" s="63">
        <v>1</v>
      </c>
      <c r="F161" s="38" t="s">
        <v>282</v>
      </c>
      <c r="G161" s="41">
        <v>4.2</v>
      </c>
      <c r="H161" s="48" t="s">
        <v>63</v>
      </c>
      <c r="I161" s="41">
        <v>20</v>
      </c>
      <c r="J161" s="43">
        <v>1203.3900000000001</v>
      </c>
      <c r="K161" s="43">
        <v>25269</v>
      </c>
      <c r="L161" s="43">
        <v>26</v>
      </c>
      <c r="M161" s="43">
        <v>25295</v>
      </c>
      <c r="N161" s="44"/>
    </row>
    <row r="162" spans="1:14" x14ac:dyDescent="0.15">
      <c r="A162" s="37" t="s">
        <v>283</v>
      </c>
      <c r="B162" s="48">
        <v>437</v>
      </c>
      <c r="C162" s="48" t="s">
        <v>284</v>
      </c>
      <c r="D162" s="38" t="s">
        <v>36</v>
      </c>
      <c r="E162" s="39">
        <v>110</v>
      </c>
      <c r="F162" s="38" t="s">
        <v>285</v>
      </c>
      <c r="G162" s="41">
        <v>3</v>
      </c>
      <c r="H162" s="48" t="s">
        <v>63</v>
      </c>
      <c r="I162" s="41">
        <v>5.93</v>
      </c>
      <c r="J162" s="43">
        <v>47434.43</v>
      </c>
      <c r="K162" s="43">
        <v>996053</v>
      </c>
      <c r="L162" s="43">
        <v>736</v>
      </c>
      <c r="M162" s="43">
        <v>996789</v>
      </c>
      <c r="N162" s="44"/>
    </row>
    <row r="163" spans="1:14" x14ac:dyDescent="0.15">
      <c r="A163" s="37" t="s">
        <v>286</v>
      </c>
      <c r="B163" s="48">
        <v>437</v>
      </c>
      <c r="C163" s="48" t="s">
        <v>284</v>
      </c>
      <c r="D163" s="38" t="s">
        <v>36</v>
      </c>
      <c r="E163" s="39">
        <v>33</v>
      </c>
      <c r="F163" s="38" t="s">
        <v>287</v>
      </c>
      <c r="G163" s="41">
        <v>3</v>
      </c>
      <c r="H163" s="48" t="s">
        <v>63</v>
      </c>
      <c r="I163" s="41">
        <v>5.93</v>
      </c>
      <c r="J163" s="43">
        <v>14230.33</v>
      </c>
      <c r="K163" s="43">
        <v>298816</v>
      </c>
      <c r="L163" s="43">
        <v>221</v>
      </c>
      <c r="M163" s="43">
        <v>299037</v>
      </c>
      <c r="N163" s="44"/>
    </row>
    <row r="164" spans="1:14" x14ac:dyDescent="0.15">
      <c r="A164" s="37" t="s">
        <v>283</v>
      </c>
      <c r="B164" s="48">
        <v>437</v>
      </c>
      <c r="C164" s="48" t="s">
        <v>284</v>
      </c>
      <c r="D164" s="38" t="s">
        <v>36</v>
      </c>
      <c r="E164" s="39">
        <v>375</v>
      </c>
      <c r="F164" s="38" t="s">
        <v>288</v>
      </c>
      <c r="G164" s="41">
        <v>4.2</v>
      </c>
      <c r="H164" s="48" t="s">
        <v>63</v>
      </c>
      <c r="I164" s="41">
        <v>19.75</v>
      </c>
      <c r="J164" s="43">
        <v>333887.19</v>
      </c>
      <c r="K164" s="43">
        <v>7011137</v>
      </c>
      <c r="L164" s="43">
        <v>7215</v>
      </c>
      <c r="M164" s="43">
        <v>7018352</v>
      </c>
      <c r="N164" s="44"/>
    </row>
    <row r="165" spans="1:14" x14ac:dyDescent="0.15">
      <c r="A165" s="37" t="s">
        <v>283</v>
      </c>
      <c r="B165" s="48">
        <v>437</v>
      </c>
      <c r="C165" s="48" t="s">
        <v>284</v>
      </c>
      <c r="D165" s="38" t="s">
        <v>36</v>
      </c>
      <c r="E165" s="39">
        <v>99</v>
      </c>
      <c r="F165" s="38" t="s">
        <v>289</v>
      </c>
      <c r="G165" s="41">
        <v>4.2</v>
      </c>
      <c r="H165" s="48" t="s">
        <v>63</v>
      </c>
      <c r="I165" s="41">
        <v>19.75</v>
      </c>
      <c r="J165" s="43">
        <v>88146.2</v>
      </c>
      <c r="K165" s="43">
        <v>1850940</v>
      </c>
      <c r="L165" s="43">
        <v>1905</v>
      </c>
      <c r="M165" s="43">
        <v>1852845</v>
      </c>
      <c r="N165" s="44"/>
    </row>
    <row r="166" spans="1:14" x14ac:dyDescent="0.15">
      <c r="A166" s="37" t="s">
        <v>283</v>
      </c>
      <c r="B166" s="48">
        <v>437</v>
      </c>
      <c r="C166" s="48" t="s">
        <v>284</v>
      </c>
      <c r="D166" s="38" t="s">
        <v>36</v>
      </c>
      <c r="E166" s="39">
        <v>93</v>
      </c>
      <c r="F166" s="38" t="s">
        <v>290</v>
      </c>
      <c r="G166" s="41">
        <v>4.2</v>
      </c>
      <c r="H166" s="48" t="s">
        <v>63</v>
      </c>
      <c r="I166" s="41">
        <v>19.75</v>
      </c>
      <c r="J166" s="43">
        <v>79779.78</v>
      </c>
      <c r="K166" s="43">
        <v>1675257</v>
      </c>
      <c r="L166" s="43">
        <v>1724</v>
      </c>
      <c r="M166" s="43">
        <v>1676981</v>
      </c>
      <c r="N166" s="44"/>
    </row>
    <row r="167" spans="1:14" x14ac:dyDescent="0.15">
      <c r="A167" s="37" t="s">
        <v>291</v>
      </c>
      <c r="B167" s="48">
        <v>437</v>
      </c>
      <c r="C167" s="48" t="s">
        <v>284</v>
      </c>
      <c r="D167" s="38" t="s">
        <v>36</v>
      </c>
      <c r="E167" s="39">
        <v>122</v>
      </c>
      <c r="F167" s="38" t="s">
        <v>292</v>
      </c>
      <c r="G167" s="41">
        <v>4.2</v>
      </c>
      <c r="H167" s="48" t="s">
        <v>63</v>
      </c>
      <c r="I167" s="41">
        <v>19.75</v>
      </c>
      <c r="J167" s="43">
        <v>126445.71</v>
      </c>
      <c r="K167" s="43">
        <v>2655173</v>
      </c>
      <c r="L167" s="43">
        <v>2732</v>
      </c>
      <c r="M167" s="43">
        <v>2657905</v>
      </c>
      <c r="N167" s="44"/>
    </row>
    <row r="168" spans="1:14" x14ac:dyDescent="0.15">
      <c r="A168" s="37" t="s">
        <v>291</v>
      </c>
      <c r="B168" s="48">
        <v>437</v>
      </c>
      <c r="C168" s="48" t="s">
        <v>284</v>
      </c>
      <c r="D168" s="38" t="s">
        <v>36</v>
      </c>
      <c r="E168" s="39">
        <v>1</v>
      </c>
      <c r="F168" s="38" t="s">
        <v>293</v>
      </c>
      <c r="G168" s="41">
        <v>4.2</v>
      </c>
      <c r="H168" s="48" t="s">
        <v>63</v>
      </c>
      <c r="I168" s="41">
        <v>19.75</v>
      </c>
      <c r="J168" s="43">
        <v>1139.1500000000001</v>
      </c>
      <c r="K168" s="43">
        <v>23920</v>
      </c>
      <c r="L168" s="43">
        <v>25</v>
      </c>
      <c r="M168" s="43">
        <v>23945</v>
      </c>
      <c r="N168" s="44"/>
    </row>
    <row r="169" spans="1:14" x14ac:dyDescent="0.15">
      <c r="A169" s="37"/>
      <c r="B169" s="48"/>
      <c r="C169" s="48"/>
      <c r="D169" s="38"/>
      <c r="E169" s="39"/>
      <c r="F169" s="38"/>
      <c r="G169" s="41"/>
      <c r="H169" s="48"/>
      <c r="I169" s="41"/>
      <c r="J169" s="43"/>
      <c r="K169" s="43"/>
      <c r="L169" s="43"/>
      <c r="M169" s="43"/>
      <c r="N169" s="44"/>
    </row>
    <row r="170" spans="1:14" x14ac:dyDescent="0.15">
      <c r="A170" s="37" t="s">
        <v>220</v>
      </c>
      <c r="B170" s="48">
        <v>441</v>
      </c>
      <c r="C170" s="48" t="s">
        <v>294</v>
      </c>
      <c r="D170" s="38" t="s">
        <v>165</v>
      </c>
      <c r="E170" s="39">
        <v>17200000</v>
      </c>
      <c r="F170" s="38" t="s">
        <v>295</v>
      </c>
      <c r="G170" s="41">
        <v>6</v>
      </c>
      <c r="H170" s="48" t="s">
        <v>167</v>
      </c>
      <c r="I170" s="41">
        <v>4</v>
      </c>
      <c r="J170" s="43">
        <v>0</v>
      </c>
      <c r="K170" s="43">
        <v>0</v>
      </c>
      <c r="L170" s="43"/>
      <c r="M170" s="43"/>
      <c r="N170" s="44"/>
    </row>
    <row r="171" spans="1:14" x14ac:dyDescent="0.15">
      <c r="A171" s="37" t="s">
        <v>296</v>
      </c>
      <c r="B171" s="48">
        <v>441</v>
      </c>
      <c r="C171" s="48" t="s">
        <v>294</v>
      </c>
      <c r="D171" s="38" t="s">
        <v>165</v>
      </c>
      <c r="E171" s="39">
        <v>2500000</v>
      </c>
      <c r="F171" s="38" t="s">
        <v>297</v>
      </c>
      <c r="G171" s="41">
        <v>10</v>
      </c>
      <c r="H171" s="48" t="s">
        <v>167</v>
      </c>
      <c r="I171" s="41">
        <v>4</v>
      </c>
      <c r="J171" s="43">
        <v>0</v>
      </c>
      <c r="K171" s="43">
        <v>0</v>
      </c>
      <c r="L171" s="43"/>
      <c r="M171" s="43"/>
      <c r="N171" s="44"/>
    </row>
    <row r="172" spans="1:14" x14ac:dyDescent="0.15">
      <c r="A172" s="37" t="s">
        <v>298</v>
      </c>
      <c r="B172" s="48">
        <v>442</v>
      </c>
      <c r="C172" s="48" t="s">
        <v>299</v>
      </c>
      <c r="D172" s="38" t="s">
        <v>165</v>
      </c>
      <c r="E172" s="39">
        <v>30700000</v>
      </c>
      <c r="F172" s="38" t="s">
        <v>244</v>
      </c>
      <c r="G172" s="41">
        <v>6</v>
      </c>
      <c r="H172" s="48" t="s">
        <v>147</v>
      </c>
      <c r="I172" s="41">
        <v>6.25</v>
      </c>
      <c r="J172" s="43">
        <v>0</v>
      </c>
      <c r="K172" s="43">
        <v>0</v>
      </c>
      <c r="L172" s="43"/>
      <c r="M172" s="43"/>
      <c r="N172" s="44"/>
    </row>
    <row r="173" spans="1:14" x14ac:dyDescent="0.15">
      <c r="A173" s="37" t="s">
        <v>298</v>
      </c>
      <c r="B173" s="48">
        <v>442</v>
      </c>
      <c r="C173" s="48" t="s">
        <v>299</v>
      </c>
      <c r="D173" s="38" t="s">
        <v>165</v>
      </c>
      <c r="E173" s="39">
        <v>18000</v>
      </c>
      <c r="F173" s="38" t="s">
        <v>245</v>
      </c>
      <c r="G173" s="41">
        <v>0</v>
      </c>
      <c r="H173" s="48" t="s">
        <v>147</v>
      </c>
      <c r="I173" s="41">
        <v>6.5</v>
      </c>
      <c r="J173" s="43">
        <v>0</v>
      </c>
      <c r="K173" s="43">
        <v>0</v>
      </c>
      <c r="L173" s="43"/>
      <c r="M173" s="43"/>
      <c r="N173" s="44"/>
    </row>
    <row r="174" spans="1:14" x14ac:dyDescent="0.15">
      <c r="A174" s="37" t="s">
        <v>67</v>
      </c>
      <c r="B174" s="48">
        <v>449</v>
      </c>
      <c r="C174" s="48" t="s">
        <v>300</v>
      </c>
      <c r="D174" s="38" t="s">
        <v>36</v>
      </c>
      <c r="E174" s="39">
        <v>162</v>
      </c>
      <c r="F174" s="38" t="s">
        <v>247</v>
      </c>
      <c r="G174" s="41">
        <v>4.8</v>
      </c>
      <c r="H174" s="38" t="s">
        <v>55</v>
      </c>
      <c r="I174" s="41">
        <v>7.75</v>
      </c>
      <c r="J174" s="43">
        <v>83500.649999999994</v>
      </c>
      <c r="K174" s="43">
        <v>1753390</v>
      </c>
      <c r="L174" s="43">
        <v>20442</v>
      </c>
      <c r="M174" s="43">
        <v>1773832</v>
      </c>
      <c r="N174" s="44"/>
    </row>
    <row r="175" spans="1:14" x14ac:dyDescent="0.15">
      <c r="A175" s="37" t="s">
        <v>301</v>
      </c>
      <c r="B175" s="48">
        <v>449</v>
      </c>
      <c r="C175" s="48" t="s">
        <v>300</v>
      </c>
      <c r="D175" s="38" t="s">
        <v>36</v>
      </c>
      <c r="E175" s="39">
        <v>50</v>
      </c>
      <c r="F175" s="38" t="s">
        <v>248</v>
      </c>
      <c r="G175" s="41">
        <v>5.4</v>
      </c>
      <c r="H175" s="38" t="s">
        <v>55</v>
      </c>
      <c r="I175" s="41">
        <v>14.75</v>
      </c>
      <c r="J175" s="43">
        <v>62514.33</v>
      </c>
      <c r="K175" s="43">
        <v>1312708</v>
      </c>
      <c r="L175" s="43">
        <v>0</v>
      </c>
      <c r="M175" s="43">
        <v>1312708</v>
      </c>
      <c r="N175" s="44"/>
    </row>
    <row r="176" spans="1:14" x14ac:dyDescent="0.15">
      <c r="A176" s="37" t="s">
        <v>301</v>
      </c>
      <c r="B176" s="48">
        <v>449</v>
      </c>
      <c r="C176" s="48" t="s">
        <v>300</v>
      </c>
      <c r="D176" s="38" t="s">
        <v>36</v>
      </c>
      <c r="E176" s="39">
        <v>59.52</v>
      </c>
      <c r="F176" s="38" t="s">
        <v>249</v>
      </c>
      <c r="G176" s="41">
        <v>4.5</v>
      </c>
      <c r="H176" s="38" t="s">
        <v>55</v>
      </c>
      <c r="I176" s="41">
        <v>15</v>
      </c>
      <c r="J176" s="43">
        <v>71755.360000000001</v>
      </c>
      <c r="K176" s="43">
        <v>1506756</v>
      </c>
      <c r="L176" s="43">
        <v>0</v>
      </c>
      <c r="M176" s="43">
        <v>1506756</v>
      </c>
      <c r="N176" s="44"/>
    </row>
    <row r="177" spans="1:14" x14ac:dyDescent="0.15">
      <c r="A177" s="37"/>
      <c r="B177" s="48"/>
      <c r="C177" s="48"/>
      <c r="D177" s="38"/>
      <c r="E177" s="39"/>
      <c r="F177" s="38"/>
      <c r="G177" s="41"/>
      <c r="H177" s="48"/>
      <c r="I177" s="41"/>
      <c r="J177" s="43"/>
      <c r="K177" s="43"/>
      <c r="L177" s="43"/>
      <c r="M177" s="43"/>
      <c r="N177" s="44"/>
    </row>
    <row r="178" spans="1:14" x14ac:dyDescent="0.15">
      <c r="A178" s="37" t="s">
        <v>309</v>
      </c>
      <c r="B178" s="48">
        <v>455</v>
      </c>
      <c r="C178" s="48" t="s">
        <v>310</v>
      </c>
      <c r="D178" s="38" t="s">
        <v>36</v>
      </c>
      <c r="E178" s="39">
        <v>750</v>
      </c>
      <c r="F178" s="38" t="s">
        <v>115</v>
      </c>
      <c r="G178" s="41">
        <v>5.3</v>
      </c>
      <c r="H178" s="48" t="s">
        <v>147</v>
      </c>
      <c r="I178" s="41">
        <v>8</v>
      </c>
      <c r="J178" s="43"/>
      <c r="K178" s="43"/>
      <c r="L178" s="43"/>
      <c r="M178" s="43"/>
      <c r="N178" s="44"/>
    </row>
    <row r="179" spans="1:14" x14ac:dyDescent="0.15">
      <c r="A179" s="37" t="s">
        <v>309</v>
      </c>
      <c r="B179" s="48">
        <v>455</v>
      </c>
      <c r="C179" s="48" t="s">
        <v>310</v>
      </c>
      <c r="D179" s="38" t="s">
        <v>36</v>
      </c>
      <c r="E179" s="60">
        <v>1E-3</v>
      </c>
      <c r="F179" s="38" t="s">
        <v>57</v>
      </c>
      <c r="G179" s="41">
        <v>0</v>
      </c>
      <c r="H179" s="48" t="s">
        <v>147</v>
      </c>
      <c r="I179" s="41">
        <v>8</v>
      </c>
      <c r="J179" s="43"/>
      <c r="K179" s="43"/>
      <c r="L179" s="43"/>
      <c r="M179" s="43"/>
      <c r="N179" s="44"/>
    </row>
    <row r="180" spans="1:14" x14ac:dyDescent="0.15">
      <c r="A180" s="37" t="s">
        <v>311</v>
      </c>
      <c r="B180" s="48">
        <v>458</v>
      </c>
      <c r="C180" s="48" t="s">
        <v>312</v>
      </c>
      <c r="D180" s="38" t="s">
        <v>165</v>
      </c>
      <c r="E180" s="39">
        <v>16320000</v>
      </c>
      <c r="F180" s="38" t="s">
        <v>313</v>
      </c>
      <c r="G180" s="41">
        <v>6</v>
      </c>
      <c r="H180" s="48" t="s">
        <v>147</v>
      </c>
      <c r="I180" s="41">
        <v>4</v>
      </c>
      <c r="J180" s="43">
        <v>0</v>
      </c>
      <c r="K180" s="43">
        <v>0</v>
      </c>
      <c r="L180" s="43">
        <v>0</v>
      </c>
      <c r="M180" s="43">
        <v>0</v>
      </c>
      <c r="N180" s="44"/>
    </row>
    <row r="181" spans="1:14" x14ac:dyDescent="0.15">
      <c r="A181" s="37" t="s">
        <v>141</v>
      </c>
      <c r="B181" s="48">
        <v>458</v>
      </c>
      <c r="C181" s="48" t="s">
        <v>312</v>
      </c>
      <c r="D181" s="38" t="s">
        <v>165</v>
      </c>
      <c r="E181" s="39">
        <v>3500000</v>
      </c>
      <c r="F181" s="38" t="s">
        <v>314</v>
      </c>
      <c r="G181" s="41">
        <v>10</v>
      </c>
      <c r="H181" s="48" t="s">
        <v>147</v>
      </c>
      <c r="I181" s="41">
        <v>6.1666600000000003</v>
      </c>
      <c r="J181" s="43">
        <v>0</v>
      </c>
      <c r="K181" s="43">
        <v>0</v>
      </c>
      <c r="L181" s="43">
        <v>0</v>
      </c>
      <c r="M181" s="43">
        <v>0</v>
      </c>
      <c r="N181" s="44"/>
    </row>
    <row r="182" spans="1:14" x14ac:dyDescent="0.15">
      <c r="A182" s="37" t="s">
        <v>141</v>
      </c>
      <c r="B182" s="48">
        <v>458</v>
      </c>
      <c r="C182" s="48" t="s">
        <v>312</v>
      </c>
      <c r="D182" s="38" t="s">
        <v>165</v>
      </c>
      <c r="E182" s="39">
        <v>1000</v>
      </c>
      <c r="F182" s="38" t="s">
        <v>315</v>
      </c>
      <c r="G182" s="41">
        <v>10</v>
      </c>
      <c r="H182" s="48" t="s">
        <v>147</v>
      </c>
      <c r="I182" s="41">
        <v>6.1666600000000003</v>
      </c>
      <c r="J182" s="43">
        <v>1464103</v>
      </c>
      <c r="K182" s="43">
        <v>1464</v>
      </c>
      <c r="L182" s="43">
        <v>23</v>
      </c>
      <c r="M182" s="43">
        <v>1487</v>
      </c>
      <c r="N182" s="44"/>
    </row>
    <row r="183" spans="1:14" x14ac:dyDescent="0.15">
      <c r="A183" s="37"/>
      <c r="B183" s="48"/>
      <c r="C183" s="48"/>
      <c r="D183" s="38"/>
      <c r="E183" s="39"/>
      <c r="F183" s="38"/>
      <c r="G183" s="41"/>
      <c r="H183" s="48"/>
      <c r="I183" s="41"/>
      <c r="J183" s="43"/>
      <c r="K183" s="43"/>
      <c r="L183" s="43"/>
      <c r="M183" s="43"/>
      <c r="N183" s="44"/>
    </row>
    <row r="184" spans="1:14" x14ac:dyDescent="0.15">
      <c r="A184" s="37" t="s">
        <v>298</v>
      </c>
      <c r="B184" s="48">
        <v>471</v>
      </c>
      <c r="C184" s="48" t="s">
        <v>316</v>
      </c>
      <c r="D184" s="38" t="s">
        <v>165</v>
      </c>
      <c r="E184" s="39">
        <v>35250000</v>
      </c>
      <c r="F184" s="38" t="s">
        <v>317</v>
      </c>
      <c r="G184" s="41">
        <v>6.5</v>
      </c>
      <c r="H184" s="48" t="s">
        <v>147</v>
      </c>
      <c r="I184" s="41">
        <v>7</v>
      </c>
      <c r="J184" s="43">
        <v>35250000000</v>
      </c>
      <c r="K184" s="43">
        <v>35250000</v>
      </c>
      <c r="L184" s="43">
        <v>182398</v>
      </c>
      <c r="M184" s="43">
        <v>35432398</v>
      </c>
      <c r="N184" s="44"/>
    </row>
    <row r="185" spans="1:14" x14ac:dyDescent="0.15">
      <c r="A185" s="37" t="s">
        <v>298</v>
      </c>
      <c r="B185" s="48">
        <v>471</v>
      </c>
      <c r="C185" s="48" t="s">
        <v>316</v>
      </c>
      <c r="D185" s="38" t="s">
        <v>165</v>
      </c>
      <c r="E185" s="39">
        <v>4750000</v>
      </c>
      <c r="F185" s="38" t="s">
        <v>318</v>
      </c>
      <c r="G185" s="41">
        <v>0</v>
      </c>
      <c r="H185" s="48" t="s">
        <v>147</v>
      </c>
      <c r="I185" s="41">
        <v>7.25</v>
      </c>
      <c r="J185" s="43">
        <v>4750000000</v>
      </c>
      <c r="K185" s="43">
        <v>4750000</v>
      </c>
      <c r="L185" s="43">
        <v>0</v>
      </c>
      <c r="M185" s="43">
        <v>4750000</v>
      </c>
      <c r="N185" s="44"/>
    </row>
    <row r="186" spans="1:14" x14ac:dyDescent="0.15">
      <c r="A186" s="37" t="s">
        <v>148</v>
      </c>
      <c r="B186" s="48">
        <v>472</v>
      </c>
      <c r="C186" s="48" t="s">
        <v>319</v>
      </c>
      <c r="D186" s="38" t="s">
        <v>165</v>
      </c>
      <c r="E186" s="39">
        <v>15700000</v>
      </c>
      <c r="F186" s="38" t="s">
        <v>69</v>
      </c>
      <c r="G186" s="41">
        <v>6</v>
      </c>
      <c r="H186" s="48" t="s">
        <v>147</v>
      </c>
      <c r="I186" s="41">
        <v>4</v>
      </c>
      <c r="J186" s="43">
        <v>364909605</v>
      </c>
      <c r="K186" s="43">
        <v>364910</v>
      </c>
      <c r="L186" s="43">
        <v>5295</v>
      </c>
      <c r="M186" s="43">
        <v>370205</v>
      </c>
      <c r="N186" s="44"/>
    </row>
    <row r="187" spans="1:14" x14ac:dyDescent="0.15">
      <c r="A187" s="37" t="s">
        <v>148</v>
      </c>
      <c r="B187" s="48">
        <v>472</v>
      </c>
      <c r="C187" s="48" t="s">
        <v>319</v>
      </c>
      <c r="D187" s="38" t="s">
        <v>165</v>
      </c>
      <c r="E187" s="39">
        <v>500000</v>
      </c>
      <c r="F187" s="38" t="s">
        <v>71</v>
      </c>
      <c r="G187" s="41" t="s">
        <v>320</v>
      </c>
      <c r="H187" s="48" t="s">
        <v>147</v>
      </c>
      <c r="I187" s="41">
        <v>6</v>
      </c>
      <c r="J187" s="43">
        <v>500000000</v>
      </c>
      <c r="K187" s="43">
        <v>500000</v>
      </c>
      <c r="L187" s="43">
        <v>0</v>
      </c>
      <c r="M187" s="43">
        <v>500000</v>
      </c>
      <c r="N187" s="44"/>
    </row>
    <row r="188" spans="1:14" x14ac:dyDescent="0.15">
      <c r="A188" s="37" t="s">
        <v>148</v>
      </c>
      <c r="B188" s="48">
        <v>472</v>
      </c>
      <c r="C188" s="48" t="s">
        <v>319</v>
      </c>
      <c r="D188" s="38" t="s">
        <v>165</v>
      </c>
      <c r="E188" s="39">
        <v>1000</v>
      </c>
      <c r="F188" s="38" t="s">
        <v>135</v>
      </c>
      <c r="G188" s="41">
        <v>10</v>
      </c>
      <c r="H188" s="48" t="s">
        <v>147</v>
      </c>
      <c r="I188" s="41">
        <v>6</v>
      </c>
      <c r="J188" s="43">
        <v>1000000</v>
      </c>
      <c r="K188" s="43">
        <v>1000</v>
      </c>
      <c r="L188" s="43">
        <v>429</v>
      </c>
      <c r="M188" s="43">
        <v>1429</v>
      </c>
      <c r="N188" s="43"/>
    </row>
    <row r="189" spans="1:14" x14ac:dyDescent="0.15">
      <c r="A189" s="37" t="s">
        <v>298</v>
      </c>
      <c r="B189" s="48">
        <v>473</v>
      </c>
      <c r="C189" s="48" t="s">
        <v>321</v>
      </c>
      <c r="D189" s="38" t="s">
        <v>165</v>
      </c>
      <c r="E189" s="39">
        <v>13000000</v>
      </c>
      <c r="F189" s="38" t="s">
        <v>322</v>
      </c>
      <c r="G189" s="41">
        <v>6.5</v>
      </c>
      <c r="H189" s="48" t="s">
        <v>147</v>
      </c>
      <c r="I189" s="41">
        <v>5.25</v>
      </c>
      <c r="J189" s="43">
        <v>13000000000</v>
      </c>
      <c r="K189" s="43">
        <v>13000000</v>
      </c>
      <c r="L189" s="43">
        <v>203995</v>
      </c>
      <c r="M189" s="43">
        <v>13203995</v>
      </c>
      <c r="N189" s="44"/>
    </row>
    <row r="190" spans="1:14" x14ac:dyDescent="0.15">
      <c r="A190" s="37" t="s">
        <v>298</v>
      </c>
      <c r="B190" s="48">
        <v>473</v>
      </c>
      <c r="C190" s="48" t="s">
        <v>321</v>
      </c>
      <c r="D190" s="38" t="s">
        <v>165</v>
      </c>
      <c r="E190" s="39">
        <v>10000</v>
      </c>
      <c r="F190" s="38" t="s">
        <v>323</v>
      </c>
      <c r="G190" s="41">
        <v>0</v>
      </c>
      <c r="H190" s="48" t="s">
        <v>147</v>
      </c>
      <c r="I190" s="41">
        <v>5.5</v>
      </c>
      <c r="J190" s="43">
        <v>10000000</v>
      </c>
      <c r="K190" s="43">
        <v>10000</v>
      </c>
      <c r="L190" s="43">
        <v>0</v>
      </c>
      <c r="M190" s="43">
        <v>10000</v>
      </c>
      <c r="N190" s="44"/>
    </row>
    <row r="191" spans="1:14" x14ac:dyDescent="0.15">
      <c r="A191" s="37" t="s">
        <v>148</v>
      </c>
      <c r="B191" s="48">
        <v>486</v>
      </c>
      <c r="C191" s="48" t="s">
        <v>324</v>
      </c>
      <c r="D191" s="38" t="s">
        <v>36</v>
      </c>
      <c r="E191" s="39">
        <v>450</v>
      </c>
      <c r="F191" s="38" t="s">
        <v>111</v>
      </c>
      <c r="G191" s="41">
        <v>4.25</v>
      </c>
      <c r="H191" s="48" t="s">
        <v>63</v>
      </c>
      <c r="I191" s="41">
        <v>19.5</v>
      </c>
      <c r="J191" s="43">
        <v>364356</v>
      </c>
      <c r="K191" s="43">
        <v>7650937</v>
      </c>
      <c r="L191" s="43">
        <v>57705</v>
      </c>
      <c r="M191" s="43">
        <v>7708642</v>
      </c>
      <c r="N191" s="44"/>
    </row>
    <row r="192" spans="1:14" x14ac:dyDescent="0.15">
      <c r="A192" s="37" t="s">
        <v>325</v>
      </c>
      <c r="B192" s="48">
        <v>486</v>
      </c>
      <c r="C192" s="48" t="s">
        <v>324</v>
      </c>
      <c r="D192" s="38" t="s">
        <v>36</v>
      </c>
      <c r="E192" s="39">
        <v>50</v>
      </c>
      <c r="F192" s="38" t="s">
        <v>113</v>
      </c>
      <c r="G192" s="41">
        <v>8</v>
      </c>
      <c r="H192" s="48" t="s">
        <v>63</v>
      </c>
      <c r="I192" s="41">
        <v>23.25</v>
      </c>
      <c r="J192" s="43">
        <v>50000</v>
      </c>
      <c r="K192" s="43">
        <v>1049926</v>
      </c>
      <c r="L192" s="43">
        <v>343798</v>
      </c>
      <c r="M192" s="43">
        <v>1393724</v>
      </c>
      <c r="N192" s="44"/>
    </row>
    <row r="193" spans="1:14" x14ac:dyDescent="0.15">
      <c r="A193" s="37" t="s">
        <v>326</v>
      </c>
      <c r="B193" s="48">
        <v>486</v>
      </c>
      <c r="C193" s="48" t="s">
        <v>327</v>
      </c>
      <c r="D193" s="38" t="s">
        <v>36</v>
      </c>
      <c r="E193" s="39">
        <v>427</v>
      </c>
      <c r="F193" s="38" t="s">
        <v>240</v>
      </c>
      <c r="G193" s="41">
        <v>4</v>
      </c>
      <c r="H193" s="48" t="s">
        <v>63</v>
      </c>
      <c r="I193" s="41">
        <v>20</v>
      </c>
      <c r="J193" s="43">
        <v>375963</v>
      </c>
      <c r="K193" s="43">
        <v>7894667</v>
      </c>
      <c r="L193" s="43">
        <v>56102</v>
      </c>
      <c r="M193" s="43">
        <v>7950769</v>
      </c>
      <c r="N193" s="44"/>
    </row>
    <row r="194" spans="1:14" x14ac:dyDescent="0.15">
      <c r="A194" s="37" t="s">
        <v>326</v>
      </c>
      <c r="B194" s="48">
        <v>486</v>
      </c>
      <c r="C194" s="48" t="s">
        <v>327</v>
      </c>
      <c r="D194" s="38" t="s">
        <v>36</v>
      </c>
      <c r="E194" s="39">
        <v>37</v>
      </c>
      <c r="F194" s="38" t="s">
        <v>328</v>
      </c>
      <c r="G194" s="41">
        <v>4</v>
      </c>
      <c r="H194" s="48" t="s">
        <v>63</v>
      </c>
      <c r="I194" s="41">
        <v>20</v>
      </c>
      <c r="J194" s="43">
        <v>37000</v>
      </c>
      <c r="K194" s="43">
        <v>776945</v>
      </c>
      <c r="L194" s="43">
        <v>69371</v>
      </c>
      <c r="M194" s="43">
        <v>846316</v>
      </c>
      <c r="N194" s="44"/>
    </row>
    <row r="195" spans="1:14" x14ac:dyDescent="0.15">
      <c r="A195" s="37" t="s">
        <v>326</v>
      </c>
      <c r="B195" s="48">
        <v>486</v>
      </c>
      <c r="C195" s="48" t="s">
        <v>327</v>
      </c>
      <c r="D195" s="38" t="s">
        <v>36</v>
      </c>
      <c r="E195" s="39">
        <v>59</v>
      </c>
      <c r="F195" s="38" t="s">
        <v>329</v>
      </c>
      <c r="G195" s="41">
        <v>7</v>
      </c>
      <c r="H195" s="48" t="s">
        <v>63</v>
      </c>
      <c r="I195" s="41">
        <v>21.75</v>
      </c>
      <c r="J195" s="43">
        <v>59000</v>
      </c>
      <c r="K195" s="43">
        <v>1238913</v>
      </c>
      <c r="L195" s="43">
        <v>196952</v>
      </c>
      <c r="M195" s="43">
        <v>1435865</v>
      </c>
      <c r="N195" s="44"/>
    </row>
    <row r="196" spans="1:14" x14ac:dyDescent="0.15">
      <c r="A196" s="37"/>
      <c r="B196" s="48"/>
      <c r="C196" s="48"/>
      <c r="D196" s="38"/>
      <c r="E196" s="39"/>
      <c r="F196" s="38"/>
      <c r="G196" s="41"/>
      <c r="H196" s="48"/>
      <c r="I196" s="41"/>
      <c r="J196" s="43"/>
      <c r="K196" s="43"/>
      <c r="L196" s="43"/>
      <c r="M196" s="43"/>
      <c r="N196" s="44"/>
    </row>
    <row r="197" spans="1:14" x14ac:dyDescent="0.15">
      <c r="A197" s="37" t="s">
        <v>298</v>
      </c>
      <c r="B197" s="48">
        <v>490</v>
      </c>
      <c r="C197" s="48" t="s">
        <v>330</v>
      </c>
      <c r="D197" s="38" t="s">
        <v>165</v>
      </c>
      <c r="E197" s="39">
        <v>15000000</v>
      </c>
      <c r="F197" s="38" t="s">
        <v>331</v>
      </c>
      <c r="G197" s="41">
        <v>6.25</v>
      </c>
      <c r="H197" s="48" t="s">
        <v>147</v>
      </c>
      <c r="I197" s="41">
        <v>6.25</v>
      </c>
      <c r="J197" s="43">
        <v>15000000000</v>
      </c>
      <c r="K197" s="43">
        <v>15000000</v>
      </c>
      <c r="L197" s="43">
        <v>74698</v>
      </c>
      <c r="M197" s="43">
        <v>15074698</v>
      </c>
      <c r="N197" s="44"/>
    </row>
    <row r="198" spans="1:14" x14ac:dyDescent="0.15">
      <c r="A198" s="37" t="s">
        <v>298</v>
      </c>
      <c r="B198" s="48">
        <v>490</v>
      </c>
      <c r="C198" s="48" t="s">
        <v>330</v>
      </c>
      <c r="D198" s="38" t="s">
        <v>165</v>
      </c>
      <c r="E198" s="39">
        <v>10000000</v>
      </c>
      <c r="F198" s="38" t="s">
        <v>332</v>
      </c>
      <c r="G198" s="41">
        <v>0</v>
      </c>
      <c r="H198" s="48" t="s">
        <v>147</v>
      </c>
      <c r="I198" s="41">
        <v>6.5</v>
      </c>
      <c r="J198" s="43">
        <v>8872000000</v>
      </c>
      <c r="K198" s="43">
        <v>8872000</v>
      </c>
      <c r="L198" s="43">
        <v>0</v>
      </c>
      <c r="M198" s="43">
        <v>8872000</v>
      </c>
      <c r="N198" s="44"/>
    </row>
    <row r="199" spans="1:14" x14ac:dyDescent="0.15">
      <c r="A199" s="37" t="s">
        <v>333</v>
      </c>
      <c r="B199" s="48">
        <v>490</v>
      </c>
      <c r="C199" s="48" t="s">
        <v>334</v>
      </c>
      <c r="D199" s="38" t="s">
        <v>165</v>
      </c>
      <c r="E199" s="39">
        <v>16800000</v>
      </c>
      <c r="F199" s="38" t="s">
        <v>335</v>
      </c>
      <c r="G199" s="41">
        <v>6.5</v>
      </c>
      <c r="H199" s="48" t="s">
        <v>147</v>
      </c>
      <c r="I199" s="41">
        <v>5.75</v>
      </c>
      <c r="J199" s="43">
        <v>16800000000</v>
      </c>
      <c r="K199" s="43">
        <v>16800000</v>
      </c>
      <c r="L199" s="43">
        <v>86930</v>
      </c>
      <c r="M199" s="43">
        <v>16886930</v>
      </c>
      <c r="N199" s="44"/>
    </row>
    <row r="200" spans="1:14" x14ac:dyDescent="0.15">
      <c r="A200" s="37" t="s">
        <v>333</v>
      </c>
      <c r="B200" s="48">
        <v>490</v>
      </c>
      <c r="C200" s="48" t="s">
        <v>334</v>
      </c>
      <c r="D200" s="38" t="s">
        <v>165</v>
      </c>
      <c r="E200" s="39">
        <v>11200000</v>
      </c>
      <c r="F200" s="38" t="s">
        <v>336</v>
      </c>
      <c r="G200" s="41">
        <v>0</v>
      </c>
      <c r="H200" s="48" t="s">
        <v>147</v>
      </c>
      <c r="I200" s="41">
        <v>6</v>
      </c>
      <c r="J200" s="43">
        <v>9928000320</v>
      </c>
      <c r="K200" s="43">
        <v>9928000</v>
      </c>
      <c r="L200" s="43">
        <v>0</v>
      </c>
      <c r="M200" s="43">
        <v>9928000</v>
      </c>
      <c r="N200" s="44"/>
    </row>
    <row r="201" spans="1:14" x14ac:dyDescent="0.15">
      <c r="A201" s="37" t="s">
        <v>60</v>
      </c>
      <c r="B201" s="48">
        <v>495</v>
      </c>
      <c r="C201" s="48" t="s">
        <v>337</v>
      </c>
      <c r="D201" s="38" t="s">
        <v>36</v>
      </c>
      <c r="E201" s="39">
        <v>578.5</v>
      </c>
      <c r="F201" s="38" t="s">
        <v>338</v>
      </c>
      <c r="G201" s="41">
        <v>4</v>
      </c>
      <c r="H201" s="48" t="s">
        <v>63</v>
      </c>
      <c r="I201" s="41">
        <v>19.25</v>
      </c>
      <c r="J201" s="43">
        <v>472373</v>
      </c>
      <c r="K201" s="43">
        <v>9919134</v>
      </c>
      <c r="L201" s="43">
        <v>97732</v>
      </c>
      <c r="M201" s="43">
        <v>10016866</v>
      </c>
      <c r="N201" s="44"/>
    </row>
    <row r="202" spans="1:14" x14ac:dyDescent="0.15">
      <c r="A202" s="37" t="s">
        <v>60</v>
      </c>
      <c r="B202" s="48">
        <v>495</v>
      </c>
      <c r="C202" s="48" t="s">
        <v>337</v>
      </c>
      <c r="D202" s="38" t="s">
        <v>36</v>
      </c>
      <c r="E202" s="39">
        <v>52.2</v>
      </c>
      <c r="F202" s="38" t="s">
        <v>339</v>
      </c>
      <c r="G202" s="41">
        <v>5</v>
      </c>
      <c r="H202" s="48" t="s">
        <v>63</v>
      </c>
      <c r="I202" s="41">
        <v>19.25</v>
      </c>
      <c r="J202" s="43">
        <v>52841</v>
      </c>
      <c r="K202" s="43">
        <v>1109583</v>
      </c>
      <c r="L202" s="43">
        <v>13616</v>
      </c>
      <c r="M202" s="43">
        <v>1123199</v>
      </c>
      <c r="N202" s="44"/>
    </row>
    <row r="203" spans="1:14" x14ac:dyDescent="0.15">
      <c r="A203" s="37" t="s">
        <v>64</v>
      </c>
      <c r="B203" s="48">
        <v>495</v>
      </c>
      <c r="C203" s="48" t="s">
        <v>337</v>
      </c>
      <c r="D203" s="38" t="s">
        <v>36</v>
      </c>
      <c r="E203" s="39">
        <v>27.4</v>
      </c>
      <c r="F203" s="38" t="s">
        <v>340</v>
      </c>
      <c r="G203" s="41">
        <v>5.5</v>
      </c>
      <c r="H203" s="48" t="s">
        <v>63</v>
      </c>
      <c r="I203" s="41">
        <v>19.25</v>
      </c>
      <c r="J203" s="43">
        <v>30091</v>
      </c>
      <c r="K203" s="43">
        <v>631866</v>
      </c>
      <c r="L203" s="43">
        <v>8515</v>
      </c>
      <c r="M203" s="43">
        <v>640381</v>
      </c>
      <c r="N203" s="44"/>
    </row>
    <row r="204" spans="1:14" x14ac:dyDescent="0.15">
      <c r="A204" s="37" t="s">
        <v>64</v>
      </c>
      <c r="B204" s="48">
        <v>495</v>
      </c>
      <c r="C204" s="48" t="s">
        <v>337</v>
      </c>
      <c r="D204" s="38" t="s">
        <v>36</v>
      </c>
      <c r="E204" s="39">
        <v>20.399999999999999</v>
      </c>
      <c r="F204" s="38" t="s">
        <v>341</v>
      </c>
      <c r="G204" s="41">
        <v>6</v>
      </c>
      <c r="H204" s="48" t="s">
        <v>63</v>
      </c>
      <c r="I204" s="41">
        <v>19.25</v>
      </c>
      <c r="J204" s="43">
        <v>24297</v>
      </c>
      <c r="K204" s="43">
        <v>510201</v>
      </c>
      <c r="L204" s="43">
        <v>7487</v>
      </c>
      <c r="M204" s="43">
        <v>517688</v>
      </c>
      <c r="N204" s="44"/>
    </row>
    <row r="205" spans="1:14" x14ac:dyDescent="0.15">
      <c r="A205" s="37" t="s">
        <v>342</v>
      </c>
      <c r="B205" s="48">
        <v>495</v>
      </c>
      <c r="C205" s="48" t="s">
        <v>337</v>
      </c>
      <c r="D205" s="38" t="s">
        <v>36</v>
      </c>
      <c r="E205" s="39">
        <v>22</v>
      </c>
      <c r="F205" s="64" t="s">
        <v>343</v>
      </c>
      <c r="G205" s="41">
        <v>7</v>
      </c>
      <c r="H205" s="48" t="s">
        <v>63</v>
      </c>
      <c r="I205" s="41">
        <v>19.25</v>
      </c>
      <c r="J205" s="43">
        <v>26951</v>
      </c>
      <c r="K205" s="43">
        <v>565931</v>
      </c>
      <c r="L205" s="43">
        <v>9654</v>
      </c>
      <c r="M205" s="43">
        <v>575585</v>
      </c>
      <c r="N205" s="44"/>
    </row>
    <row r="206" spans="1:14" x14ac:dyDescent="0.15">
      <c r="A206" s="37" t="s">
        <v>342</v>
      </c>
      <c r="B206" s="48">
        <v>495</v>
      </c>
      <c r="C206" s="48" t="s">
        <v>337</v>
      </c>
      <c r="D206" s="38" t="s">
        <v>36</v>
      </c>
      <c r="E206" s="39">
        <v>31</v>
      </c>
      <c r="F206" s="38" t="s">
        <v>344</v>
      </c>
      <c r="G206" s="41">
        <v>7.5</v>
      </c>
      <c r="H206" s="48" t="s">
        <v>63</v>
      </c>
      <c r="I206" s="41">
        <v>19.25</v>
      </c>
      <c r="J206" s="43">
        <v>38511</v>
      </c>
      <c r="K206" s="43">
        <v>808674</v>
      </c>
      <c r="L206" s="43">
        <v>14755</v>
      </c>
      <c r="M206" s="43">
        <v>823429</v>
      </c>
      <c r="N206" s="44"/>
    </row>
    <row r="207" spans="1:14" x14ac:dyDescent="0.15">
      <c r="A207" s="37" t="s">
        <v>345</v>
      </c>
      <c r="B207" s="48">
        <v>495</v>
      </c>
      <c r="C207" s="48" t="s">
        <v>346</v>
      </c>
      <c r="D207" s="38" t="s">
        <v>36</v>
      </c>
      <c r="E207" s="39">
        <v>478</v>
      </c>
      <c r="F207" s="38" t="s">
        <v>347</v>
      </c>
      <c r="G207" s="41">
        <v>4</v>
      </c>
      <c r="H207" s="48" t="s">
        <v>63</v>
      </c>
      <c r="I207" s="41">
        <v>18.25</v>
      </c>
      <c r="J207" s="43">
        <v>417908</v>
      </c>
      <c r="K207" s="43">
        <v>8775449</v>
      </c>
      <c r="L207" s="43">
        <v>86468</v>
      </c>
      <c r="M207" s="43">
        <v>8861917</v>
      </c>
      <c r="N207" s="44"/>
    </row>
    <row r="208" spans="1:14" x14ac:dyDescent="0.15">
      <c r="A208" s="37" t="s">
        <v>348</v>
      </c>
      <c r="B208" s="48">
        <v>495</v>
      </c>
      <c r="C208" s="48" t="s">
        <v>346</v>
      </c>
      <c r="D208" s="38" t="s">
        <v>36</v>
      </c>
      <c r="E208" s="39">
        <v>55</v>
      </c>
      <c r="F208" s="38" t="s">
        <v>349</v>
      </c>
      <c r="G208" s="41">
        <v>5</v>
      </c>
      <c r="H208" s="48" t="s">
        <v>63</v>
      </c>
      <c r="I208" s="41">
        <v>18.25</v>
      </c>
      <c r="J208" s="43">
        <v>55675</v>
      </c>
      <c r="K208" s="43">
        <v>1169093</v>
      </c>
      <c r="L208" s="43">
        <v>14346</v>
      </c>
      <c r="M208" s="43">
        <v>1183439</v>
      </c>
      <c r="N208" s="44"/>
    </row>
    <row r="209" spans="1:14" x14ac:dyDescent="0.15">
      <c r="A209" s="37" t="s">
        <v>350</v>
      </c>
      <c r="B209" s="48">
        <v>495</v>
      </c>
      <c r="C209" s="48" t="s">
        <v>346</v>
      </c>
      <c r="D209" s="38" t="s">
        <v>36</v>
      </c>
      <c r="E209" s="39">
        <v>18</v>
      </c>
      <c r="F209" s="38" t="s">
        <v>351</v>
      </c>
      <c r="G209" s="41">
        <v>5.5</v>
      </c>
      <c r="H209" s="48" t="s">
        <v>63</v>
      </c>
      <c r="I209" s="41">
        <v>18.25</v>
      </c>
      <c r="J209" s="43">
        <v>18737</v>
      </c>
      <c r="K209" s="43">
        <v>393449</v>
      </c>
      <c r="L209" s="43">
        <v>5302</v>
      </c>
      <c r="M209" s="43">
        <v>398751</v>
      </c>
      <c r="N209" s="44"/>
    </row>
    <row r="210" spans="1:14" x14ac:dyDescent="0.15">
      <c r="A210" s="37" t="s">
        <v>352</v>
      </c>
      <c r="B210" s="48">
        <v>495</v>
      </c>
      <c r="C210" s="48" t="s">
        <v>346</v>
      </c>
      <c r="D210" s="38" t="s">
        <v>36</v>
      </c>
      <c r="E210" s="39">
        <v>8</v>
      </c>
      <c r="F210" s="38" t="s">
        <v>353</v>
      </c>
      <c r="G210" s="41">
        <v>6</v>
      </c>
      <c r="H210" s="48" t="s">
        <v>63</v>
      </c>
      <c r="I210" s="41">
        <v>18.25</v>
      </c>
      <c r="J210" s="43">
        <v>8989</v>
      </c>
      <c r="K210" s="43">
        <v>188756</v>
      </c>
      <c r="L210" s="43">
        <v>2769</v>
      </c>
      <c r="M210" s="43">
        <v>191525</v>
      </c>
      <c r="N210" s="44"/>
    </row>
    <row r="211" spans="1:14" x14ac:dyDescent="0.15">
      <c r="A211" s="37" t="s">
        <v>352</v>
      </c>
      <c r="B211" s="48">
        <v>495</v>
      </c>
      <c r="C211" s="48" t="s">
        <v>346</v>
      </c>
      <c r="D211" s="38" t="s">
        <v>36</v>
      </c>
      <c r="E211" s="39">
        <v>15</v>
      </c>
      <c r="F211" s="38" t="s">
        <v>354</v>
      </c>
      <c r="G211" s="41">
        <v>7</v>
      </c>
      <c r="H211" s="48" t="s">
        <v>63</v>
      </c>
      <c r="I211" s="41">
        <v>18.25</v>
      </c>
      <c r="J211" s="43">
        <v>17173</v>
      </c>
      <c r="K211" s="43">
        <v>360608</v>
      </c>
      <c r="L211" s="43">
        <v>6151</v>
      </c>
      <c r="M211" s="43">
        <v>366759</v>
      </c>
      <c r="N211" s="44"/>
    </row>
    <row r="212" spans="1:14" x14ac:dyDescent="0.15">
      <c r="A212" s="37" t="s">
        <v>352</v>
      </c>
      <c r="B212" s="48">
        <v>495</v>
      </c>
      <c r="C212" s="48" t="s">
        <v>346</v>
      </c>
      <c r="D212" s="38" t="s">
        <v>36</v>
      </c>
      <c r="E212" s="39">
        <v>25</v>
      </c>
      <c r="F212" s="38" t="s">
        <v>355</v>
      </c>
      <c r="G212" s="41">
        <v>7.5</v>
      </c>
      <c r="H212" s="48" t="s">
        <v>63</v>
      </c>
      <c r="I212" s="41">
        <v>18.25</v>
      </c>
      <c r="J212" s="43">
        <v>28890</v>
      </c>
      <c r="K212" s="43">
        <v>606647</v>
      </c>
      <c r="L212" s="43">
        <v>11068</v>
      </c>
      <c r="M212" s="43">
        <v>617715</v>
      </c>
      <c r="N212" s="44"/>
    </row>
    <row r="213" spans="1:14" x14ac:dyDescent="0.15">
      <c r="A213" s="37" t="s">
        <v>356</v>
      </c>
      <c r="B213" s="48">
        <v>495</v>
      </c>
      <c r="C213" s="48" t="s">
        <v>357</v>
      </c>
      <c r="D213" s="38" t="s">
        <v>36</v>
      </c>
      <c r="E213" s="39">
        <v>402</v>
      </c>
      <c r="F213" s="38" t="s">
        <v>358</v>
      </c>
      <c r="G213" s="41">
        <v>4.7</v>
      </c>
      <c r="H213" s="38" t="s">
        <v>63</v>
      </c>
      <c r="I213" s="41">
        <v>17</v>
      </c>
      <c r="J213" s="43">
        <v>384489</v>
      </c>
      <c r="K213" s="43">
        <v>8073700</v>
      </c>
      <c r="L213" s="43">
        <v>93237</v>
      </c>
      <c r="M213" s="43">
        <v>8166937</v>
      </c>
      <c r="N213" s="44"/>
    </row>
    <row r="214" spans="1:14" x14ac:dyDescent="0.15">
      <c r="A214" s="37" t="s">
        <v>359</v>
      </c>
      <c r="B214" s="48">
        <v>495</v>
      </c>
      <c r="C214" s="48" t="s">
        <v>357</v>
      </c>
      <c r="D214" s="38" t="s">
        <v>36</v>
      </c>
      <c r="E214" s="39">
        <v>38.200000000000003</v>
      </c>
      <c r="F214" s="38" t="s">
        <v>360</v>
      </c>
      <c r="G214" s="41">
        <v>5.2</v>
      </c>
      <c r="H214" s="38" t="s">
        <v>63</v>
      </c>
      <c r="I214" s="41">
        <v>17</v>
      </c>
      <c r="J214" s="43">
        <v>38200</v>
      </c>
      <c r="K214" s="43">
        <v>802143</v>
      </c>
      <c r="L214" s="43">
        <v>10230</v>
      </c>
      <c r="M214" s="43">
        <v>812373</v>
      </c>
      <c r="N214" s="44"/>
    </row>
    <row r="215" spans="1:14" x14ac:dyDescent="0.15">
      <c r="A215" s="37" t="s">
        <v>359</v>
      </c>
      <c r="B215" s="48">
        <v>495</v>
      </c>
      <c r="C215" s="48" t="s">
        <v>357</v>
      </c>
      <c r="D215" s="38" t="s">
        <v>36</v>
      </c>
      <c r="E215" s="39">
        <v>12</v>
      </c>
      <c r="F215" s="38" t="s">
        <v>361</v>
      </c>
      <c r="G215" s="41">
        <v>5.2</v>
      </c>
      <c r="H215" s="38" t="s">
        <v>63</v>
      </c>
      <c r="I215" s="41">
        <v>17</v>
      </c>
      <c r="J215" s="43">
        <v>12000</v>
      </c>
      <c r="K215" s="43">
        <v>251982</v>
      </c>
      <c r="L215" s="43">
        <v>3214</v>
      </c>
      <c r="M215" s="43">
        <v>255196</v>
      </c>
      <c r="N215" s="44"/>
    </row>
    <row r="216" spans="1:14" x14ac:dyDescent="0.15">
      <c r="A216" s="37" t="s">
        <v>359</v>
      </c>
      <c r="B216" s="48">
        <v>495</v>
      </c>
      <c r="C216" s="48" t="s">
        <v>357</v>
      </c>
      <c r="D216" s="38" t="s">
        <v>36</v>
      </c>
      <c r="E216" s="39">
        <v>6</v>
      </c>
      <c r="F216" s="38" t="s">
        <v>362</v>
      </c>
      <c r="G216" s="41">
        <v>5.2</v>
      </c>
      <c r="H216" s="38" t="s">
        <v>63</v>
      </c>
      <c r="I216" s="41">
        <v>17</v>
      </c>
      <c r="J216" s="43">
        <v>6232</v>
      </c>
      <c r="K216" s="43">
        <v>130863</v>
      </c>
      <c r="L216" s="43">
        <v>1669</v>
      </c>
      <c r="M216" s="43">
        <v>132532</v>
      </c>
      <c r="N216" s="44"/>
    </row>
    <row r="217" spans="1:14" x14ac:dyDescent="0.15">
      <c r="A217" s="37" t="s">
        <v>359</v>
      </c>
      <c r="B217" s="48">
        <v>495</v>
      </c>
      <c r="C217" s="48" t="s">
        <v>357</v>
      </c>
      <c r="D217" s="38" t="s">
        <v>36</v>
      </c>
      <c r="E217" s="39">
        <v>9</v>
      </c>
      <c r="F217" s="38" t="s">
        <v>363</v>
      </c>
      <c r="G217" s="41">
        <v>5.2</v>
      </c>
      <c r="H217" s="38" t="s">
        <v>63</v>
      </c>
      <c r="I217" s="41">
        <v>17</v>
      </c>
      <c r="J217" s="43">
        <v>9349</v>
      </c>
      <c r="K217" s="43">
        <v>196315</v>
      </c>
      <c r="L217" s="43">
        <v>2504</v>
      </c>
      <c r="M217" s="43">
        <v>198819</v>
      </c>
      <c r="N217" s="44"/>
    </row>
    <row r="218" spans="1:14" x14ac:dyDescent="0.15">
      <c r="A218" s="37" t="s">
        <v>359</v>
      </c>
      <c r="B218" s="48">
        <v>495</v>
      </c>
      <c r="C218" s="48" t="s">
        <v>357</v>
      </c>
      <c r="D218" s="38" t="s">
        <v>36</v>
      </c>
      <c r="E218" s="39">
        <v>27.4</v>
      </c>
      <c r="F218" s="38" t="s">
        <v>364</v>
      </c>
      <c r="G218" s="41">
        <v>5.2</v>
      </c>
      <c r="H218" s="38" t="s">
        <v>63</v>
      </c>
      <c r="I218" s="41">
        <v>17</v>
      </c>
      <c r="J218" s="43">
        <v>28462</v>
      </c>
      <c r="K218" s="43">
        <v>597660</v>
      </c>
      <c r="L218" s="43">
        <v>7622</v>
      </c>
      <c r="M218" s="43">
        <v>605282</v>
      </c>
      <c r="N218" s="44"/>
    </row>
    <row r="219" spans="1:14" x14ac:dyDescent="0.15">
      <c r="A219" s="37"/>
      <c r="B219" s="48"/>
      <c r="C219" s="48"/>
      <c r="D219" s="38"/>
      <c r="E219" s="39"/>
      <c r="F219" s="38"/>
      <c r="G219" s="41"/>
      <c r="H219" s="48"/>
      <c r="I219" s="41"/>
      <c r="J219" s="43"/>
      <c r="K219" s="43"/>
      <c r="L219" s="43"/>
      <c r="M219" s="43"/>
      <c r="N219" s="44"/>
    </row>
    <row r="220" spans="1:14" x14ac:dyDescent="0.15">
      <c r="A220" s="37" t="s">
        <v>365</v>
      </c>
      <c r="B220" s="48">
        <v>496</v>
      </c>
      <c r="C220" s="48" t="s">
        <v>366</v>
      </c>
      <c r="D220" s="38" t="s">
        <v>165</v>
      </c>
      <c r="E220" s="39">
        <v>55000000</v>
      </c>
      <c r="F220" s="38" t="s">
        <v>367</v>
      </c>
      <c r="G220" s="41">
        <v>8</v>
      </c>
      <c r="H220" s="48" t="s">
        <v>147</v>
      </c>
      <c r="I220" s="41">
        <v>6.5</v>
      </c>
      <c r="J220" s="43"/>
      <c r="K220" s="43"/>
      <c r="L220" s="43"/>
      <c r="M220" s="43"/>
      <c r="N220" s="44"/>
    </row>
    <row r="221" spans="1:14" x14ac:dyDescent="0.15">
      <c r="A221" s="37" t="s">
        <v>365</v>
      </c>
      <c r="B221" s="48">
        <v>496</v>
      </c>
      <c r="C221" s="48" t="s">
        <v>366</v>
      </c>
      <c r="D221" s="38" t="s">
        <v>165</v>
      </c>
      <c r="E221" s="39">
        <v>27200000</v>
      </c>
      <c r="F221" s="38" t="s">
        <v>368</v>
      </c>
      <c r="G221" s="41">
        <v>0</v>
      </c>
      <c r="H221" s="48" t="s">
        <v>147</v>
      </c>
      <c r="I221" s="41">
        <v>6.75</v>
      </c>
      <c r="J221" s="43"/>
      <c r="K221" s="43"/>
      <c r="L221" s="43"/>
      <c r="M221" s="43"/>
      <c r="N221" s="44"/>
    </row>
    <row r="222" spans="1:14" x14ac:dyDescent="0.15">
      <c r="A222" s="37" t="s">
        <v>365</v>
      </c>
      <c r="B222" s="48">
        <v>496</v>
      </c>
      <c r="C222" s="48" t="s">
        <v>366</v>
      </c>
      <c r="D222" s="38" t="s">
        <v>165</v>
      </c>
      <c r="E222" s="39">
        <v>2800000</v>
      </c>
      <c r="F222" s="38" t="s">
        <v>369</v>
      </c>
      <c r="G222" s="41">
        <v>0</v>
      </c>
      <c r="H222" s="48" t="s">
        <v>147</v>
      </c>
      <c r="I222" s="41">
        <v>6.75</v>
      </c>
      <c r="J222" s="43"/>
      <c r="K222" s="43"/>
      <c r="L222" s="43"/>
      <c r="M222" s="43"/>
      <c r="N222" s="44"/>
    </row>
    <row r="223" spans="1:14" x14ac:dyDescent="0.15">
      <c r="A223" s="37" t="s">
        <v>67</v>
      </c>
      <c r="B223" s="48">
        <v>501</v>
      </c>
      <c r="C223" s="48" t="s">
        <v>370</v>
      </c>
      <c r="D223" s="38" t="s">
        <v>36</v>
      </c>
      <c r="E223" s="39">
        <v>156.30000000000001</v>
      </c>
      <c r="F223" s="38" t="s">
        <v>244</v>
      </c>
      <c r="G223" s="41">
        <v>4.1500000000000004</v>
      </c>
      <c r="H223" s="38" t="s">
        <v>55</v>
      </c>
      <c r="I223" s="41">
        <v>7.75</v>
      </c>
      <c r="J223" s="43">
        <v>102366.54</v>
      </c>
      <c r="K223" s="43">
        <v>2149546</v>
      </c>
      <c r="L223" s="43">
        <v>341</v>
      </c>
      <c r="M223" s="43">
        <v>2149887</v>
      </c>
      <c r="N223" s="44"/>
    </row>
    <row r="224" spans="1:14" x14ac:dyDescent="0.15">
      <c r="A224" s="37" t="s">
        <v>301</v>
      </c>
      <c r="B224" s="48">
        <v>501</v>
      </c>
      <c r="C224" s="48" t="s">
        <v>370</v>
      </c>
      <c r="D224" s="38" t="s">
        <v>36</v>
      </c>
      <c r="E224" s="39">
        <v>47.1</v>
      </c>
      <c r="F224" s="38" t="s">
        <v>245</v>
      </c>
      <c r="G224" s="41">
        <v>4.5</v>
      </c>
      <c r="H224" s="38" t="s">
        <v>55</v>
      </c>
      <c r="I224" s="41">
        <v>14.75</v>
      </c>
      <c r="J224" s="43">
        <v>53942.81</v>
      </c>
      <c r="K224" s="43">
        <v>1132719</v>
      </c>
      <c r="L224" s="43">
        <v>0</v>
      </c>
      <c r="M224" s="43">
        <v>1132719</v>
      </c>
      <c r="N224" s="44"/>
    </row>
    <row r="225" spans="1:14" x14ac:dyDescent="0.15">
      <c r="A225" s="37" t="s">
        <v>301</v>
      </c>
      <c r="B225" s="48">
        <v>501</v>
      </c>
      <c r="C225" s="48" t="s">
        <v>370</v>
      </c>
      <c r="D225" s="38" t="s">
        <v>36</v>
      </c>
      <c r="E225" s="39">
        <v>11.4</v>
      </c>
      <c r="F225" s="38" t="s">
        <v>371</v>
      </c>
      <c r="G225" s="41">
        <v>5.5</v>
      </c>
      <c r="H225" s="38" t="s">
        <v>55</v>
      </c>
      <c r="I225" s="41">
        <v>15</v>
      </c>
      <c r="J225" s="43">
        <v>13445.17</v>
      </c>
      <c r="K225" s="43">
        <v>282329</v>
      </c>
      <c r="L225" s="43">
        <v>0</v>
      </c>
      <c r="M225" s="43">
        <v>282329</v>
      </c>
      <c r="N225" s="44"/>
    </row>
    <row r="226" spans="1:14" x14ac:dyDescent="0.15">
      <c r="A226" s="37" t="s">
        <v>301</v>
      </c>
      <c r="B226" s="48">
        <v>501</v>
      </c>
      <c r="C226" s="48" t="s">
        <v>370</v>
      </c>
      <c r="D226" s="38" t="s">
        <v>36</v>
      </c>
      <c r="E226" s="39">
        <v>58</v>
      </c>
      <c r="F226" s="38" t="s">
        <v>372</v>
      </c>
      <c r="G226" s="41">
        <v>5</v>
      </c>
      <c r="H226" s="38" t="s">
        <v>55</v>
      </c>
      <c r="I226" s="41">
        <v>15.25</v>
      </c>
      <c r="J226" s="43">
        <v>67410.95</v>
      </c>
      <c r="K226" s="43">
        <v>1415530</v>
      </c>
      <c r="L226" s="43">
        <v>0</v>
      </c>
      <c r="M226" s="43">
        <v>1415530</v>
      </c>
      <c r="N226" s="44"/>
    </row>
    <row r="227" spans="1:14" x14ac:dyDescent="0.15">
      <c r="A227" s="37"/>
      <c r="B227" s="48"/>
      <c r="C227" s="48"/>
      <c r="D227" s="38"/>
      <c r="E227" s="39"/>
      <c r="F227" s="38"/>
      <c r="G227" s="41"/>
      <c r="H227" s="48"/>
      <c r="I227" s="41"/>
      <c r="J227" s="43"/>
      <c r="K227" s="43"/>
      <c r="L227" s="43"/>
      <c r="M227" s="43"/>
      <c r="N227" s="44"/>
    </row>
    <row r="228" spans="1:14" x14ac:dyDescent="0.15">
      <c r="A228" s="37" t="s">
        <v>373</v>
      </c>
      <c r="B228" s="48">
        <v>510</v>
      </c>
      <c r="C228" s="38" t="s">
        <v>374</v>
      </c>
      <c r="D228" s="38" t="s">
        <v>36</v>
      </c>
      <c r="E228" s="39">
        <v>863</v>
      </c>
      <c r="F228" s="38" t="s">
        <v>295</v>
      </c>
      <c r="G228" s="41">
        <v>4</v>
      </c>
      <c r="H228" s="48" t="s">
        <v>63</v>
      </c>
      <c r="I228" s="41">
        <v>18.5</v>
      </c>
      <c r="J228" s="43">
        <v>740179</v>
      </c>
      <c r="K228" s="43">
        <v>15542664</v>
      </c>
      <c r="L228" s="43">
        <v>153139</v>
      </c>
      <c r="M228" s="43">
        <v>15695803</v>
      </c>
      <c r="N228" s="44"/>
    </row>
    <row r="229" spans="1:14" x14ac:dyDescent="0.15">
      <c r="A229" s="37" t="s">
        <v>373</v>
      </c>
      <c r="B229" s="48">
        <v>510</v>
      </c>
      <c r="C229" s="38" t="s">
        <v>374</v>
      </c>
      <c r="D229" s="38" t="s">
        <v>36</v>
      </c>
      <c r="E229" s="39">
        <v>141</v>
      </c>
      <c r="F229" s="38" t="s">
        <v>297</v>
      </c>
      <c r="G229" s="41">
        <v>4</v>
      </c>
      <c r="H229" s="48" t="s">
        <v>63</v>
      </c>
      <c r="I229" s="41">
        <v>18.5</v>
      </c>
      <c r="J229" s="43">
        <v>123875</v>
      </c>
      <c r="K229" s="43">
        <v>2601192</v>
      </c>
      <c r="L229" s="43">
        <v>25628</v>
      </c>
      <c r="M229" s="43">
        <v>2626820</v>
      </c>
      <c r="N229" s="44"/>
    </row>
    <row r="230" spans="1:14" x14ac:dyDescent="0.15">
      <c r="A230" s="37" t="s">
        <v>64</v>
      </c>
      <c r="B230" s="48">
        <v>510</v>
      </c>
      <c r="C230" s="38" t="s">
        <v>374</v>
      </c>
      <c r="D230" s="38" t="s">
        <v>36</v>
      </c>
      <c r="E230" s="39">
        <v>45</v>
      </c>
      <c r="F230" s="38" t="s">
        <v>375</v>
      </c>
      <c r="G230" s="41">
        <v>4</v>
      </c>
      <c r="H230" s="48" t="s">
        <v>63</v>
      </c>
      <c r="I230" s="41">
        <v>18.5</v>
      </c>
      <c r="J230" s="43">
        <v>49636</v>
      </c>
      <c r="K230" s="43">
        <v>1042283</v>
      </c>
      <c r="L230" s="43">
        <v>10269</v>
      </c>
      <c r="M230" s="43">
        <v>1052552</v>
      </c>
      <c r="N230" s="44"/>
    </row>
    <row r="231" spans="1:14" x14ac:dyDescent="0.15">
      <c r="A231" s="37" t="s">
        <v>64</v>
      </c>
      <c r="B231" s="48">
        <v>510</v>
      </c>
      <c r="C231" s="38" t="s">
        <v>374</v>
      </c>
      <c r="D231" s="38" t="s">
        <v>36</v>
      </c>
      <c r="E231" s="39">
        <v>18</v>
      </c>
      <c r="F231" s="38" t="s">
        <v>376</v>
      </c>
      <c r="G231" s="41">
        <v>4</v>
      </c>
      <c r="H231" s="48" t="s">
        <v>63</v>
      </c>
      <c r="I231" s="41">
        <v>18.5</v>
      </c>
      <c r="J231" s="43">
        <v>19854</v>
      </c>
      <c r="K231" s="43">
        <v>416905</v>
      </c>
      <c r="L231" s="43">
        <v>4107</v>
      </c>
      <c r="M231" s="43">
        <v>421012</v>
      </c>
      <c r="N231" s="44"/>
    </row>
    <row r="232" spans="1:14" x14ac:dyDescent="0.15">
      <c r="A232" s="37" t="s">
        <v>377</v>
      </c>
      <c r="B232" s="48">
        <v>510</v>
      </c>
      <c r="C232" s="38" t="s">
        <v>374</v>
      </c>
      <c r="D232" s="38" t="s">
        <v>36</v>
      </c>
      <c r="E232" s="39">
        <v>46</v>
      </c>
      <c r="F232" s="38" t="s">
        <v>378</v>
      </c>
      <c r="G232" s="41">
        <v>4</v>
      </c>
      <c r="H232" s="48" t="s">
        <v>63</v>
      </c>
      <c r="I232" s="41">
        <v>18.5</v>
      </c>
      <c r="J232" s="43">
        <v>50739</v>
      </c>
      <c r="K232" s="43">
        <v>1065444</v>
      </c>
      <c r="L232" s="43">
        <v>10498</v>
      </c>
      <c r="M232" s="43">
        <v>1075942</v>
      </c>
      <c r="N232" s="44"/>
    </row>
    <row r="233" spans="1:14" x14ac:dyDescent="0.15">
      <c r="A233" s="37" t="s">
        <v>377</v>
      </c>
      <c r="B233" s="48">
        <v>510</v>
      </c>
      <c r="C233" s="38" t="s">
        <v>374</v>
      </c>
      <c r="D233" s="38" t="s">
        <v>36</v>
      </c>
      <c r="E233" s="39">
        <v>113</v>
      </c>
      <c r="F233" s="38" t="s">
        <v>379</v>
      </c>
      <c r="G233" s="41">
        <v>4</v>
      </c>
      <c r="H233" s="48" t="s">
        <v>63</v>
      </c>
      <c r="I233" s="41">
        <v>18.5</v>
      </c>
      <c r="J233" s="43">
        <v>124641</v>
      </c>
      <c r="K233" s="43">
        <v>2617277</v>
      </c>
      <c r="L233" s="43">
        <v>25787</v>
      </c>
      <c r="M233" s="43">
        <v>2643064</v>
      </c>
      <c r="N233" s="44"/>
    </row>
    <row r="234" spans="1:14" x14ac:dyDescent="0.15">
      <c r="A234" s="37" t="s">
        <v>269</v>
      </c>
      <c r="B234" s="48">
        <v>511</v>
      </c>
      <c r="C234" s="48" t="s">
        <v>380</v>
      </c>
      <c r="D234" s="38" t="s">
        <v>165</v>
      </c>
      <c r="E234" s="39">
        <v>17160000</v>
      </c>
      <c r="F234" s="38" t="s">
        <v>317</v>
      </c>
      <c r="G234" s="41">
        <v>7</v>
      </c>
      <c r="H234" s="38" t="s">
        <v>147</v>
      </c>
      <c r="I234" s="41">
        <v>6</v>
      </c>
      <c r="J234" s="43">
        <v>17160000000</v>
      </c>
      <c r="K234" s="43">
        <v>17160000</v>
      </c>
      <c r="L234" s="43">
        <v>220590</v>
      </c>
      <c r="M234" s="43">
        <v>17380590</v>
      </c>
      <c r="N234" s="44"/>
    </row>
    <row r="235" spans="1:14" x14ac:dyDescent="0.15">
      <c r="A235" s="37" t="s">
        <v>269</v>
      </c>
      <c r="B235" s="48">
        <v>511</v>
      </c>
      <c r="C235" s="48" t="s">
        <v>380</v>
      </c>
      <c r="D235" s="38" t="s">
        <v>165</v>
      </c>
      <c r="E235" s="39">
        <v>3450000</v>
      </c>
      <c r="F235" s="38" t="s">
        <v>318</v>
      </c>
      <c r="G235" s="41">
        <v>7.7</v>
      </c>
      <c r="H235" s="38" t="s">
        <v>147</v>
      </c>
      <c r="I235" s="41">
        <v>6</v>
      </c>
      <c r="J235" s="43">
        <v>3450000000</v>
      </c>
      <c r="K235" s="43">
        <v>3450000</v>
      </c>
      <c r="L235" s="43">
        <v>48668</v>
      </c>
      <c r="M235" s="43">
        <v>3498668</v>
      </c>
      <c r="N235" s="44"/>
    </row>
    <row r="236" spans="1:14" x14ac:dyDescent="0.15">
      <c r="A236" s="37" t="s">
        <v>223</v>
      </c>
      <c r="B236" s="48">
        <v>511</v>
      </c>
      <c r="C236" s="48" t="s">
        <v>380</v>
      </c>
      <c r="D236" s="38" t="s">
        <v>165</v>
      </c>
      <c r="E236" s="39">
        <v>3596000</v>
      </c>
      <c r="F236" s="38" t="s">
        <v>381</v>
      </c>
      <c r="G236" s="41">
        <v>10</v>
      </c>
      <c r="H236" s="38" t="s">
        <v>147</v>
      </c>
      <c r="I236" s="41">
        <v>6.25</v>
      </c>
      <c r="J236" s="43">
        <v>4563535104</v>
      </c>
      <c r="K236" s="43">
        <v>4563535</v>
      </c>
      <c r="L236" s="43">
        <v>82868</v>
      </c>
      <c r="M236" s="43">
        <v>4646403</v>
      </c>
      <c r="N236" s="44"/>
    </row>
    <row r="237" spans="1:14" x14ac:dyDescent="0.15">
      <c r="A237" s="37"/>
      <c r="B237" s="48"/>
      <c r="C237" s="48"/>
      <c r="D237" s="38"/>
      <c r="E237" s="39"/>
      <c r="F237" s="38"/>
      <c r="G237" s="41"/>
      <c r="H237" s="38"/>
      <c r="I237" s="41"/>
      <c r="J237" s="43"/>
      <c r="K237" s="43"/>
      <c r="L237" s="43"/>
      <c r="M237" s="43"/>
      <c r="N237" s="44"/>
    </row>
    <row r="238" spans="1:14" x14ac:dyDescent="0.15">
      <c r="A238" s="37" t="s">
        <v>220</v>
      </c>
      <c r="B238" s="48">
        <v>514</v>
      </c>
      <c r="C238" s="48" t="s">
        <v>382</v>
      </c>
      <c r="D238" s="38" t="s">
        <v>383</v>
      </c>
      <c r="E238" s="39">
        <v>65000</v>
      </c>
      <c r="F238" s="38" t="s">
        <v>322</v>
      </c>
      <c r="G238" s="41">
        <v>7.61</v>
      </c>
      <c r="H238" s="38" t="s">
        <v>116</v>
      </c>
      <c r="I238" s="41">
        <v>14.5</v>
      </c>
      <c r="J238" s="43">
        <v>65000000</v>
      </c>
      <c r="K238" s="43">
        <v>34089900</v>
      </c>
      <c r="L238" s="43">
        <v>223393</v>
      </c>
      <c r="M238" s="43">
        <v>34313293</v>
      </c>
      <c r="N238" s="44"/>
    </row>
    <row r="239" spans="1:14" x14ac:dyDescent="0.15">
      <c r="A239" s="37" t="s">
        <v>384</v>
      </c>
      <c r="B239" s="48">
        <v>514</v>
      </c>
      <c r="C239" s="48" t="s">
        <v>382</v>
      </c>
      <c r="D239" s="38" t="s">
        <v>383</v>
      </c>
      <c r="E239" s="39">
        <v>1</v>
      </c>
      <c r="F239" s="38" t="s">
        <v>385</v>
      </c>
      <c r="G239" s="41">
        <v>7.75</v>
      </c>
      <c r="H239" s="38" t="s">
        <v>116</v>
      </c>
      <c r="I239" s="41">
        <v>15</v>
      </c>
      <c r="J239" s="43">
        <v>1209.3599999999999</v>
      </c>
      <c r="K239" s="43">
        <v>634</v>
      </c>
      <c r="L239" s="43">
        <v>4</v>
      </c>
      <c r="M239" s="43">
        <v>638</v>
      </c>
      <c r="N239" s="44"/>
    </row>
    <row r="240" spans="1:14" x14ac:dyDescent="0.15">
      <c r="A240" s="37" t="s">
        <v>298</v>
      </c>
      <c r="B240" s="48">
        <v>519</v>
      </c>
      <c r="C240" s="48" t="s">
        <v>386</v>
      </c>
      <c r="D240" s="38" t="s">
        <v>165</v>
      </c>
      <c r="E240" s="39">
        <v>34000000</v>
      </c>
      <c r="F240" s="38" t="s">
        <v>387</v>
      </c>
      <c r="G240" s="41">
        <v>6.5</v>
      </c>
      <c r="H240" s="38" t="s">
        <v>147</v>
      </c>
      <c r="I240" s="41">
        <v>7.25</v>
      </c>
      <c r="J240" s="43">
        <v>34000000000</v>
      </c>
      <c r="K240" s="43">
        <v>34000000</v>
      </c>
      <c r="L240" s="43">
        <v>175930</v>
      </c>
      <c r="M240" s="43">
        <v>34175930</v>
      </c>
      <c r="N240" s="44"/>
    </row>
    <row r="241" spans="1:14" x14ac:dyDescent="0.15">
      <c r="A241" s="37" t="s">
        <v>298</v>
      </c>
      <c r="B241" s="48">
        <v>519</v>
      </c>
      <c r="C241" s="48" t="s">
        <v>386</v>
      </c>
      <c r="D241" s="38" t="s">
        <v>165</v>
      </c>
      <c r="E241" s="39">
        <v>6000000</v>
      </c>
      <c r="F241" s="38" t="s">
        <v>388</v>
      </c>
      <c r="G241" s="41">
        <v>0</v>
      </c>
      <c r="H241" s="38" t="s">
        <v>147</v>
      </c>
      <c r="I241" s="41">
        <v>7.5</v>
      </c>
      <c r="J241" s="43">
        <v>6000000000</v>
      </c>
      <c r="K241" s="43">
        <v>6000000</v>
      </c>
      <c r="L241" s="43">
        <v>0</v>
      </c>
      <c r="M241" s="43">
        <v>6000000</v>
      </c>
      <c r="N241" s="44"/>
    </row>
    <row r="242" spans="1:14" x14ac:dyDescent="0.15">
      <c r="A242" s="37" t="s">
        <v>365</v>
      </c>
      <c r="B242" s="48">
        <v>524</v>
      </c>
      <c r="C242" s="48" t="s">
        <v>389</v>
      </c>
      <c r="D242" s="38" t="s">
        <v>165</v>
      </c>
      <c r="E242" s="39">
        <v>55000000</v>
      </c>
      <c r="F242" s="38" t="s">
        <v>390</v>
      </c>
      <c r="G242" s="41">
        <v>6.5</v>
      </c>
      <c r="H242" s="38" t="s">
        <v>147</v>
      </c>
      <c r="I242" s="41">
        <v>6.5</v>
      </c>
      <c r="J242" s="43"/>
      <c r="K242" s="43"/>
      <c r="L242" s="43"/>
      <c r="M242" s="43"/>
      <c r="N242" s="44"/>
    </row>
    <row r="243" spans="1:14" x14ac:dyDescent="0.15">
      <c r="A243" s="37" t="s">
        <v>365</v>
      </c>
      <c r="B243" s="48">
        <v>524</v>
      </c>
      <c r="C243" s="48" t="s">
        <v>389</v>
      </c>
      <c r="D243" s="38" t="s">
        <v>165</v>
      </c>
      <c r="E243" s="39">
        <v>30000000</v>
      </c>
      <c r="F243" s="38" t="s">
        <v>391</v>
      </c>
      <c r="G243" s="41">
        <v>0</v>
      </c>
      <c r="H243" s="38" t="s">
        <v>147</v>
      </c>
      <c r="I243" s="41">
        <v>6.75</v>
      </c>
      <c r="J243" s="43"/>
      <c r="K243" s="43"/>
      <c r="L243" s="43"/>
      <c r="M243" s="43"/>
      <c r="N243" s="44"/>
    </row>
    <row r="244" spans="1:14" x14ac:dyDescent="0.15">
      <c r="A244" s="37" t="s">
        <v>220</v>
      </c>
      <c r="B244" s="48">
        <v>536</v>
      </c>
      <c r="C244" s="48" t="s">
        <v>392</v>
      </c>
      <c r="D244" s="38" t="s">
        <v>36</v>
      </c>
      <c r="E244" s="39">
        <v>302</v>
      </c>
      <c r="F244" s="38" t="s">
        <v>393</v>
      </c>
      <c r="G244" s="41">
        <v>3.7</v>
      </c>
      <c r="H244" s="38" t="s">
        <v>63</v>
      </c>
      <c r="I244" s="41">
        <v>19.5</v>
      </c>
      <c r="J244" s="43">
        <v>258343.54</v>
      </c>
      <c r="K244" s="43">
        <v>5424832</v>
      </c>
      <c r="L244" s="43">
        <v>31380</v>
      </c>
      <c r="M244" s="43">
        <v>5456212</v>
      </c>
      <c r="N244" s="44"/>
    </row>
    <row r="245" spans="1:14" x14ac:dyDescent="0.15">
      <c r="A245" s="37" t="s">
        <v>384</v>
      </c>
      <c r="B245" s="48">
        <v>536</v>
      </c>
      <c r="C245" s="48" t="s">
        <v>392</v>
      </c>
      <c r="D245" s="38" t="s">
        <v>36</v>
      </c>
      <c r="E245" s="39">
        <v>19</v>
      </c>
      <c r="F245" s="38" t="s">
        <v>394</v>
      </c>
      <c r="G245" s="41">
        <v>4</v>
      </c>
      <c r="H245" s="38" t="s">
        <v>63</v>
      </c>
      <c r="I245" s="41">
        <v>19.5</v>
      </c>
      <c r="J245" s="43">
        <v>20349.89</v>
      </c>
      <c r="K245" s="43">
        <v>427318</v>
      </c>
      <c r="L245" s="43">
        <v>2669</v>
      </c>
      <c r="M245" s="43">
        <v>429987</v>
      </c>
      <c r="N245" s="44"/>
    </row>
    <row r="246" spans="1:14" x14ac:dyDescent="0.15">
      <c r="A246" s="37" t="s">
        <v>384</v>
      </c>
      <c r="B246" s="48">
        <v>536</v>
      </c>
      <c r="C246" s="48" t="s">
        <v>392</v>
      </c>
      <c r="D246" s="38" t="s">
        <v>36</v>
      </c>
      <c r="E246" s="39">
        <v>17</v>
      </c>
      <c r="F246" s="38" t="s">
        <v>306</v>
      </c>
      <c r="G246" s="41">
        <v>4.7</v>
      </c>
      <c r="H246" s="38" t="s">
        <v>63</v>
      </c>
      <c r="I246" s="41">
        <v>19.5</v>
      </c>
      <c r="J246" s="43">
        <v>18422.8</v>
      </c>
      <c r="K246" s="43">
        <v>386852</v>
      </c>
      <c r="L246" s="43">
        <v>2831</v>
      </c>
      <c r="M246" s="43">
        <v>389683</v>
      </c>
      <c r="N246" s="44"/>
    </row>
    <row r="247" spans="1:14" x14ac:dyDescent="0.15">
      <c r="A247" s="37" t="s">
        <v>384</v>
      </c>
      <c r="B247" s="48">
        <v>536</v>
      </c>
      <c r="C247" s="48" t="s">
        <v>392</v>
      </c>
      <c r="D247" s="38" t="s">
        <v>36</v>
      </c>
      <c r="E247" s="39">
        <v>11.5</v>
      </c>
      <c r="F247" s="38" t="s">
        <v>308</v>
      </c>
      <c r="G247" s="41">
        <v>5.5</v>
      </c>
      <c r="H247" s="38" t="s">
        <v>63</v>
      </c>
      <c r="I247" s="41">
        <v>19.5</v>
      </c>
      <c r="J247" s="43">
        <v>12629.6</v>
      </c>
      <c r="K247" s="43">
        <v>265203</v>
      </c>
      <c r="L247" s="43">
        <v>2264</v>
      </c>
      <c r="M247" s="43">
        <v>267467</v>
      </c>
      <c r="N247" s="44"/>
    </row>
    <row r="248" spans="1:14" x14ac:dyDescent="0.15">
      <c r="A248" s="37" t="s">
        <v>395</v>
      </c>
      <c r="B248" s="48">
        <v>536</v>
      </c>
      <c r="C248" s="48" t="s">
        <v>392</v>
      </c>
      <c r="D248" s="38" t="s">
        <v>36</v>
      </c>
      <c r="E248" s="39">
        <v>20</v>
      </c>
      <c r="F248" s="38" t="s">
        <v>396</v>
      </c>
      <c r="G248" s="41">
        <v>7.5</v>
      </c>
      <c r="H248" s="38" t="s">
        <v>63</v>
      </c>
      <c r="I248" s="41">
        <v>19.5</v>
      </c>
      <c r="J248" s="43">
        <v>22698.38</v>
      </c>
      <c r="K248" s="43">
        <v>476632</v>
      </c>
      <c r="L248" s="43">
        <v>5505</v>
      </c>
      <c r="M248" s="43">
        <v>482137</v>
      </c>
      <c r="N248" s="44"/>
    </row>
    <row r="249" spans="1:14" x14ac:dyDescent="0.15">
      <c r="A249" s="37"/>
      <c r="B249" s="48"/>
      <c r="C249" s="48"/>
      <c r="D249" s="38"/>
      <c r="E249" s="39"/>
      <c r="F249" s="38"/>
      <c r="G249" s="41"/>
      <c r="H249" s="38"/>
      <c r="I249" s="41"/>
      <c r="J249" s="43"/>
      <c r="K249" s="43"/>
      <c r="L249" s="43"/>
      <c r="M249" s="43"/>
      <c r="N249" s="44"/>
    </row>
    <row r="250" spans="1:14" x14ac:dyDescent="0.15">
      <c r="A250" s="37" t="s">
        <v>365</v>
      </c>
      <c r="B250" s="48">
        <v>554</v>
      </c>
      <c r="C250" s="48" t="s">
        <v>397</v>
      </c>
      <c r="D250" s="38" t="s">
        <v>36</v>
      </c>
      <c r="E250" s="39">
        <v>529.5</v>
      </c>
      <c r="F250" s="38" t="s">
        <v>398</v>
      </c>
      <c r="G250" s="41">
        <v>4</v>
      </c>
      <c r="H250" s="38" t="s">
        <v>167</v>
      </c>
      <c r="I250" s="41">
        <v>15</v>
      </c>
      <c r="J250" s="43"/>
      <c r="K250" s="43"/>
      <c r="L250" s="43"/>
      <c r="M250" s="43"/>
      <c r="N250" s="44"/>
    </row>
    <row r="251" spans="1:14" x14ac:dyDescent="0.15">
      <c r="A251" s="37" t="s">
        <v>365</v>
      </c>
      <c r="B251" s="48">
        <v>554</v>
      </c>
      <c r="C251" s="48" t="s">
        <v>397</v>
      </c>
      <c r="D251" s="38" t="s">
        <v>36</v>
      </c>
      <c r="E251" s="39">
        <v>76</v>
      </c>
      <c r="F251" s="38" t="s">
        <v>399</v>
      </c>
      <c r="G251" s="41">
        <v>3.9</v>
      </c>
      <c r="H251" s="38" t="s">
        <v>167</v>
      </c>
      <c r="I251" s="41">
        <v>15</v>
      </c>
      <c r="J251" s="43"/>
      <c r="K251" s="43"/>
      <c r="L251" s="43"/>
      <c r="M251" s="43"/>
      <c r="N251" s="44"/>
    </row>
    <row r="252" spans="1:14" x14ac:dyDescent="0.15">
      <c r="A252" s="37" t="s">
        <v>365</v>
      </c>
      <c r="B252" s="48">
        <v>554</v>
      </c>
      <c r="C252" s="48" t="s">
        <v>397</v>
      </c>
      <c r="D252" s="38" t="s">
        <v>36</v>
      </c>
      <c r="E252" s="39">
        <v>0.5</v>
      </c>
      <c r="F252" s="38" t="s">
        <v>400</v>
      </c>
      <c r="G252" s="41">
        <v>0</v>
      </c>
      <c r="H252" s="38" t="s">
        <v>167</v>
      </c>
      <c r="I252" s="41">
        <v>15.25</v>
      </c>
      <c r="J252" s="43"/>
      <c r="K252" s="43"/>
      <c r="L252" s="43"/>
      <c r="M252" s="43"/>
      <c r="N252" s="44"/>
    </row>
    <row r="253" spans="1:14" x14ac:dyDescent="0.15">
      <c r="A253" s="37" t="s">
        <v>67</v>
      </c>
      <c r="B253" s="48">
        <v>557</v>
      </c>
      <c r="C253" s="48" t="s">
        <v>401</v>
      </c>
      <c r="D253" s="38" t="s">
        <v>36</v>
      </c>
      <c r="E253" s="39">
        <v>120.8</v>
      </c>
      <c r="F253" s="38" t="s">
        <v>271</v>
      </c>
      <c r="G253" s="41">
        <v>4.2</v>
      </c>
      <c r="H253" s="38" t="s">
        <v>55</v>
      </c>
      <c r="I253" s="41">
        <v>9.75</v>
      </c>
      <c r="J253" s="43">
        <v>0</v>
      </c>
      <c r="K253" s="43">
        <v>0</v>
      </c>
      <c r="L253" s="43"/>
      <c r="M253" s="43"/>
      <c r="N253" s="44"/>
    </row>
    <row r="254" spans="1:14" x14ac:dyDescent="0.15">
      <c r="A254" s="37" t="s">
        <v>402</v>
      </c>
      <c r="B254" s="48">
        <v>557</v>
      </c>
      <c r="C254" s="48" t="s">
        <v>401</v>
      </c>
      <c r="D254" s="38" t="s">
        <v>36</v>
      </c>
      <c r="E254" s="39">
        <v>41.9</v>
      </c>
      <c r="F254" s="38" t="s">
        <v>272</v>
      </c>
      <c r="G254" s="41">
        <v>5</v>
      </c>
      <c r="H254" s="38" t="s">
        <v>55</v>
      </c>
      <c r="I254" s="41">
        <v>19.5</v>
      </c>
      <c r="J254" s="43"/>
      <c r="K254" s="43"/>
      <c r="L254" s="43"/>
      <c r="M254" s="43"/>
      <c r="N254" s="44"/>
    </row>
    <row r="255" spans="1:14" x14ac:dyDescent="0.15">
      <c r="A255" s="37" t="s">
        <v>402</v>
      </c>
      <c r="B255" s="48">
        <v>557</v>
      </c>
      <c r="C255" s="48" t="s">
        <v>401</v>
      </c>
      <c r="D255" s="38" t="s">
        <v>36</v>
      </c>
      <c r="E255" s="39">
        <v>11</v>
      </c>
      <c r="F255" s="38" t="s">
        <v>403</v>
      </c>
      <c r="G255" s="41">
        <v>5</v>
      </c>
      <c r="H255" s="38" t="s">
        <v>55</v>
      </c>
      <c r="I255" s="41">
        <v>19.75</v>
      </c>
      <c r="J255" s="43"/>
      <c r="K255" s="43"/>
      <c r="L255" s="43"/>
      <c r="M255" s="43"/>
      <c r="N255" s="44"/>
    </row>
    <row r="256" spans="1:14" x14ac:dyDescent="0.15">
      <c r="A256" s="37" t="s">
        <v>402</v>
      </c>
      <c r="B256" s="48">
        <v>557</v>
      </c>
      <c r="C256" s="48" t="s">
        <v>401</v>
      </c>
      <c r="D256" s="38" t="s">
        <v>36</v>
      </c>
      <c r="E256" s="39">
        <v>64</v>
      </c>
      <c r="F256" s="38" t="s">
        <v>404</v>
      </c>
      <c r="G256" s="41">
        <v>3</v>
      </c>
      <c r="H256" s="38" t="s">
        <v>55</v>
      </c>
      <c r="I256" s="41">
        <v>20</v>
      </c>
      <c r="J256" s="43"/>
      <c r="K256" s="43"/>
      <c r="L256" s="43"/>
      <c r="M256" s="43"/>
      <c r="N256" s="44"/>
    </row>
    <row r="257" spans="1:14" x14ac:dyDescent="0.15">
      <c r="A257" s="37" t="s">
        <v>298</v>
      </c>
      <c r="B257" s="48">
        <v>571</v>
      </c>
      <c r="C257" s="48" t="s">
        <v>405</v>
      </c>
      <c r="D257" s="38" t="s">
        <v>165</v>
      </c>
      <c r="E257" s="39">
        <v>90000000</v>
      </c>
      <c r="F257" s="38" t="s">
        <v>406</v>
      </c>
      <c r="G257" s="41">
        <v>5</v>
      </c>
      <c r="H257" s="38" t="s">
        <v>147</v>
      </c>
      <c r="I257" s="41">
        <v>6.5</v>
      </c>
      <c r="J257" s="43">
        <v>90000000000</v>
      </c>
      <c r="K257" s="43">
        <v>90000000</v>
      </c>
      <c r="L257" s="43">
        <v>360162</v>
      </c>
      <c r="M257" s="43">
        <v>90360162</v>
      </c>
      <c r="N257" s="44"/>
    </row>
    <row r="258" spans="1:14" x14ac:dyDescent="0.15">
      <c r="A258" s="37" t="s">
        <v>298</v>
      </c>
      <c r="B258" s="48">
        <v>571</v>
      </c>
      <c r="C258" s="48" t="s">
        <v>405</v>
      </c>
      <c r="D258" s="38" t="s">
        <v>165</v>
      </c>
      <c r="E258" s="39">
        <v>21495000</v>
      </c>
      <c r="F258" s="38" t="s">
        <v>407</v>
      </c>
      <c r="G258" s="41">
        <v>0</v>
      </c>
      <c r="H258" s="38" t="s">
        <v>147</v>
      </c>
      <c r="I258" s="41">
        <v>6.75</v>
      </c>
      <c r="J258" s="43">
        <v>21495000000</v>
      </c>
      <c r="K258" s="43">
        <v>21495000</v>
      </c>
      <c r="L258" s="43">
        <v>0</v>
      </c>
      <c r="M258" s="43">
        <v>21495000</v>
      </c>
      <c r="N258" s="44"/>
    </row>
    <row r="259" spans="1:14" x14ac:dyDescent="0.15">
      <c r="A259" s="37" t="s">
        <v>298</v>
      </c>
      <c r="B259" s="48">
        <v>571</v>
      </c>
      <c r="C259" s="48" t="s">
        <v>405</v>
      </c>
      <c r="D259" s="38" t="s">
        <v>165</v>
      </c>
      <c r="E259" s="39">
        <v>3500000</v>
      </c>
      <c r="F259" s="38" t="s">
        <v>408</v>
      </c>
      <c r="G259" s="41">
        <v>0</v>
      </c>
      <c r="H259" s="38" t="s">
        <v>147</v>
      </c>
      <c r="I259" s="41">
        <v>6.75</v>
      </c>
      <c r="J259" s="43">
        <v>3500000000</v>
      </c>
      <c r="K259" s="43">
        <v>3500000</v>
      </c>
      <c r="L259" s="43">
        <v>0</v>
      </c>
      <c r="M259" s="43">
        <v>3500000</v>
      </c>
      <c r="N259" s="44"/>
    </row>
    <row r="260" spans="1:14" x14ac:dyDescent="0.15">
      <c r="A260" s="37" t="s">
        <v>298</v>
      </c>
      <c r="B260" s="48">
        <v>571</v>
      </c>
      <c r="C260" s="48" t="s">
        <v>405</v>
      </c>
      <c r="D260" s="38" t="s">
        <v>165</v>
      </c>
      <c r="E260" s="39">
        <v>5000</v>
      </c>
      <c r="F260" s="38" t="s">
        <v>409</v>
      </c>
      <c r="G260" s="41">
        <v>0</v>
      </c>
      <c r="H260" s="38" t="s">
        <v>147</v>
      </c>
      <c r="I260" s="41">
        <v>6.75</v>
      </c>
      <c r="J260" s="43">
        <v>5000000</v>
      </c>
      <c r="K260" s="43">
        <v>5000</v>
      </c>
      <c r="L260" s="43">
        <v>0</v>
      </c>
      <c r="M260" s="43">
        <v>5000</v>
      </c>
      <c r="N260" s="44"/>
    </row>
    <row r="261" spans="1:14" x14ac:dyDescent="0.15">
      <c r="A261" s="37"/>
      <c r="B261" s="48"/>
      <c r="C261" s="48"/>
      <c r="D261" s="38"/>
      <c r="E261" s="39"/>
      <c r="F261" s="38"/>
      <c r="G261" s="41"/>
      <c r="H261" s="38"/>
      <c r="I261" s="41"/>
      <c r="J261" s="43"/>
      <c r="K261" s="43"/>
      <c r="L261" s="43"/>
      <c r="M261" s="43"/>
      <c r="N261" s="44"/>
    </row>
    <row r="262" spans="1:14" x14ac:dyDescent="0.15">
      <c r="A262" s="37" t="s">
        <v>373</v>
      </c>
      <c r="B262" s="48">
        <v>582</v>
      </c>
      <c r="C262" s="48" t="s">
        <v>410</v>
      </c>
      <c r="D262" s="38" t="s">
        <v>36</v>
      </c>
      <c r="E262" s="39">
        <v>750</v>
      </c>
      <c r="F262" s="38" t="s">
        <v>393</v>
      </c>
      <c r="G262" s="41">
        <v>4.5</v>
      </c>
      <c r="H262" s="38" t="s">
        <v>63</v>
      </c>
      <c r="I262" s="41">
        <v>18.5</v>
      </c>
      <c r="J262" s="43">
        <v>728052</v>
      </c>
      <c r="K262" s="43">
        <v>15288014</v>
      </c>
      <c r="L262" s="43">
        <v>169166</v>
      </c>
      <c r="M262" s="43">
        <v>15457180</v>
      </c>
      <c r="N262" s="44"/>
    </row>
    <row r="263" spans="1:14" x14ac:dyDescent="0.15">
      <c r="A263" s="37" t="s">
        <v>373</v>
      </c>
      <c r="B263" s="48">
        <v>582</v>
      </c>
      <c r="C263" s="48" t="s">
        <v>410</v>
      </c>
      <c r="D263" s="38" t="s">
        <v>36</v>
      </c>
      <c r="E263" s="39">
        <v>45</v>
      </c>
      <c r="F263" s="38" t="s">
        <v>394</v>
      </c>
      <c r="G263" s="41">
        <v>4.5</v>
      </c>
      <c r="H263" s="38" t="s">
        <v>63</v>
      </c>
      <c r="I263" s="41">
        <v>18.5</v>
      </c>
      <c r="J263" s="43">
        <v>46510</v>
      </c>
      <c r="K263" s="43">
        <v>976641</v>
      </c>
      <c r="L263" s="43">
        <v>10806</v>
      </c>
      <c r="M263" s="43">
        <v>987447</v>
      </c>
      <c r="N263" s="44"/>
    </row>
    <row r="264" spans="1:14" x14ac:dyDescent="0.15">
      <c r="A264" s="37" t="s">
        <v>373</v>
      </c>
      <c r="B264" s="48">
        <v>582</v>
      </c>
      <c r="C264" s="48" t="s">
        <v>410</v>
      </c>
      <c r="D264" s="38" t="s">
        <v>36</v>
      </c>
      <c r="E264" s="39">
        <v>19</v>
      </c>
      <c r="F264" s="38" t="s">
        <v>306</v>
      </c>
      <c r="G264" s="41">
        <v>4.5</v>
      </c>
      <c r="H264" s="38" t="s">
        <v>63</v>
      </c>
      <c r="I264" s="41">
        <v>18.5</v>
      </c>
      <c r="J264" s="43">
        <v>19638</v>
      </c>
      <c r="K264" s="43">
        <v>412369</v>
      </c>
      <c r="L264" s="43">
        <v>4563</v>
      </c>
      <c r="M264" s="43">
        <v>416932</v>
      </c>
      <c r="N264" s="44"/>
    </row>
    <row r="265" spans="1:14" x14ac:dyDescent="0.15">
      <c r="A265" s="37" t="s">
        <v>373</v>
      </c>
      <c r="B265" s="48">
        <v>582</v>
      </c>
      <c r="C265" s="48" t="s">
        <v>410</v>
      </c>
      <c r="D265" s="38" t="s">
        <v>36</v>
      </c>
      <c r="E265" s="39">
        <v>9</v>
      </c>
      <c r="F265" s="38" t="s">
        <v>308</v>
      </c>
      <c r="G265" s="41">
        <v>4.5</v>
      </c>
      <c r="H265" s="38" t="s">
        <v>63</v>
      </c>
      <c r="I265" s="41">
        <v>18.5</v>
      </c>
      <c r="J265" s="43">
        <v>9302</v>
      </c>
      <c r="K265" s="43">
        <v>195328</v>
      </c>
      <c r="L265" s="43">
        <v>2161</v>
      </c>
      <c r="M265" s="43">
        <v>197489</v>
      </c>
      <c r="N265" s="44"/>
    </row>
    <row r="266" spans="1:14" x14ac:dyDescent="0.15">
      <c r="A266" s="37" t="s">
        <v>373</v>
      </c>
      <c r="B266" s="48">
        <v>582</v>
      </c>
      <c r="C266" s="48" t="s">
        <v>410</v>
      </c>
      <c r="D266" s="38" t="s">
        <v>36</v>
      </c>
      <c r="E266" s="39">
        <v>24.6</v>
      </c>
      <c r="F266" s="38" t="s">
        <v>396</v>
      </c>
      <c r="G266" s="41">
        <v>4.5</v>
      </c>
      <c r="H266" s="38" t="s">
        <v>63</v>
      </c>
      <c r="I266" s="41">
        <v>18.5</v>
      </c>
      <c r="J266" s="43">
        <v>25426</v>
      </c>
      <c r="K266" s="43">
        <v>533908</v>
      </c>
      <c r="L266" s="43">
        <v>5908</v>
      </c>
      <c r="M266" s="43">
        <v>539816</v>
      </c>
      <c r="N266" s="44"/>
    </row>
    <row r="267" spans="1:14" x14ac:dyDescent="0.15">
      <c r="A267" s="37" t="s">
        <v>373</v>
      </c>
      <c r="B267" s="48">
        <v>582</v>
      </c>
      <c r="C267" s="48" t="s">
        <v>410</v>
      </c>
      <c r="D267" s="38" t="s">
        <v>36</v>
      </c>
      <c r="E267" s="39">
        <v>112.4</v>
      </c>
      <c r="F267" s="38" t="s">
        <v>411</v>
      </c>
      <c r="G267" s="41">
        <v>4.5</v>
      </c>
      <c r="H267" s="38" t="s">
        <v>63</v>
      </c>
      <c r="I267" s="41">
        <v>18.5</v>
      </c>
      <c r="J267" s="43">
        <v>116172</v>
      </c>
      <c r="K267" s="43">
        <v>2439440</v>
      </c>
      <c r="L267" s="43">
        <v>26992</v>
      </c>
      <c r="M267" s="43">
        <v>2466432</v>
      </c>
      <c r="N267" s="44"/>
    </row>
    <row r="268" spans="1:14" x14ac:dyDescent="0.15">
      <c r="A268" s="37"/>
      <c r="B268" s="48"/>
      <c r="C268" s="48"/>
      <c r="D268" s="38"/>
      <c r="E268" s="39"/>
      <c r="F268" s="38"/>
      <c r="G268" s="41"/>
      <c r="H268" s="38"/>
      <c r="I268" s="41"/>
      <c r="J268" s="43"/>
      <c r="K268" s="43"/>
      <c r="L268" s="43"/>
      <c r="M268" s="43"/>
      <c r="N268" s="44"/>
    </row>
    <row r="269" spans="1:14" x14ac:dyDescent="0.15">
      <c r="A269" s="37" t="s">
        <v>298</v>
      </c>
      <c r="B269" s="48">
        <v>602</v>
      </c>
      <c r="C269" s="48" t="s">
        <v>412</v>
      </c>
      <c r="D269" s="38" t="s">
        <v>165</v>
      </c>
      <c r="E269" s="39">
        <v>34500000</v>
      </c>
      <c r="F269" s="38" t="s">
        <v>413</v>
      </c>
      <c r="G269" s="41">
        <v>6</v>
      </c>
      <c r="H269" s="38" t="s">
        <v>147</v>
      </c>
      <c r="I269" s="41">
        <v>6.75</v>
      </c>
      <c r="J269" s="43">
        <v>34500000000</v>
      </c>
      <c r="K269" s="43">
        <v>34500000</v>
      </c>
      <c r="L269" s="43">
        <v>500621</v>
      </c>
      <c r="M269" s="43">
        <v>35000621</v>
      </c>
      <c r="N269" s="44"/>
    </row>
    <row r="270" spans="1:14" x14ac:dyDescent="0.15">
      <c r="A270" s="37" t="s">
        <v>298</v>
      </c>
      <c r="B270" s="48">
        <v>602</v>
      </c>
      <c r="C270" s="48" t="s">
        <v>412</v>
      </c>
      <c r="D270" s="38" t="s">
        <v>165</v>
      </c>
      <c r="E270" s="39">
        <v>30500000</v>
      </c>
      <c r="F270" s="38" t="s">
        <v>414</v>
      </c>
      <c r="G270" s="41">
        <v>1</v>
      </c>
      <c r="H270" s="38" t="s">
        <v>147</v>
      </c>
      <c r="I270" s="41">
        <v>7</v>
      </c>
      <c r="J270" s="43">
        <v>30500000000</v>
      </c>
      <c r="K270" s="43">
        <v>30500000</v>
      </c>
      <c r="L270" s="43">
        <v>75494</v>
      </c>
      <c r="M270" s="43">
        <v>30575494</v>
      </c>
      <c r="N270" s="44"/>
    </row>
    <row r="271" spans="1:14" x14ac:dyDescent="0.15">
      <c r="A271" s="37" t="s">
        <v>220</v>
      </c>
      <c r="B271" s="48">
        <v>607</v>
      </c>
      <c r="C271" s="48" t="s">
        <v>415</v>
      </c>
      <c r="D271" s="38" t="s">
        <v>165</v>
      </c>
      <c r="E271" s="39">
        <v>52800000</v>
      </c>
      <c r="F271" s="38" t="s">
        <v>331</v>
      </c>
      <c r="G271" s="41">
        <v>7.5</v>
      </c>
      <c r="H271" s="38" t="s">
        <v>147</v>
      </c>
      <c r="I271" s="41">
        <v>9.75</v>
      </c>
      <c r="J271" s="43">
        <v>52800000000</v>
      </c>
      <c r="K271" s="43">
        <v>52800000</v>
      </c>
      <c r="L271" s="43">
        <v>609799</v>
      </c>
      <c r="M271" s="43">
        <v>53409799</v>
      </c>
      <c r="N271" s="44"/>
    </row>
    <row r="272" spans="1:14" x14ac:dyDescent="0.15">
      <c r="A272" s="37" t="s">
        <v>220</v>
      </c>
      <c r="B272" s="48">
        <v>607</v>
      </c>
      <c r="C272" s="48" t="s">
        <v>415</v>
      </c>
      <c r="D272" s="38" t="s">
        <v>165</v>
      </c>
      <c r="E272" s="39">
        <v>2700000</v>
      </c>
      <c r="F272" s="38" t="s">
        <v>416</v>
      </c>
      <c r="G272" s="41">
        <v>9</v>
      </c>
      <c r="H272" s="38" t="s">
        <v>147</v>
      </c>
      <c r="I272" s="41">
        <v>9.75</v>
      </c>
      <c r="J272" s="43">
        <v>2700000000</v>
      </c>
      <c r="K272" s="43">
        <v>2700000</v>
      </c>
      <c r="L272" s="43">
        <v>37209</v>
      </c>
      <c r="M272" s="43">
        <v>2737209</v>
      </c>
      <c r="N272" s="44"/>
    </row>
    <row r="273" spans="1:14" x14ac:dyDescent="0.15">
      <c r="A273" s="37" t="s">
        <v>220</v>
      </c>
      <c r="B273" s="48">
        <v>607</v>
      </c>
      <c r="C273" s="48" t="s">
        <v>415</v>
      </c>
      <c r="D273" s="38" t="s">
        <v>165</v>
      </c>
      <c r="E273" s="39">
        <v>4500000</v>
      </c>
      <c r="F273" s="38" t="s">
        <v>332</v>
      </c>
      <c r="G273" s="41">
        <v>0</v>
      </c>
      <c r="H273" s="38" t="s">
        <v>147</v>
      </c>
      <c r="I273" s="41">
        <v>10</v>
      </c>
      <c r="J273" s="43">
        <v>4500000000</v>
      </c>
      <c r="K273" s="43">
        <v>4500000</v>
      </c>
      <c r="L273" s="43">
        <v>0</v>
      </c>
      <c r="M273" s="43">
        <v>4500000</v>
      </c>
      <c r="N273" s="44"/>
    </row>
    <row r="274" spans="1:14" x14ac:dyDescent="0.15">
      <c r="A274" s="37"/>
      <c r="B274" s="48"/>
      <c r="C274" s="48"/>
      <c r="D274" s="38"/>
      <c r="E274" s="39"/>
      <c r="F274" s="38"/>
      <c r="G274" s="41"/>
      <c r="H274" s="38"/>
      <c r="I274" s="41"/>
      <c r="J274" s="43"/>
      <c r="K274" s="43"/>
      <c r="L274" s="43"/>
      <c r="M274" s="43"/>
      <c r="N274" s="44"/>
    </row>
    <row r="275" spans="1:14" x14ac:dyDescent="0.15">
      <c r="A275" s="37" t="s">
        <v>298</v>
      </c>
      <c r="B275" s="48">
        <v>612</v>
      </c>
      <c r="C275" s="48" t="s">
        <v>417</v>
      </c>
      <c r="D275" s="38" t="s">
        <v>165</v>
      </c>
      <c r="E275" s="39">
        <v>34500000</v>
      </c>
      <c r="F275" s="38" t="s">
        <v>418</v>
      </c>
      <c r="G275" s="41">
        <v>6</v>
      </c>
      <c r="H275" s="38" t="s">
        <v>147</v>
      </c>
      <c r="I275" s="41">
        <v>7.25</v>
      </c>
      <c r="J275" s="43">
        <v>34500000000</v>
      </c>
      <c r="K275" s="43">
        <v>34500000</v>
      </c>
      <c r="L275" s="43">
        <v>165080</v>
      </c>
      <c r="M275" s="43">
        <v>34665080</v>
      </c>
      <c r="N275" s="44"/>
    </row>
    <row r="276" spans="1:14" x14ac:dyDescent="0.15">
      <c r="A276" s="37" t="s">
        <v>298</v>
      </c>
      <c r="B276" s="48">
        <v>612</v>
      </c>
      <c r="C276" s="48" t="s">
        <v>417</v>
      </c>
      <c r="D276" s="38" t="s">
        <v>165</v>
      </c>
      <c r="E276" s="39">
        <v>10500000</v>
      </c>
      <c r="F276" s="38" t="s">
        <v>419</v>
      </c>
      <c r="G276" s="41">
        <v>0</v>
      </c>
      <c r="H276" s="38" t="s">
        <v>147</v>
      </c>
      <c r="I276" s="41">
        <v>7.5</v>
      </c>
      <c r="J276" s="43">
        <v>10500000000</v>
      </c>
      <c r="K276" s="43">
        <v>10500000</v>
      </c>
      <c r="L276" s="43">
        <v>0</v>
      </c>
      <c r="M276" s="43">
        <v>10500000</v>
      </c>
      <c r="N276" s="44"/>
    </row>
    <row r="277" spans="1:14" x14ac:dyDescent="0.15">
      <c r="A277" s="37" t="s">
        <v>298</v>
      </c>
      <c r="B277" s="48">
        <v>614</v>
      </c>
      <c r="C277" s="48" t="s">
        <v>420</v>
      </c>
      <c r="D277" s="38" t="s">
        <v>165</v>
      </c>
      <c r="E277" s="39">
        <v>13500000</v>
      </c>
      <c r="F277" s="38" t="s">
        <v>421</v>
      </c>
      <c r="G277" s="41">
        <v>6.5</v>
      </c>
      <c r="H277" s="38" t="s">
        <v>147</v>
      </c>
      <c r="I277" s="41">
        <v>6.5</v>
      </c>
      <c r="J277" s="43">
        <v>13500000000</v>
      </c>
      <c r="K277" s="43">
        <v>13500000</v>
      </c>
      <c r="L277" s="43">
        <v>211840</v>
      </c>
      <c r="M277" s="43">
        <v>13711840</v>
      </c>
      <c r="N277" s="44"/>
    </row>
    <row r="278" spans="1:14" x14ac:dyDescent="0.15">
      <c r="A278" s="37" t="s">
        <v>298</v>
      </c>
      <c r="B278" s="48">
        <v>614</v>
      </c>
      <c r="C278" s="48" t="s">
        <v>420</v>
      </c>
      <c r="D278" s="38" t="s">
        <v>165</v>
      </c>
      <c r="E278" s="39">
        <v>10500000</v>
      </c>
      <c r="F278" s="38" t="s">
        <v>422</v>
      </c>
      <c r="G278" s="41">
        <v>0</v>
      </c>
      <c r="H278" s="38" t="s">
        <v>147</v>
      </c>
      <c r="I278" s="41">
        <v>6.75</v>
      </c>
      <c r="J278" s="43">
        <v>10500000000</v>
      </c>
      <c r="K278" s="43">
        <v>10500000</v>
      </c>
      <c r="L278" s="43">
        <v>0</v>
      </c>
      <c r="M278" s="43">
        <v>10500000</v>
      </c>
      <c r="N278" s="44"/>
    </row>
    <row r="279" spans="1:14" x14ac:dyDescent="0.15">
      <c r="A279" s="37"/>
      <c r="B279" s="48"/>
      <c r="C279" s="48"/>
      <c r="D279" s="38"/>
      <c r="E279" s="39"/>
      <c r="F279" s="38"/>
      <c r="G279" s="41"/>
      <c r="H279" s="38"/>
      <c r="I279" s="41"/>
      <c r="J279" s="43"/>
      <c r="K279" s="43"/>
      <c r="L279" s="43"/>
      <c r="M279" s="43"/>
      <c r="N279" s="44"/>
    </row>
    <row r="280" spans="1:14" x14ac:dyDescent="0.15">
      <c r="A280" s="37" t="s">
        <v>423</v>
      </c>
      <c r="B280" s="48">
        <v>626</v>
      </c>
      <c r="C280" s="48" t="s">
        <v>424</v>
      </c>
      <c r="D280" s="38" t="s">
        <v>383</v>
      </c>
      <c r="E280" s="39">
        <v>100000</v>
      </c>
      <c r="F280" s="38" t="s">
        <v>425</v>
      </c>
      <c r="G280" s="41">
        <v>0</v>
      </c>
      <c r="H280" s="38" t="s">
        <v>167</v>
      </c>
      <c r="I280" s="41">
        <v>0.5</v>
      </c>
      <c r="J280" s="43"/>
      <c r="K280" s="43"/>
      <c r="L280" s="43"/>
      <c r="M280" s="43"/>
      <c r="N280" s="44"/>
    </row>
    <row r="281" spans="1:14" x14ac:dyDescent="0.15">
      <c r="A281" s="37" t="s">
        <v>423</v>
      </c>
      <c r="B281" s="48">
        <v>626</v>
      </c>
      <c r="C281" s="48" t="s">
        <v>424</v>
      </c>
      <c r="D281" s="38" t="s">
        <v>383</v>
      </c>
      <c r="E281" s="39">
        <v>100000</v>
      </c>
      <c r="F281" s="38" t="s">
        <v>426</v>
      </c>
      <c r="G281" s="41">
        <v>0</v>
      </c>
      <c r="H281" s="38" t="s">
        <v>167</v>
      </c>
      <c r="I281" s="41">
        <v>0.25</v>
      </c>
      <c r="J281" s="43"/>
      <c r="K281" s="43"/>
      <c r="L281" s="43"/>
      <c r="M281" s="43"/>
      <c r="N281" s="44"/>
    </row>
    <row r="282" spans="1:14" x14ac:dyDescent="0.15">
      <c r="A282" s="37" t="s">
        <v>365</v>
      </c>
      <c r="B282" s="48">
        <v>628</v>
      </c>
      <c r="C282" s="48" t="s">
        <v>767</v>
      </c>
      <c r="D282" s="38" t="s">
        <v>165</v>
      </c>
      <c r="E282" s="39">
        <v>33500000</v>
      </c>
      <c r="F282" s="38" t="s">
        <v>768</v>
      </c>
      <c r="G282" s="41">
        <v>6.5</v>
      </c>
      <c r="H282" s="38" t="s">
        <v>147</v>
      </c>
      <c r="I282" s="41">
        <v>7.25</v>
      </c>
      <c r="J282" s="43"/>
      <c r="K282" s="43"/>
      <c r="L282" s="43"/>
      <c r="M282" s="43"/>
      <c r="N282" s="44"/>
    </row>
    <row r="283" spans="1:14" x14ac:dyDescent="0.15">
      <c r="A283" s="37" t="s">
        <v>365</v>
      </c>
      <c r="B283" s="48">
        <v>628</v>
      </c>
      <c r="C283" s="48" t="s">
        <v>767</v>
      </c>
      <c r="D283" s="38" t="s">
        <v>165</v>
      </c>
      <c r="E283" s="39">
        <v>6500000</v>
      </c>
      <c r="F283" s="38" t="s">
        <v>769</v>
      </c>
      <c r="G283" s="41">
        <v>0</v>
      </c>
      <c r="H283" s="38" t="s">
        <v>147</v>
      </c>
      <c r="I283" s="41">
        <v>7.5</v>
      </c>
      <c r="J283" s="43"/>
      <c r="K283" s="43"/>
      <c r="L283" s="43"/>
      <c r="M283" s="43"/>
      <c r="N283" s="44"/>
    </row>
    <row r="284" spans="1:14" x14ac:dyDescent="0.15">
      <c r="A284" s="37" t="s">
        <v>365</v>
      </c>
      <c r="B284" s="48">
        <v>631</v>
      </c>
      <c r="C284" s="48" t="s">
        <v>770</v>
      </c>
      <c r="D284" s="38" t="s">
        <v>165</v>
      </c>
      <c r="E284" s="39">
        <v>25000000</v>
      </c>
      <c r="F284" s="38" t="s">
        <v>771</v>
      </c>
      <c r="G284" s="41">
        <v>6.5</v>
      </c>
      <c r="H284" s="38" t="s">
        <v>147</v>
      </c>
      <c r="I284" s="41">
        <v>6</v>
      </c>
      <c r="J284" s="43"/>
      <c r="K284" s="43"/>
      <c r="L284" s="43"/>
      <c r="M284" s="43"/>
      <c r="N284" s="44"/>
    </row>
    <row r="285" spans="1:14" x14ac:dyDescent="0.15">
      <c r="A285" s="37" t="s">
        <v>365</v>
      </c>
      <c r="B285" s="48">
        <v>631</v>
      </c>
      <c r="C285" s="48" t="s">
        <v>770</v>
      </c>
      <c r="D285" s="38" t="s">
        <v>165</v>
      </c>
      <c r="E285" s="39">
        <v>3500000</v>
      </c>
      <c r="F285" s="38" t="s">
        <v>772</v>
      </c>
      <c r="G285" s="41">
        <v>7</v>
      </c>
      <c r="H285" s="38" t="s">
        <v>147</v>
      </c>
      <c r="I285" s="41">
        <v>6</v>
      </c>
      <c r="J285" s="43"/>
      <c r="K285" s="43"/>
      <c r="L285" s="43"/>
      <c r="M285" s="43"/>
      <c r="N285" s="44"/>
    </row>
    <row r="286" spans="1:14" x14ac:dyDescent="0.15">
      <c r="A286" s="37" t="s">
        <v>365</v>
      </c>
      <c r="B286" s="48">
        <v>631</v>
      </c>
      <c r="C286" s="48" t="s">
        <v>770</v>
      </c>
      <c r="D286" s="38" t="s">
        <v>165</v>
      </c>
      <c r="E286" s="39">
        <v>10000</v>
      </c>
      <c r="F286" s="38" t="s">
        <v>773</v>
      </c>
      <c r="G286" s="41">
        <v>0</v>
      </c>
      <c r="H286" s="38" t="s">
        <v>147</v>
      </c>
      <c r="I286" s="41">
        <v>6.25</v>
      </c>
      <c r="J286" s="43"/>
      <c r="K286" s="43"/>
      <c r="L286" s="43"/>
      <c r="M286" s="43"/>
      <c r="N286" s="44"/>
    </row>
    <row r="287" spans="1:14" x14ac:dyDescent="0.15">
      <c r="A287" s="37"/>
      <c r="B287" s="48"/>
      <c r="C287" s="48"/>
      <c r="D287" s="38"/>
      <c r="E287" s="39"/>
      <c r="F287" s="38"/>
      <c r="G287" s="41"/>
      <c r="H287" s="38"/>
      <c r="I287" s="41"/>
      <c r="J287" s="43"/>
      <c r="K287" s="43"/>
      <c r="L287" s="43"/>
      <c r="M287" s="43"/>
      <c r="N287" s="44"/>
    </row>
    <row r="288" spans="1:14" x14ac:dyDescent="0.15">
      <c r="A288" s="37"/>
      <c r="B288" s="48"/>
      <c r="C288" s="48"/>
      <c r="D288" s="38"/>
      <c r="E288" s="39"/>
      <c r="F288" s="38"/>
      <c r="G288" s="41"/>
      <c r="H288" s="38"/>
      <c r="I288" s="41"/>
      <c r="J288" s="43"/>
      <c r="K288" s="43"/>
      <c r="L288" s="43"/>
      <c r="M288" s="43"/>
      <c r="N288" s="44"/>
    </row>
    <row r="289" spans="1:14" ht="18.75" customHeight="1" x14ac:dyDescent="0.15">
      <c r="A289" s="65" t="s">
        <v>427</v>
      </c>
      <c r="B289" s="66"/>
      <c r="C289" s="66"/>
      <c r="D289" s="67"/>
      <c r="E289" s="68"/>
      <c r="F289" s="67"/>
      <c r="G289" s="67"/>
      <c r="H289" s="67" t="s">
        <v>3</v>
      </c>
      <c r="I289" s="69"/>
      <c r="J289" s="70"/>
      <c r="K289" s="71">
        <v>1099188474</v>
      </c>
      <c r="L289" s="71">
        <v>22916442.300000001</v>
      </c>
      <c r="M289" s="71">
        <v>1122104916.8</v>
      </c>
      <c r="N289" s="72"/>
    </row>
    <row r="290" spans="1:14" ht="10.5" customHeight="1" x14ac:dyDescent="0.15">
      <c r="A290" s="73"/>
      <c r="G290" s="74"/>
      <c r="H290" s="75"/>
      <c r="I290" s="76"/>
      <c r="J290" s="77"/>
      <c r="K290" s="77"/>
      <c r="L290" s="77"/>
      <c r="M290" s="77"/>
      <c r="N290" s="78"/>
    </row>
    <row r="291" spans="1:14" x14ac:dyDescent="0.15">
      <c r="A291" s="79" t="s">
        <v>774</v>
      </c>
      <c r="B291" s="79"/>
      <c r="C291" s="79" t="s">
        <v>775</v>
      </c>
      <c r="G291" s="74"/>
      <c r="H291" s="75"/>
      <c r="I291" s="76"/>
    </row>
    <row r="292" spans="1:14" x14ac:dyDescent="0.15">
      <c r="A292" s="80" t="s">
        <v>430</v>
      </c>
      <c r="B292" s="48"/>
      <c r="C292" s="48"/>
      <c r="H292" s="81"/>
      <c r="J292" s="82"/>
      <c r="K292" s="83"/>
    </row>
    <row r="293" spans="1:14" x14ac:dyDescent="0.15">
      <c r="A293" s="80" t="s">
        <v>431</v>
      </c>
    </row>
    <row r="294" spans="1:14" x14ac:dyDescent="0.15">
      <c r="A294" s="80" t="s">
        <v>432</v>
      </c>
    </row>
    <row r="295" spans="1:14" x14ac:dyDescent="0.15">
      <c r="A295" s="80" t="s">
        <v>433</v>
      </c>
    </row>
    <row r="296" spans="1:14" x14ac:dyDescent="0.15">
      <c r="A296" s="84" t="s">
        <v>434</v>
      </c>
      <c r="B296" s="84" t="s">
        <v>435</v>
      </c>
    </row>
    <row r="297" spans="1:14" x14ac:dyDescent="0.15">
      <c r="A297" s="84" t="s">
        <v>436</v>
      </c>
    </row>
    <row r="298" spans="1:14" x14ac:dyDescent="0.15">
      <c r="A298" s="84" t="s">
        <v>437</v>
      </c>
    </row>
    <row r="299" spans="1:14" x14ac:dyDescent="0.15">
      <c r="A299" s="84" t="s">
        <v>438</v>
      </c>
      <c r="E299" s="85"/>
    </row>
    <row r="300" spans="1:14" x14ac:dyDescent="0.15">
      <c r="A300" s="86" t="s">
        <v>439</v>
      </c>
      <c r="B300" s="86" t="s">
        <v>440</v>
      </c>
      <c r="G300" s="86" t="s">
        <v>441</v>
      </c>
    </row>
    <row r="301" spans="1:14" x14ac:dyDescent="0.15">
      <c r="A301" s="86" t="s">
        <v>442</v>
      </c>
      <c r="B301" s="86" t="s">
        <v>443</v>
      </c>
      <c r="G301" s="86" t="s">
        <v>444</v>
      </c>
    </row>
    <row r="302" spans="1:14" x14ac:dyDescent="0.15">
      <c r="A302" s="7"/>
      <c r="B302" s="7"/>
    </row>
    <row r="303" spans="1:14" x14ac:dyDescent="0.15">
      <c r="A303" s="86"/>
    </row>
    <row r="304" spans="1:14" x14ac:dyDescent="0.15">
      <c r="A304" s="86" t="s">
        <v>776</v>
      </c>
    </row>
    <row r="306" spans="1:9" x14ac:dyDescent="0.15">
      <c r="A306" s="74"/>
    </row>
    <row r="307" spans="1:9" ht="12.75" x14ac:dyDescent="0.2">
      <c r="A307" s="90" t="s">
        <v>445</v>
      </c>
      <c r="C307" s="6"/>
      <c r="E307" s="6"/>
    </row>
    <row r="308" spans="1:9" ht="12.75" x14ac:dyDescent="0.2">
      <c r="A308" s="1" t="s">
        <v>446</v>
      </c>
      <c r="C308" s="6"/>
      <c r="E308" s="6"/>
    </row>
    <row r="309" spans="1:9" ht="12.75" x14ac:dyDescent="0.2">
      <c r="A309" s="90" t="s">
        <v>777</v>
      </c>
      <c r="C309" s="6"/>
      <c r="E309" s="6"/>
    </row>
    <row r="310" spans="1:9" x14ac:dyDescent="0.15">
      <c r="A310" s="11"/>
      <c r="B310" s="2"/>
      <c r="C310" s="11"/>
      <c r="D310" s="11"/>
      <c r="E310" s="11"/>
      <c r="F310" s="11"/>
    </row>
    <row r="311" spans="1:9" ht="12.75" x14ac:dyDescent="0.2">
      <c r="A311" s="91"/>
      <c r="B311" s="92"/>
      <c r="C311" s="93"/>
      <c r="D311" s="93" t="s">
        <v>448</v>
      </c>
      <c r="E311" s="92"/>
      <c r="F311" s="94" t="s">
        <v>449</v>
      </c>
    </row>
    <row r="312" spans="1:9" ht="12.75" x14ac:dyDescent="0.2">
      <c r="A312" s="95" t="s">
        <v>4</v>
      </c>
      <c r="B312" s="96" t="s">
        <v>5</v>
      </c>
      <c r="C312" s="22"/>
      <c r="D312" s="96" t="s">
        <v>450</v>
      </c>
      <c r="E312" s="96" t="s">
        <v>451</v>
      </c>
      <c r="F312" s="97" t="s">
        <v>452</v>
      </c>
    </row>
    <row r="313" spans="1:9" ht="12.75" x14ac:dyDescent="0.2">
      <c r="A313" s="95" t="s">
        <v>453</v>
      </c>
      <c r="B313" s="96" t="s">
        <v>454</v>
      </c>
      <c r="C313" s="96" t="s">
        <v>7</v>
      </c>
      <c r="D313" s="96" t="s">
        <v>455</v>
      </c>
      <c r="E313" s="96" t="s">
        <v>456</v>
      </c>
      <c r="F313" s="97" t="s">
        <v>457</v>
      </c>
    </row>
    <row r="314" spans="1:9" ht="12.75" x14ac:dyDescent="0.2">
      <c r="A314" s="98"/>
      <c r="B314" s="33"/>
      <c r="C314" s="32"/>
      <c r="D314" s="33" t="s">
        <v>33</v>
      </c>
      <c r="E314" s="33" t="s">
        <v>33</v>
      </c>
      <c r="F314" s="99" t="s">
        <v>33</v>
      </c>
    </row>
    <row r="315" spans="1:9" x14ac:dyDescent="0.15">
      <c r="A315" s="11"/>
      <c r="B315" s="2"/>
      <c r="C315" s="11"/>
      <c r="D315" s="11"/>
      <c r="E315" s="11"/>
      <c r="F315" s="11"/>
    </row>
    <row r="316" spans="1:9" x14ac:dyDescent="0.15">
      <c r="A316" s="37" t="s">
        <v>458</v>
      </c>
      <c r="B316" s="38">
        <v>239</v>
      </c>
      <c r="C316" s="38" t="s">
        <v>52</v>
      </c>
      <c r="D316" s="100">
        <v>63237.39</v>
      </c>
      <c r="E316" s="100">
        <v>11760.14</v>
      </c>
      <c r="F316" s="101"/>
    </row>
    <row r="317" spans="1:9" x14ac:dyDescent="0.15">
      <c r="A317" s="86" t="s">
        <v>47</v>
      </c>
      <c r="B317" s="2">
        <v>247</v>
      </c>
      <c r="C317" s="2" t="s">
        <v>82</v>
      </c>
      <c r="D317" s="100">
        <v>90576</v>
      </c>
      <c r="E317" s="100">
        <v>64281</v>
      </c>
      <c r="F317" s="101"/>
    </row>
    <row r="318" spans="1:9" x14ac:dyDescent="0.15">
      <c r="A318" s="86" t="s">
        <v>47</v>
      </c>
      <c r="B318" s="2">
        <v>247</v>
      </c>
      <c r="C318" s="2" t="s">
        <v>83</v>
      </c>
      <c r="D318" s="100">
        <v>4865</v>
      </c>
      <c r="E318" s="100">
        <v>3455</v>
      </c>
      <c r="F318" s="101"/>
    </row>
    <row r="319" spans="1:9" x14ac:dyDescent="0.15">
      <c r="A319" s="86" t="s">
        <v>778</v>
      </c>
      <c r="B319" s="2">
        <v>282</v>
      </c>
      <c r="C319" s="38" t="s">
        <v>106</v>
      </c>
      <c r="D319" s="100">
        <v>439156</v>
      </c>
      <c r="E319" s="100">
        <v>172990</v>
      </c>
      <c r="F319" s="101"/>
      <c r="G319" s="87"/>
      <c r="H319" s="87"/>
      <c r="I319" s="87"/>
    </row>
    <row r="320" spans="1:9" x14ac:dyDescent="0.15">
      <c r="A320" s="86" t="s">
        <v>778</v>
      </c>
      <c r="B320" s="2">
        <v>282</v>
      </c>
      <c r="C320" s="38" t="s">
        <v>107</v>
      </c>
      <c r="D320" s="100">
        <v>134188</v>
      </c>
      <c r="E320" s="100">
        <v>43186</v>
      </c>
      <c r="F320" s="101"/>
      <c r="G320" s="87"/>
      <c r="H320" s="87"/>
      <c r="I320" s="87"/>
    </row>
    <row r="321" spans="1:14" x14ac:dyDescent="0.15">
      <c r="A321" s="37" t="s">
        <v>47</v>
      </c>
      <c r="B321" s="2">
        <v>294</v>
      </c>
      <c r="C321" s="38" t="s">
        <v>119</v>
      </c>
      <c r="D321" s="100">
        <v>76069</v>
      </c>
      <c r="E321" s="100">
        <v>58274</v>
      </c>
      <c r="F321" s="101"/>
      <c r="G321" s="87"/>
      <c r="H321" s="87"/>
      <c r="I321" s="87"/>
    </row>
    <row r="322" spans="1:14" x14ac:dyDescent="0.15">
      <c r="A322" s="37" t="s">
        <v>252</v>
      </c>
      <c r="B322" s="2">
        <v>294</v>
      </c>
      <c r="C322" s="38" t="s">
        <v>120</v>
      </c>
      <c r="D322" s="100">
        <v>13554</v>
      </c>
      <c r="E322" s="100">
        <v>10383</v>
      </c>
      <c r="F322" s="101"/>
      <c r="G322" s="87"/>
      <c r="H322" s="87"/>
    </row>
    <row r="323" spans="1:14" x14ac:dyDescent="0.15">
      <c r="A323" s="37" t="s">
        <v>124</v>
      </c>
      <c r="B323" s="2">
        <v>300</v>
      </c>
      <c r="C323" s="38" t="s">
        <v>126</v>
      </c>
      <c r="D323" s="100">
        <v>103674</v>
      </c>
      <c r="E323" s="100">
        <v>57986</v>
      </c>
      <c r="F323" s="101"/>
      <c r="G323" s="87"/>
      <c r="H323" s="87"/>
    </row>
    <row r="324" spans="1:14" x14ac:dyDescent="0.15">
      <c r="A324" s="37" t="s">
        <v>124</v>
      </c>
      <c r="B324" s="2">
        <v>300</v>
      </c>
      <c r="C324" s="38" t="s">
        <v>127</v>
      </c>
      <c r="D324" s="100">
        <v>97561</v>
      </c>
      <c r="E324" s="100">
        <v>14787</v>
      </c>
      <c r="F324" s="101"/>
      <c r="H324" s="87"/>
    </row>
    <row r="325" spans="1:14" x14ac:dyDescent="0.15">
      <c r="A325" s="37" t="s">
        <v>124</v>
      </c>
      <c r="B325" s="48">
        <v>330</v>
      </c>
      <c r="C325" s="38" t="s">
        <v>146</v>
      </c>
      <c r="D325" s="100">
        <v>3779734</v>
      </c>
      <c r="E325" s="100">
        <v>97926</v>
      </c>
      <c r="F325" s="101"/>
      <c r="H325" s="87"/>
    </row>
    <row r="326" spans="1:14" x14ac:dyDescent="0.15">
      <c r="A326" s="37" t="s">
        <v>94</v>
      </c>
      <c r="B326" s="48">
        <v>363</v>
      </c>
      <c r="C326" s="38" t="s">
        <v>217</v>
      </c>
      <c r="D326" s="100">
        <v>34969</v>
      </c>
      <c r="E326" s="100">
        <v>25329</v>
      </c>
      <c r="F326" s="101"/>
      <c r="H326" s="87"/>
    </row>
    <row r="327" spans="1:14" x14ac:dyDescent="0.15">
      <c r="A327" s="37" t="s">
        <v>94</v>
      </c>
      <c r="B327" s="48">
        <v>363</v>
      </c>
      <c r="C327" s="38" t="s">
        <v>218</v>
      </c>
      <c r="D327" s="100">
        <v>8393</v>
      </c>
      <c r="E327" s="100">
        <v>6079</v>
      </c>
      <c r="F327" s="101"/>
      <c r="H327" s="87"/>
    </row>
    <row r="328" spans="1:14" x14ac:dyDescent="0.15">
      <c r="A328" s="37" t="s">
        <v>461</v>
      </c>
      <c r="B328" s="48">
        <v>383</v>
      </c>
      <c r="C328" s="38" t="s">
        <v>105</v>
      </c>
      <c r="D328" s="100">
        <v>51310</v>
      </c>
      <c r="E328" s="100">
        <v>42236</v>
      </c>
      <c r="F328" s="101"/>
    </row>
    <row r="329" spans="1:14" x14ac:dyDescent="0.15">
      <c r="A329" s="37" t="s">
        <v>67</v>
      </c>
      <c r="B329" s="48">
        <v>392</v>
      </c>
      <c r="C329" s="38" t="s">
        <v>236</v>
      </c>
      <c r="D329" s="100">
        <v>217082</v>
      </c>
      <c r="E329" s="100">
        <v>10759</v>
      </c>
      <c r="F329" s="101"/>
    </row>
    <row r="330" spans="1:14" x14ac:dyDescent="0.15">
      <c r="A330" s="37" t="s">
        <v>220</v>
      </c>
      <c r="B330" s="48">
        <v>436</v>
      </c>
      <c r="C330" s="38" t="s">
        <v>271</v>
      </c>
      <c r="D330" s="100">
        <v>1833334</v>
      </c>
      <c r="E330" s="100">
        <v>172931</v>
      </c>
      <c r="F330" s="101"/>
    </row>
    <row r="331" spans="1:14" x14ac:dyDescent="0.15">
      <c r="A331" s="37" t="s">
        <v>130</v>
      </c>
      <c r="B331" s="48">
        <v>437</v>
      </c>
      <c r="C331" s="38" t="s">
        <v>274</v>
      </c>
      <c r="D331" s="100">
        <v>65138</v>
      </c>
      <c r="E331" s="100">
        <v>5516</v>
      </c>
      <c r="F331" s="101"/>
    </row>
    <row r="332" spans="1:14" x14ac:dyDescent="0.15">
      <c r="A332" s="37" t="s">
        <v>130</v>
      </c>
      <c r="B332" s="48">
        <v>437</v>
      </c>
      <c r="C332" s="38" t="s">
        <v>275</v>
      </c>
      <c r="D332" s="100">
        <v>19541</v>
      </c>
      <c r="E332" s="100">
        <v>1655</v>
      </c>
      <c r="F332" s="101"/>
      <c r="G332" s="87"/>
      <c r="H332" s="87"/>
      <c r="I332" s="87"/>
      <c r="J332" s="87"/>
      <c r="K332" s="87"/>
      <c r="L332" s="87"/>
      <c r="M332" s="87"/>
      <c r="N332" s="87"/>
    </row>
    <row r="333" spans="1:14" x14ac:dyDescent="0.15">
      <c r="A333" s="37" t="s">
        <v>130</v>
      </c>
      <c r="B333" s="48">
        <v>437</v>
      </c>
      <c r="C333" s="38" t="s">
        <v>276</v>
      </c>
      <c r="D333" s="100">
        <v>0</v>
      </c>
      <c r="E333" s="100">
        <v>47341</v>
      </c>
      <c r="F333" s="101"/>
      <c r="K333" s="87"/>
      <c r="L333" s="87"/>
      <c r="M333" s="87"/>
    </row>
    <row r="334" spans="1:14" x14ac:dyDescent="0.15">
      <c r="A334" s="37" t="s">
        <v>130</v>
      </c>
      <c r="B334" s="48">
        <v>437</v>
      </c>
      <c r="C334" s="38" t="s">
        <v>277</v>
      </c>
      <c r="D334" s="100">
        <v>0</v>
      </c>
      <c r="E334" s="100">
        <v>12381</v>
      </c>
      <c r="F334" s="101"/>
      <c r="J334" s="87"/>
      <c r="K334" s="87"/>
      <c r="L334" s="87"/>
      <c r="M334" s="87"/>
    </row>
    <row r="335" spans="1:14" x14ac:dyDescent="0.15">
      <c r="A335" s="37" t="s">
        <v>130</v>
      </c>
      <c r="B335" s="48">
        <v>437</v>
      </c>
      <c r="C335" s="38" t="s">
        <v>279</v>
      </c>
      <c r="D335" s="100">
        <v>34745</v>
      </c>
      <c r="E335" s="100">
        <v>22453</v>
      </c>
      <c r="F335" s="101"/>
      <c r="J335" s="87"/>
      <c r="K335" s="87"/>
      <c r="L335" s="87"/>
    </row>
    <row r="336" spans="1:14" x14ac:dyDescent="0.15">
      <c r="A336" s="37" t="s">
        <v>130</v>
      </c>
      <c r="B336" s="48">
        <v>437</v>
      </c>
      <c r="C336" s="38" t="s">
        <v>281</v>
      </c>
      <c r="D336" s="100">
        <v>25269</v>
      </c>
      <c r="E336" s="100">
        <v>0</v>
      </c>
      <c r="F336" s="101"/>
      <c r="K336" s="87"/>
    </row>
    <row r="337" spans="1:14" x14ac:dyDescent="0.15">
      <c r="A337" s="37" t="s">
        <v>94</v>
      </c>
      <c r="B337" s="48">
        <v>437</v>
      </c>
      <c r="C337" s="38" t="s">
        <v>285</v>
      </c>
      <c r="D337" s="100">
        <v>86599</v>
      </c>
      <c r="E337" s="100">
        <v>8030</v>
      </c>
      <c r="F337" s="101"/>
      <c r="G337" s="87"/>
      <c r="H337" s="87"/>
      <c r="I337" s="87"/>
      <c r="J337" s="87"/>
      <c r="K337" s="87"/>
      <c r="L337" s="87"/>
      <c r="M337" s="87"/>
      <c r="N337" s="87"/>
    </row>
    <row r="338" spans="1:14" x14ac:dyDescent="0.15">
      <c r="A338" s="37" t="s">
        <v>94</v>
      </c>
      <c r="B338" s="48">
        <v>437</v>
      </c>
      <c r="C338" s="38" t="s">
        <v>287</v>
      </c>
      <c r="D338" s="100">
        <v>25980</v>
      </c>
      <c r="E338" s="100">
        <v>2409</v>
      </c>
      <c r="F338" s="101"/>
      <c r="G338" s="88"/>
      <c r="I338" s="5"/>
      <c r="J338" s="78"/>
      <c r="K338" s="78"/>
      <c r="L338" s="78"/>
      <c r="M338" s="78"/>
    </row>
    <row r="339" spans="1:14" x14ac:dyDescent="0.15">
      <c r="A339" s="37" t="s">
        <v>94</v>
      </c>
      <c r="B339" s="48">
        <v>437</v>
      </c>
      <c r="C339" s="38" t="s">
        <v>288</v>
      </c>
      <c r="D339" s="100">
        <v>0</v>
      </c>
      <c r="E339" s="100">
        <v>72485</v>
      </c>
      <c r="F339" s="101"/>
      <c r="G339" s="88"/>
      <c r="I339" s="5"/>
      <c r="J339" s="78"/>
      <c r="K339" s="78"/>
      <c r="L339" s="78"/>
      <c r="M339" s="78"/>
    </row>
    <row r="340" spans="1:14" x14ac:dyDescent="0.15">
      <c r="A340" s="37" t="s">
        <v>94</v>
      </c>
      <c r="B340" s="48">
        <v>437</v>
      </c>
      <c r="C340" s="38" t="s">
        <v>289</v>
      </c>
      <c r="D340" s="100">
        <v>0</v>
      </c>
      <c r="E340" s="100">
        <v>19136</v>
      </c>
      <c r="F340" s="101"/>
      <c r="G340" s="88"/>
      <c r="I340" s="5"/>
      <c r="J340" s="78"/>
      <c r="K340" s="78"/>
      <c r="L340" s="78"/>
      <c r="M340" s="78"/>
    </row>
    <row r="341" spans="1:14" x14ac:dyDescent="0.15">
      <c r="A341" s="37" t="s">
        <v>94</v>
      </c>
      <c r="B341" s="48">
        <v>437</v>
      </c>
      <c r="C341" s="38" t="s">
        <v>290</v>
      </c>
      <c r="D341" s="100">
        <v>23586</v>
      </c>
      <c r="E341" s="100">
        <v>17564</v>
      </c>
      <c r="F341" s="101"/>
      <c r="G341" s="88"/>
      <c r="I341" s="5"/>
      <c r="J341" s="78"/>
      <c r="K341" s="78"/>
      <c r="L341" s="78"/>
      <c r="M341" s="78"/>
    </row>
    <row r="342" spans="1:14" x14ac:dyDescent="0.15">
      <c r="A342" s="37" t="s">
        <v>94</v>
      </c>
      <c r="B342" s="48">
        <v>437</v>
      </c>
      <c r="C342" s="38" t="s">
        <v>292</v>
      </c>
      <c r="D342" s="100">
        <v>95682</v>
      </c>
      <c r="E342" s="100">
        <v>0</v>
      </c>
      <c r="F342" s="101"/>
      <c r="G342" s="88"/>
      <c r="I342" s="5"/>
      <c r="J342" s="78"/>
      <c r="K342" s="78"/>
      <c r="L342" s="78"/>
      <c r="M342" s="78"/>
    </row>
    <row r="343" spans="1:14" x14ac:dyDescent="0.15">
      <c r="A343" s="37" t="s">
        <v>130</v>
      </c>
      <c r="B343" s="48">
        <v>458</v>
      </c>
      <c r="C343" s="38" t="s">
        <v>314</v>
      </c>
      <c r="D343" s="100">
        <v>951665</v>
      </c>
      <c r="E343" s="100">
        <v>0</v>
      </c>
      <c r="F343" s="101"/>
      <c r="I343" s="5"/>
    </row>
    <row r="344" spans="1:14" x14ac:dyDescent="0.15">
      <c r="A344" s="37" t="s">
        <v>298</v>
      </c>
      <c r="B344" s="48">
        <v>471</v>
      </c>
      <c r="C344" s="38" t="s">
        <v>317</v>
      </c>
      <c r="D344" s="100">
        <v>0</v>
      </c>
      <c r="E344" s="100">
        <v>559354</v>
      </c>
      <c r="F344" s="101"/>
      <c r="G344" s="88"/>
      <c r="I344" s="5"/>
      <c r="J344" s="78"/>
      <c r="K344" s="78"/>
      <c r="L344" s="78"/>
      <c r="M344" s="78"/>
    </row>
    <row r="345" spans="1:14" x14ac:dyDescent="0.15">
      <c r="A345" s="37" t="s">
        <v>298</v>
      </c>
      <c r="B345" s="48">
        <v>490</v>
      </c>
      <c r="C345" s="38" t="s">
        <v>331</v>
      </c>
      <c r="D345" s="100">
        <v>0</v>
      </c>
      <c r="E345" s="100">
        <v>229074</v>
      </c>
      <c r="F345" s="101"/>
      <c r="G345" s="88"/>
      <c r="I345" s="5"/>
      <c r="J345" s="78"/>
      <c r="K345" s="78"/>
      <c r="L345" s="78"/>
      <c r="M345" s="78"/>
    </row>
    <row r="346" spans="1:14" x14ac:dyDescent="0.15">
      <c r="A346" s="37" t="s">
        <v>298</v>
      </c>
      <c r="B346" s="48">
        <v>490</v>
      </c>
      <c r="C346" s="38" t="s">
        <v>335</v>
      </c>
      <c r="D346" s="100">
        <v>0</v>
      </c>
      <c r="E346" s="100">
        <v>266586</v>
      </c>
      <c r="F346" s="101"/>
      <c r="G346" s="88"/>
      <c r="I346" s="5"/>
      <c r="J346" s="78"/>
      <c r="K346" s="78"/>
      <c r="L346" s="78"/>
      <c r="M346" s="78"/>
    </row>
    <row r="347" spans="1:14" x14ac:dyDescent="0.15">
      <c r="A347" s="37" t="s">
        <v>67</v>
      </c>
      <c r="B347" s="48">
        <v>501</v>
      </c>
      <c r="C347" s="38" t="s">
        <v>244</v>
      </c>
      <c r="D347" s="100">
        <v>93148</v>
      </c>
      <c r="E347" s="100">
        <v>22915</v>
      </c>
      <c r="F347" s="101"/>
      <c r="G347" s="88"/>
      <c r="I347" s="5"/>
      <c r="J347" s="78"/>
      <c r="K347" s="78"/>
      <c r="L347" s="78"/>
      <c r="M347" s="78"/>
    </row>
    <row r="348" spans="1:14" x14ac:dyDescent="0.15">
      <c r="A348" s="37" t="s">
        <v>298</v>
      </c>
      <c r="B348" s="48">
        <v>519</v>
      </c>
      <c r="C348" s="38" t="s">
        <v>387</v>
      </c>
      <c r="D348" s="100">
        <v>0</v>
      </c>
      <c r="E348" s="100">
        <v>539519</v>
      </c>
      <c r="F348" s="101"/>
      <c r="G348" s="88"/>
      <c r="I348" s="5"/>
      <c r="J348" s="78"/>
      <c r="K348" s="78"/>
      <c r="L348" s="78"/>
      <c r="M348" s="78"/>
    </row>
    <row r="349" spans="1:14" x14ac:dyDescent="0.15">
      <c r="A349" s="37" t="s">
        <v>298</v>
      </c>
      <c r="B349" s="48">
        <v>571</v>
      </c>
      <c r="C349" s="38" t="s">
        <v>406</v>
      </c>
      <c r="D349" s="100">
        <v>0</v>
      </c>
      <c r="E349" s="100">
        <v>1104498</v>
      </c>
      <c r="F349" s="101"/>
      <c r="G349" s="88"/>
      <c r="I349" s="5"/>
    </row>
    <row r="350" spans="1:14" x14ac:dyDescent="0.15">
      <c r="A350" s="37" t="s">
        <v>298</v>
      </c>
      <c r="B350" s="48">
        <v>612</v>
      </c>
      <c r="C350" s="38" t="s">
        <v>418</v>
      </c>
      <c r="D350" s="100">
        <v>0</v>
      </c>
      <c r="E350" s="100">
        <v>506246</v>
      </c>
      <c r="F350" s="101"/>
      <c r="G350" s="88"/>
      <c r="I350" s="5"/>
      <c r="J350" s="78"/>
      <c r="K350" s="78"/>
      <c r="L350" s="78"/>
      <c r="M350" s="78"/>
    </row>
    <row r="351" spans="1:14" x14ac:dyDescent="0.15">
      <c r="A351" s="37"/>
      <c r="B351" s="48"/>
      <c r="C351" s="38"/>
      <c r="D351" s="100"/>
      <c r="E351" s="100"/>
      <c r="F351" s="101"/>
      <c r="G351" s="88"/>
      <c r="I351" s="5"/>
      <c r="J351" s="78"/>
      <c r="K351" s="78"/>
      <c r="L351" s="78"/>
      <c r="M351" s="78"/>
    </row>
    <row r="352" spans="1:14" x14ac:dyDescent="0.15">
      <c r="A352" s="102" t="s">
        <v>467</v>
      </c>
      <c r="B352" s="66"/>
      <c r="C352" s="67"/>
      <c r="D352" s="65">
        <v>8369055.3899999997</v>
      </c>
      <c r="E352" s="65">
        <v>4229524.1399999997</v>
      </c>
      <c r="F352" s="65">
        <v>0</v>
      </c>
      <c r="G352" s="88"/>
      <c r="I352" s="5"/>
      <c r="J352" s="78"/>
      <c r="K352" s="78"/>
      <c r="L352" s="78"/>
      <c r="M352" s="78"/>
    </row>
    <row r="353" spans="1:13" x14ac:dyDescent="0.15">
      <c r="A353" s="87"/>
      <c r="B353" s="2"/>
      <c r="C353" s="2"/>
      <c r="D353" s="87"/>
      <c r="E353" s="5"/>
      <c r="F353" s="87"/>
      <c r="G353" s="88"/>
      <c r="I353" s="5"/>
      <c r="J353" s="78"/>
      <c r="K353" s="78"/>
      <c r="L353" s="78"/>
      <c r="M353" s="78"/>
    </row>
    <row r="354" spans="1:13" ht="12.75" x14ac:dyDescent="0.2">
      <c r="A354" s="8" t="s">
        <v>468</v>
      </c>
      <c r="B354" s="87"/>
      <c r="C354" s="87"/>
      <c r="E354" s="6"/>
      <c r="F354" s="104"/>
      <c r="G354" s="104"/>
      <c r="L354" s="105"/>
      <c r="M354" s="78"/>
    </row>
    <row r="355" spans="1:13" ht="12.75" x14ac:dyDescent="0.2">
      <c r="A355" s="1" t="s">
        <v>446</v>
      </c>
      <c r="B355" s="87"/>
      <c r="C355" s="87"/>
      <c r="E355" s="6"/>
      <c r="F355" s="104"/>
      <c r="G355" s="104"/>
      <c r="L355" s="105"/>
    </row>
    <row r="356" spans="1:13" ht="12.75" x14ac:dyDescent="0.2">
      <c r="A356" s="90" t="s">
        <v>777</v>
      </c>
      <c r="B356" s="6"/>
      <c r="C356" s="6"/>
      <c r="E356" s="6"/>
      <c r="F356" s="104"/>
      <c r="G356" s="104"/>
      <c r="L356" s="105"/>
      <c r="M356" s="78"/>
    </row>
    <row r="357" spans="1:13" x14ac:dyDescent="0.15">
      <c r="A357" s="11"/>
      <c r="B357" s="11"/>
      <c r="C357" s="11"/>
      <c r="D357" s="11"/>
      <c r="E357" s="11"/>
      <c r="F357" s="106"/>
      <c r="G357" s="106"/>
      <c r="H357" s="11"/>
      <c r="I357" s="11"/>
      <c r="J357" s="11"/>
      <c r="K357" s="11"/>
      <c r="L357" s="105"/>
      <c r="M357" s="78"/>
    </row>
    <row r="358" spans="1:13" ht="12.75" x14ac:dyDescent="0.2">
      <c r="A358" s="91"/>
      <c r="B358" s="92" t="s">
        <v>469</v>
      </c>
      <c r="C358" s="92"/>
      <c r="D358" s="92"/>
      <c r="E358" s="107"/>
      <c r="F358" s="92" t="s">
        <v>470</v>
      </c>
      <c r="G358" s="92" t="s">
        <v>471</v>
      </c>
      <c r="H358" s="92" t="s">
        <v>472</v>
      </c>
      <c r="I358" s="92" t="s">
        <v>14</v>
      </c>
      <c r="J358" s="92" t="s">
        <v>472</v>
      </c>
      <c r="K358" s="92" t="s">
        <v>473</v>
      </c>
      <c r="L358" s="92" t="s">
        <v>474</v>
      </c>
      <c r="M358" s="78"/>
    </row>
    <row r="359" spans="1:13" ht="12.75" x14ac:dyDescent="0.2">
      <c r="A359" s="95" t="s">
        <v>475</v>
      </c>
      <c r="B359" s="96" t="s">
        <v>476</v>
      </c>
      <c r="C359" s="96" t="s">
        <v>477</v>
      </c>
      <c r="D359" s="96" t="s">
        <v>5</v>
      </c>
      <c r="E359" s="96" t="s">
        <v>7</v>
      </c>
      <c r="F359" s="96" t="s">
        <v>15</v>
      </c>
      <c r="G359" s="96" t="s">
        <v>478</v>
      </c>
      <c r="H359" s="96" t="s">
        <v>479</v>
      </c>
      <c r="I359" s="96" t="s">
        <v>480</v>
      </c>
      <c r="J359" s="96" t="s">
        <v>481</v>
      </c>
      <c r="K359" s="96" t="s">
        <v>482</v>
      </c>
      <c r="L359" s="96" t="s">
        <v>483</v>
      </c>
      <c r="M359" s="78"/>
    </row>
    <row r="360" spans="1:13" ht="12.75" x14ac:dyDescent="0.2">
      <c r="A360" s="95" t="s">
        <v>453</v>
      </c>
      <c r="B360" s="96" t="s">
        <v>484</v>
      </c>
      <c r="C360" s="96" t="s">
        <v>485</v>
      </c>
      <c r="D360" s="96" t="s">
        <v>486</v>
      </c>
      <c r="E360" s="22"/>
      <c r="F360" s="96" t="s">
        <v>487</v>
      </c>
      <c r="G360" s="96" t="s">
        <v>488</v>
      </c>
      <c r="H360" s="96" t="s">
        <v>489</v>
      </c>
      <c r="I360" s="96" t="s">
        <v>490</v>
      </c>
      <c r="J360" s="96" t="s">
        <v>21</v>
      </c>
      <c r="K360" s="108" t="s">
        <v>21</v>
      </c>
      <c r="L360" s="108" t="s">
        <v>491</v>
      </c>
      <c r="M360" s="78"/>
    </row>
    <row r="361" spans="1:13" ht="12.75" x14ac:dyDescent="0.2">
      <c r="A361" s="98"/>
      <c r="B361" s="33" t="s">
        <v>492</v>
      </c>
      <c r="C361" s="33"/>
      <c r="D361" s="33"/>
      <c r="E361" s="32"/>
      <c r="F361" s="109"/>
      <c r="G361" s="109"/>
      <c r="H361" s="33"/>
      <c r="I361" s="33" t="s">
        <v>33</v>
      </c>
      <c r="J361" s="33"/>
      <c r="K361" s="110"/>
      <c r="L361" s="110" t="s">
        <v>493</v>
      </c>
    </row>
    <row r="362" spans="1:13" x14ac:dyDescent="0.15">
      <c r="A362" s="11"/>
      <c r="B362" s="11"/>
      <c r="C362" s="11"/>
      <c r="D362" s="11"/>
      <c r="E362" s="11"/>
      <c r="F362" s="106"/>
      <c r="G362" s="106"/>
      <c r="H362" s="11"/>
      <c r="I362" s="11"/>
      <c r="J362" s="11"/>
      <c r="K362" s="11"/>
      <c r="L362" s="105"/>
      <c r="M362" s="78"/>
    </row>
    <row r="363" spans="1:13" x14ac:dyDescent="0.15">
      <c r="A363" s="145" t="s">
        <v>779</v>
      </c>
      <c r="B363" s="37"/>
      <c r="C363" s="6"/>
      <c r="D363" s="48"/>
      <c r="E363" s="38"/>
      <c r="F363" s="111"/>
      <c r="G363" s="38"/>
      <c r="H363" s="112"/>
      <c r="I363" s="112"/>
      <c r="J363" s="112"/>
      <c r="K363" s="112"/>
      <c r="L363" s="105"/>
      <c r="M363" s="78"/>
    </row>
    <row r="364" spans="1:13" x14ac:dyDescent="0.15">
      <c r="A364" s="37"/>
      <c r="B364" s="37"/>
      <c r="C364" s="6"/>
      <c r="D364" s="48"/>
      <c r="E364" s="38"/>
      <c r="F364" s="111"/>
      <c r="G364" s="38"/>
      <c r="H364" s="112"/>
      <c r="I364" s="112"/>
      <c r="J364" s="112"/>
      <c r="K364" s="112"/>
      <c r="L364" s="105"/>
      <c r="M364" s="78"/>
    </row>
    <row r="365" spans="1:13" x14ac:dyDescent="0.15">
      <c r="A365" s="113" t="s">
        <v>467</v>
      </c>
      <c r="B365" s="67"/>
      <c r="C365" s="67"/>
      <c r="D365" s="67"/>
      <c r="E365" s="67"/>
      <c r="F365" s="114"/>
      <c r="G365" s="114"/>
      <c r="H365" s="65"/>
      <c r="I365" s="69">
        <v>0</v>
      </c>
      <c r="J365" s="69">
        <v>0</v>
      </c>
      <c r="K365" s="69">
        <v>0</v>
      </c>
      <c r="L365" s="65"/>
      <c r="M365" s="78"/>
    </row>
    <row r="366" spans="1:13" x14ac:dyDescent="0.15">
      <c r="A366" s="115"/>
      <c r="B366" s="6"/>
      <c r="C366" s="6"/>
      <c r="E366" s="6"/>
      <c r="F366" s="104"/>
      <c r="G366" s="104"/>
      <c r="H366" s="73"/>
      <c r="I366" s="73"/>
      <c r="J366" s="73"/>
      <c r="K366" s="73"/>
      <c r="L366" s="105"/>
      <c r="M366" s="78"/>
    </row>
    <row r="367" spans="1:13" x14ac:dyDescent="0.15">
      <c r="A367" s="116" t="s">
        <v>497</v>
      </c>
      <c r="B367" s="6"/>
      <c r="C367" s="6"/>
      <c r="E367" s="6"/>
      <c r="F367" s="104"/>
      <c r="G367" s="104"/>
      <c r="H367" s="78"/>
      <c r="I367" s="78"/>
      <c r="J367" s="78"/>
      <c r="K367" s="78"/>
      <c r="L367" s="105"/>
    </row>
    <row r="368" spans="1:13" x14ac:dyDescent="0.15">
      <c r="A368" s="80" t="s">
        <v>498</v>
      </c>
      <c r="B368" s="6"/>
      <c r="C368" s="6"/>
      <c r="E368" s="82"/>
      <c r="F368" s="117"/>
      <c r="G368" s="118"/>
      <c r="H368" s="78"/>
      <c r="I368" s="78"/>
      <c r="J368" s="78"/>
      <c r="K368" s="78"/>
      <c r="L368" s="105"/>
      <c r="M368" s="78"/>
    </row>
    <row r="369" spans="1:14" x14ac:dyDescent="0.15">
      <c r="A369" s="80" t="s">
        <v>499</v>
      </c>
      <c r="B369" s="6"/>
      <c r="C369" s="6"/>
      <c r="E369" s="6"/>
      <c r="F369" s="104"/>
      <c r="G369" s="104"/>
      <c r="L369" s="105"/>
      <c r="M369" s="78"/>
    </row>
    <row r="370" spans="1:14" x14ac:dyDescent="0.15">
      <c r="A370" s="87"/>
      <c r="B370" s="2"/>
      <c r="C370" s="2"/>
      <c r="D370" s="87"/>
      <c r="E370" s="5"/>
      <c r="F370" s="87"/>
      <c r="G370" s="88"/>
      <c r="I370" s="5"/>
      <c r="J370" s="78"/>
      <c r="K370" s="78"/>
      <c r="L370" s="78"/>
      <c r="M370" s="78"/>
    </row>
    <row r="371" spans="1:14" ht="12.75" x14ac:dyDescent="0.2">
      <c r="A371" s="120"/>
      <c r="B371" s="120"/>
      <c r="C371" s="121"/>
      <c r="D371" s="121"/>
      <c r="E371" s="121"/>
      <c r="F371" s="121"/>
      <c r="G371" s="88"/>
      <c r="I371" s="5"/>
      <c r="J371" s="78"/>
      <c r="K371" s="78"/>
      <c r="L371" s="78"/>
      <c r="M371" s="78"/>
      <c r="N371" s="87"/>
    </row>
    <row r="372" spans="1:14" x14ac:dyDescent="0.15">
      <c r="A372" s="122" t="s">
        <v>500</v>
      </c>
      <c r="B372" s="123"/>
      <c r="C372" s="123"/>
      <c r="D372" s="123"/>
      <c r="E372" s="123"/>
      <c r="F372" s="124"/>
      <c r="G372" s="88"/>
      <c r="I372" s="5"/>
    </row>
    <row r="373" spans="1:14" ht="31.5" x14ac:dyDescent="0.15">
      <c r="A373" s="125" t="s">
        <v>501</v>
      </c>
      <c r="B373" s="126" t="s">
        <v>502</v>
      </c>
      <c r="C373" s="126" t="s">
        <v>503</v>
      </c>
      <c r="D373" s="127" t="s">
        <v>504</v>
      </c>
      <c r="E373" s="126" t="s">
        <v>505</v>
      </c>
      <c r="F373" s="128" t="s">
        <v>506</v>
      </c>
      <c r="G373" s="88"/>
      <c r="I373" s="5"/>
      <c r="J373" s="78"/>
      <c r="K373" s="78"/>
      <c r="L373" s="78"/>
      <c r="M373" s="78"/>
    </row>
    <row r="374" spans="1:14" ht="112.5" x14ac:dyDescent="0.15">
      <c r="A374" s="129">
        <v>193</v>
      </c>
      <c r="B374" s="130" t="s">
        <v>35</v>
      </c>
      <c r="C374" s="130" t="s">
        <v>507</v>
      </c>
      <c r="D374" s="130" t="s">
        <v>508</v>
      </c>
      <c r="E374" s="131" t="s">
        <v>509</v>
      </c>
      <c r="F374" s="131" t="s">
        <v>510</v>
      </c>
      <c r="G374" s="88"/>
      <c r="I374" s="5"/>
      <c r="J374" s="78"/>
      <c r="K374" s="78"/>
      <c r="L374" s="78"/>
      <c r="M374" s="78"/>
    </row>
    <row r="375" spans="1:14" ht="112.5" x14ac:dyDescent="0.15">
      <c r="A375" s="132">
        <v>199</v>
      </c>
      <c r="B375" s="133" t="s">
        <v>40</v>
      </c>
      <c r="C375" s="133" t="s">
        <v>507</v>
      </c>
      <c r="D375" s="133" t="s">
        <v>508</v>
      </c>
      <c r="E375" s="134" t="s">
        <v>509</v>
      </c>
      <c r="F375" s="134" t="s">
        <v>511</v>
      </c>
      <c r="G375" s="88"/>
      <c r="I375" s="5"/>
      <c r="J375" s="78"/>
      <c r="K375" s="78"/>
      <c r="L375" s="78"/>
      <c r="M375" s="78"/>
    </row>
    <row r="376" spans="1:14" ht="146.25" x14ac:dyDescent="0.15">
      <c r="A376" s="129">
        <v>202</v>
      </c>
      <c r="B376" s="130" t="s">
        <v>43</v>
      </c>
      <c r="C376" s="130" t="s">
        <v>507</v>
      </c>
      <c r="D376" s="130" t="s">
        <v>508</v>
      </c>
      <c r="E376" s="131" t="s">
        <v>512</v>
      </c>
      <c r="F376" s="131" t="s">
        <v>513</v>
      </c>
      <c r="G376" s="88"/>
      <c r="I376" s="5"/>
      <c r="J376" s="78"/>
      <c r="K376" s="78"/>
      <c r="L376" s="78"/>
      <c r="M376" s="78"/>
    </row>
    <row r="377" spans="1:14" ht="45" x14ac:dyDescent="0.15">
      <c r="A377" s="132">
        <v>211</v>
      </c>
      <c r="B377" s="133" t="s">
        <v>48</v>
      </c>
      <c r="C377" s="133" t="s">
        <v>514</v>
      </c>
      <c r="D377" s="133" t="s">
        <v>508</v>
      </c>
      <c r="E377" s="133" t="s">
        <v>515</v>
      </c>
      <c r="F377" s="133" t="s">
        <v>516</v>
      </c>
    </row>
    <row r="378" spans="1:14" ht="56.25" x14ac:dyDescent="0.15">
      <c r="A378" s="129">
        <v>221</v>
      </c>
      <c r="B378" s="130" t="s">
        <v>53</v>
      </c>
      <c r="C378" s="130" t="s">
        <v>514</v>
      </c>
      <c r="D378" s="130" t="s">
        <v>517</v>
      </c>
      <c r="E378" s="133" t="s">
        <v>518</v>
      </c>
      <c r="F378" s="133" t="s">
        <v>519</v>
      </c>
      <c r="G378" s="88"/>
      <c r="I378" s="5"/>
      <c r="J378" s="78"/>
      <c r="K378" s="78"/>
      <c r="L378" s="78"/>
      <c r="M378" s="78"/>
    </row>
    <row r="379" spans="1:14" ht="33.75" x14ac:dyDescent="0.15">
      <c r="A379" s="132">
        <v>225</v>
      </c>
      <c r="B379" s="133" t="s">
        <v>61</v>
      </c>
      <c r="C379" s="133" t="s">
        <v>520</v>
      </c>
      <c r="D379" s="133" t="s">
        <v>521</v>
      </c>
      <c r="E379" s="133" t="s">
        <v>522</v>
      </c>
      <c r="F379" s="133" t="s">
        <v>523</v>
      </c>
      <c r="G379" s="88"/>
      <c r="I379" s="5"/>
      <c r="J379" s="78"/>
      <c r="K379" s="78"/>
      <c r="L379" s="78"/>
      <c r="M379" s="78"/>
    </row>
    <row r="380" spans="1:14" ht="22.5" x14ac:dyDescent="0.15">
      <c r="A380" s="129">
        <v>226</v>
      </c>
      <c r="B380" s="130" t="s">
        <v>524</v>
      </c>
      <c r="C380" s="130" t="s">
        <v>514</v>
      </c>
      <c r="D380" s="130" t="s">
        <v>508</v>
      </c>
      <c r="E380" s="130" t="s">
        <v>525</v>
      </c>
      <c r="F380" s="130" t="s">
        <v>526</v>
      </c>
      <c r="G380" s="88"/>
      <c r="I380" s="5"/>
      <c r="J380" s="78"/>
      <c r="K380" s="78"/>
      <c r="L380" s="78"/>
      <c r="M380" s="78"/>
    </row>
    <row r="381" spans="1:14" ht="22.5" x14ac:dyDescent="0.15">
      <c r="A381" s="132">
        <v>228</v>
      </c>
      <c r="B381" s="133" t="s">
        <v>66</v>
      </c>
      <c r="C381" s="133" t="s">
        <v>520</v>
      </c>
      <c r="D381" s="133" t="s">
        <v>521</v>
      </c>
      <c r="E381" s="133" t="s">
        <v>527</v>
      </c>
      <c r="F381" s="133" t="s">
        <v>527</v>
      </c>
      <c r="G381" s="88"/>
      <c r="I381" s="5"/>
      <c r="J381" s="78"/>
      <c r="K381" s="78"/>
      <c r="L381" s="78"/>
      <c r="M381" s="78"/>
    </row>
    <row r="382" spans="1:14" ht="33.75" x14ac:dyDescent="0.15">
      <c r="A382" s="129">
        <v>233</v>
      </c>
      <c r="B382" s="130" t="s">
        <v>528</v>
      </c>
      <c r="C382" s="130" t="s">
        <v>514</v>
      </c>
      <c r="D382" s="130" t="s">
        <v>529</v>
      </c>
      <c r="E382" s="133" t="s">
        <v>530</v>
      </c>
      <c r="F382" s="133" t="s">
        <v>531</v>
      </c>
      <c r="G382" s="88"/>
      <c r="I382" s="5"/>
    </row>
    <row r="383" spans="1:14" ht="67.5" x14ac:dyDescent="0.15">
      <c r="A383" s="132">
        <v>236</v>
      </c>
      <c r="B383" s="133" t="s">
        <v>68</v>
      </c>
      <c r="C383" s="133" t="s">
        <v>507</v>
      </c>
      <c r="D383" s="133" t="s">
        <v>521</v>
      </c>
      <c r="E383" s="133" t="s">
        <v>532</v>
      </c>
      <c r="F383" s="133" t="s">
        <v>533</v>
      </c>
      <c r="G383" s="88"/>
      <c r="I383" s="5"/>
      <c r="J383" s="78"/>
      <c r="K383" s="78"/>
      <c r="L383" s="78"/>
      <c r="M383" s="78"/>
    </row>
    <row r="384" spans="1:14" ht="33.75" x14ac:dyDescent="0.15">
      <c r="A384" s="129">
        <v>239</v>
      </c>
      <c r="B384" s="130" t="s">
        <v>73</v>
      </c>
      <c r="C384" s="130" t="s">
        <v>534</v>
      </c>
      <c r="D384" s="130" t="s">
        <v>508</v>
      </c>
      <c r="E384" s="130" t="s">
        <v>535</v>
      </c>
      <c r="F384" s="130" t="s">
        <v>535</v>
      </c>
      <c r="G384" s="88"/>
      <c r="I384" s="5"/>
      <c r="J384" s="78"/>
      <c r="K384" s="78"/>
      <c r="L384" s="78"/>
      <c r="M384" s="78"/>
    </row>
    <row r="385" spans="1:13" ht="33.75" x14ac:dyDescent="0.15">
      <c r="A385" s="132">
        <v>243</v>
      </c>
      <c r="B385" s="133" t="s">
        <v>536</v>
      </c>
      <c r="C385" s="133" t="s">
        <v>534</v>
      </c>
      <c r="D385" s="133" t="s">
        <v>508</v>
      </c>
      <c r="E385" s="133" t="s">
        <v>537</v>
      </c>
      <c r="F385" s="133" t="s">
        <v>537</v>
      </c>
      <c r="G385" s="88"/>
      <c r="I385" s="5"/>
      <c r="J385" s="78"/>
      <c r="K385" s="78"/>
      <c r="L385" s="78"/>
      <c r="M385" s="78"/>
    </row>
    <row r="386" spans="1:13" ht="90" x14ac:dyDescent="0.15">
      <c r="A386" s="129">
        <v>245</v>
      </c>
      <c r="B386" s="130" t="s">
        <v>76</v>
      </c>
      <c r="C386" s="130" t="s">
        <v>514</v>
      </c>
      <c r="D386" s="130" t="s">
        <v>517</v>
      </c>
      <c r="E386" s="133" t="s">
        <v>538</v>
      </c>
      <c r="F386" s="133" t="s">
        <v>539</v>
      </c>
      <c r="G386" s="88"/>
      <c r="I386" s="5"/>
      <c r="J386" s="78"/>
      <c r="K386" s="78"/>
      <c r="L386" s="78"/>
      <c r="M386" s="78"/>
    </row>
    <row r="387" spans="1:13" ht="90" x14ac:dyDescent="0.15">
      <c r="A387" s="132">
        <v>247</v>
      </c>
      <c r="B387" s="133" t="s">
        <v>81</v>
      </c>
      <c r="C387" s="133" t="s">
        <v>514</v>
      </c>
      <c r="D387" s="133" t="s">
        <v>517</v>
      </c>
      <c r="E387" s="133" t="s">
        <v>540</v>
      </c>
      <c r="F387" s="133" t="s">
        <v>541</v>
      </c>
      <c r="G387" s="88"/>
    </row>
    <row r="388" spans="1:13" ht="22.5" x14ac:dyDescent="0.15">
      <c r="A388" s="129">
        <v>262</v>
      </c>
      <c r="B388" s="130" t="s">
        <v>86</v>
      </c>
      <c r="C388" s="130" t="s">
        <v>542</v>
      </c>
      <c r="D388" s="130" t="s">
        <v>508</v>
      </c>
      <c r="E388" s="130" t="s">
        <v>543</v>
      </c>
      <c r="F388" s="130" t="s">
        <v>543</v>
      </c>
      <c r="G388" s="88"/>
      <c r="I388" s="5"/>
      <c r="J388" s="78"/>
      <c r="K388" s="78"/>
      <c r="L388" s="78"/>
      <c r="M388" s="78"/>
    </row>
    <row r="389" spans="1:13" ht="67.5" x14ac:dyDescent="0.15">
      <c r="A389" s="132">
        <v>265</v>
      </c>
      <c r="B389" s="133" t="s">
        <v>544</v>
      </c>
      <c r="C389" s="133" t="s">
        <v>545</v>
      </c>
      <c r="D389" s="133" t="s">
        <v>517</v>
      </c>
      <c r="E389" s="133" t="s">
        <v>546</v>
      </c>
      <c r="F389" s="133" t="s">
        <v>547</v>
      </c>
      <c r="G389" s="88"/>
      <c r="I389" s="5"/>
      <c r="J389" s="78"/>
      <c r="K389" s="78"/>
      <c r="L389" s="78"/>
      <c r="M389" s="78"/>
    </row>
    <row r="390" spans="1:13" ht="22.5" x14ac:dyDescent="0.15">
      <c r="A390" s="129">
        <v>270</v>
      </c>
      <c r="B390" s="130" t="s">
        <v>93</v>
      </c>
      <c r="C390" s="130" t="s">
        <v>520</v>
      </c>
      <c r="D390" s="130" t="s">
        <v>521</v>
      </c>
      <c r="E390" s="130" t="s">
        <v>527</v>
      </c>
      <c r="F390" s="130" t="s">
        <v>527</v>
      </c>
      <c r="G390" s="88"/>
      <c r="I390" s="5"/>
      <c r="J390" s="78"/>
      <c r="K390" s="78"/>
      <c r="L390" s="78"/>
      <c r="M390" s="78"/>
    </row>
    <row r="391" spans="1:13" ht="101.25" x14ac:dyDescent="0.15">
      <c r="A391" s="132">
        <v>271</v>
      </c>
      <c r="B391" s="133" t="s">
        <v>95</v>
      </c>
      <c r="C391" s="133" t="s">
        <v>548</v>
      </c>
      <c r="D391" s="133" t="s">
        <v>517</v>
      </c>
      <c r="E391" s="133" t="s">
        <v>549</v>
      </c>
      <c r="F391" s="133" t="s">
        <v>550</v>
      </c>
      <c r="G391" s="88"/>
      <c r="I391" s="5"/>
      <c r="J391" s="78"/>
      <c r="K391" s="78"/>
      <c r="L391" s="78"/>
      <c r="M391" s="78"/>
    </row>
    <row r="392" spans="1:13" ht="22.5" x14ac:dyDescent="0.15">
      <c r="A392" s="129">
        <v>278</v>
      </c>
      <c r="B392" s="130" t="s">
        <v>551</v>
      </c>
      <c r="C392" s="130" t="s">
        <v>552</v>
      </c>
      <c r="D392" s="130" t="s">
        <v>508</v>
      </c>
      <c r="E392" s="130" t="s">
        <v>553</v>
      </c>
      <c r="F392" s="130" t="s">
        <v>553</v>
      </c>
      <c r="G392" s="88"/>
      <c r="I392" s="5"/>
      <c r="J392" s="78"/>
      <c r="K392" s="78"/>
      <c r="L392" s="78"/>
      <c r="M392" s="78"/>
    </row>
    <row r="393" spans="1:13" ht="33.75" x14ac:dyDescent="0.15">
      <c r="A393" s="132">
        <v>280</v>
      </c>
      <c r="B393" s="133" t="s">
        <v>100</v>
      </c>
      <c r="C393" s="133" t="s">
        <v>514</v>
      </c>
      <c r="D393" s="133" t="s">
        <v>554</v>
      </c>
      <c r="E393" s="133" t="s">
        <v>555</v>
      </c>
      <c r="F393" s="133" t="s">
        <v>556</v>
      </c>
      <c r="G393" s="88"/>
    </row>
    <row r="394" spans="1:13" ht="90" x14ac:dyDescent="0.15">
      <c r="A394" s="129">
        <v>282</v>
      </c>
      <c r="B394" s="130" t="s">
        <v>104</v>
      </c>
      <c r="C394" s="130" t="s">
        <v>548</v>
      </c>
      <c r="D394" s="130" t="s">
        <v>517</v>
      </c>
      <c r="E394" s="133" t="s">
        <v>557</v>
      </c>
      <c r="F394" s="133" t="s">
        <v>558</v>
      </c>
      <c r="G394" s="88"/>
      <c r="I394" s="5"/>
      <c r="J394" s="78"/>
      <c r="K394" s="78"/>
      <c r="L394" s="78"/>
      <c r="M394" s="78"/>
    </row>
    <row r="395" spans="1:13" ht="67.5" x14ac:dyDescent="0.15">
      <c r="A395" s="132">
        <v>283</v>
      </c>
      <c r="B395" s="133" t="s">
        <v>110</v>
      </c>
      <c r="C395" s="133" t="s">
        <v>507</v>
      </c>
      <c r="D395" s="133" t="s">
        <v>521</v>
      </c>
      <c r="E395" s="133" t="s">
        <v>559</v>
      </c>
      <c r="F395" s="133" t="s">
        <v>560</v>
      </c>
      <c r="G395" s="88"/>
      <c r="I395" s="5"/>
      <c r="J395" s="78"/>
      <c r="K395" s="78"/>
      <c r="L395" s="78"/>
      <c r="M395" s="78"/>
    </row>
    <row r="396" spans="1:13" x14ac:dyDescent="0.15">
      <c r="A396" s="129">
        <v>290</v>
      </c>
      <c r="B396" s="130" t="s">
        <v>114</v>
      </c>
      <c r="C396" s="130" t="s">
        <v>548</v>
      </c>
      <c r="D396" s="130" t="s">
        <v>561</v>
      </c>
      <c r="E396" s="130"/>
      <c r="F396" s="130" t="s">
        <v>562</v>
      </c>
      <c r="G396" s="88"/>
      <c r="I396" s="5"/>
      <c r="J396" s="78"/>
      <c r="K396" s="78"/>
      <c r="L396" s="78"/>
      <c r="M396" s="78"/>
    </row>
    <row r="397" spans="1:13" ht="90" x14ac:dyDescent="0.15">
      <c r="A397" s="132">
        <v>294</v>
      </c>
      <c r="B397" s="133" t="s">
        <v>118</v>
      </c>
      <c r="C397" s="133" t="s">
        <v>514</v>
      </c>
      <c r="D397" s="133" t="s">
        <v>517</v>
      </c>
      <c r="E397" s="134" t="s">
        <v>563</v>
      </c>
      <c r="F397" s="134" t="s">
        <v>564</v>
      </c>
      <c r="G397" s="88"/>
      <c r="I397" s="5"/>
      <c r="J397" s="78"/>
      <c r="K397" s="78"/>
      <c r="L397" s="78"/>
      <c r="M397" s="78"/>
    </row>
    <row r="398" spans="1:13" ht="22.5" x14ac:dyDescent="0.15">
      <c r="A398" s="129">
        <v>295</v>
      </c>
      <c r="B398" s="130" t="s">
        <v>565</v>
      </c>
      <c r="C398" s="130" t="s">
        <v>548</v>
      </c>
      <c r="D398" s="130" t="s">
        <v>566</v>
      </c>
      <c r="E398" s="130" t="s">
        <v>567</v>
      </c>
      <c r="F398" s="130" t="s">
        <v>567</v>
      </c>
      <c r="G398" s="88"/>
      <c r="I398" s="5"/>
      <c r="J398" s="78"/>
      <c r="K398" s="78"/>
      <c r="L398" s="78"/>
      <c r="M398" s="78"/>
    </row>
    <row r="399" spans="1:13" x14ac:dyDescent="0.15">
      <c r="A399" s="132">
        <v>299</v>
      </c>
      <c r="B399" s="133" t="s">
        <v>122</v>
      </c>
      <c r="C399" s="133" t="s">
        <v>548</v>
      </c>
      <c r="D399" s="133" t="s">
        <v>561</v>
      </c>
      <c r="E399" s="133"/>
      <c r="F399" s="133" t="s">
        <v>562</v>
      </c>
      <c r="G399" s="88"/>
      <c r="I399" s="5"/>
    </row>
    <row r="400" spans="1:13" ht="33.75" x14ac:dyDescent="0.15">
      <c r="A400" s="129">
        <v>300</v>
      </c>
      <c r="B400" s="130" t="s">
        <v>125</v>
      </c>
      <c r="C400" s="130" t="s">
        <v>545</v>
      </c>
      <c r="D400" s="130" t="s">
        <v>521</v>
      </c>
      <c r="E400" s="130" t="s">
        <v>568</v>
      </c>
      <c r="F400" s="130" t="s">
        <v>569</v>
      </c>
      <c r="G400" s="88"/>
      <c r="I400" s="5"/>
      <c r="J400" s="78"/>
      <c r="K400" s="78"/>
      <c r="L400" s="78"/>
      <c r="M400" s="78"/>
    </row>
    <row r="401" spans="1:14" ht="33.75" x14ac:dyDescent="0.15">
      <c r="A401" s="132">
        <v>304</v>
      </c>
      <c r="B401" s="133" t="s">
        <v>570</v>
      </c>
      <c r="C401" s="133" t="s">
        <v>542</v>
      </c>
      <c r="D401" s="133" t="s">
        <v>571</v>
      </c>
      <c r="E401" s="133" t="s">
        <v>572</v>
      </c>
      <c r="F401" s="133" t="s">
        <v>573</v>
      </c>
      <c r="G401" s="88"/>
      <c r="I401" s="5"/>
      <c r="J401" s="78"/>
      <c r="K401" s="78"/>
      <c r="L401" s="78"/>
      <c r="M401" s="78"/>
    </row>
    <row r="402" spans="1:14" ht="33.75" x14ac:dyDescent="0.15">
      <c r="A402" s="132" t="s">
        <v>574</v>
      </c>
      <c r="B402" s="133" t="s">
        <v>575</v>
      </c>
      <c r="C402" s="133" t="s">
        <v>514</v>
      </c>
      <c r="D402" s="133" t="s">
        <v>576</v>
      </c>
      <c r="E402" s="133" t="s">
        <v>577</v>
      </c>
      <c r="F402" s="133" t="s">
        <v>578</v>
      </c>
      <c r="G402" s="88"/>
      <c r="I402" s="5"/>
      <c r="J402" s="78"/>
      <c r="K402" s="78"/>
      <c r="L402" s="78"/>
      <c r="M402" s="78"/>
    </row>
    <row r="403" spans="1:14" ht="45" x14ac:dyDescent="0.15">
      <c r="A403" s="129">
        <v>311</v>
      </c>
      <c r="B403" s="130" t="s">
        <v>579</v>
      </c>
      <c r="C403" s="130" t="s">
        <v>542</v>
      </c>
      <c r="D403" s="130" t="s">
        <v>580</v>
      </c>
      <c r="E403" s="130" t="s">
        <v>581</v>
      </c>
      <c r="F403" s="130" t="s">
        <v>582</v>
      </c>
      <c r="G403" s="88"/>
      <c r="I403" s="5"/>
      <c r="J403" s="78"/>
      <c r="K403" s="78"/>
      <c r="L403" s="78"/>
      <c r="M403" s="78"/>
    </row>
    <row r="404" spans="1:14" ht="22.5" x14ac:dyDescent="0.15">
      <c r="A404" s="132">
        <v>312</v>
      </c>
      <c r="B404" s="133" t="s">
        <v>583</v>
      </c>
      <c r="C404" s="133" t="s">
        <v>584</v>
      </c>
      <c r="D404" s="133" t="s">
        <v>508</v>
      </c>
      <c r="E404" s="133" t="s">
        <v>585</v>
      </c>
      <c r="F404" s="133" t="s">
        <v>585</v>
      </c>
      <c r="G404" s="88"/>
      <c r="I404" s="5"/>
      <c r="J404" s="78"/>
      <c r="K404" s="78"/>
      <c r="L404" s="78"/>
      <c r="M404" s="78"/>
    </row>
    <row r="405" spans="1:14" ht="90" x14ac:dyDescent="0.15">
      <c r="A405" s="129">
        <v>313</v>
      </c>
      <c r="B405" s="130" t="s">
        <v>586</v>
      </c>
      <c r="C405" s="130" t="s">
        <v>587</v>
      </c>
      <c r="D405" s="130" t="s">
        <v>588</v>
      </c>
      <c r="E405" s="133" t="s">
        <v>589</v>
      </c>
      <c r="F405" s="130" t="s">
        <v>590</v>
      </c>
      <c r="G405" s="88"/>
      <c r="I405" s="5"/>
    </row>
    <row r="406" spans="1:14" ht="33.75" x14ac:dyDescent="0.15">
      <c r="A406" s="132">
        <v>315</v>
      </c>
      <c r="B406" s="133" t="s">
        <v>131</v>
      </c>
      <c r="C406" s="133" t="s">
        <v>591</v>
      </c>
      <c r="D406" s="133" t="s">
        <v>592</v>
      </c>
      <c r="E406" s="133"/>
      <c r="F406" s="133" t="s">
        <v>562</v>
      </c>
      <c r="G406" s="88"/>
      <c r="I406" s="5"/>
      <c r="J406" s="78"/>
      <c r="K406" s="78"/>
      <c r="L406" s="78"/>
      <c r="M406" s="78"/>
    </row>
    <row r="407" spans="1:14" x14ac:dyDescent="0.15">
      <c r="A407" s="129">
        <v>316</v>
      </c>
      <c r="B407" s="130" t="s">
        <v>131</v>
      </c>
      <c r="C407" s="130" t="s">
        <v>548</v>
      </c>
      <c r="D407" s="130" t="s">
        <v>561</v>
      </c>
      <c r="E407" s="130"/>
      <c r="F407" s="130" t="s">
        <v>562</v>
      </c>
      <c r="G407" s="88"/>
      <c r="I407" s="5"/>
      <c r="J407" s="78"/>
      <c r="K407" s="78"/>
      <c r="L407" s="78"/>
      <c r="M407" s="78"/>
    </row>
    <row r="408" spans="1:14" ht="22.5" x14ac:dyDescent="0.15">
      <c r="A408" s="132">
        <v>319</v>
      </c>
      <c r="B408" s="133" t="s">
        <v>134</v>
      </c>
      <c r="C408" s="133" t="s">
        <v>520</v>
      </c>
      <c r="D408" s="133" t="s">
        <v>521</v>
      </c>
      <c r="E408" s="133" t="s">
        <v>527</v>
      </c>
      <c r="F408" s="133" t="s">
        <v>527</v>
      </c>
      <c r="G408" s="88"/>
      <c r="I408" s="5"/>
      <c r="J408" s="78"/>
      <c r="K408" s="78"/>
      <c r="L408" s="78"/>
      <c r="M408" s="78"/>
    </row>
    <row r="409" spans="1:14" ht="78.75" x14ac:dyDescent="0.15">
      <c r="A409" s="129">
        <v>322</v>
      </c>
      <c r="B409" s="130" t="s">
        <v>136</v>
      </c>
      <c r="C409" s="130" t="s">
        <v>548</v>
      </c>
      <c r="D409" s="130" t="s">
        <v>517</v>
      </c>
      <c r="E409" s="133" t="s">
        <v>593</v>
      </c>
      <c r="F409" s="133" t="s">
        <v>539</v>
      </c>
      <c r="G409" s="88"/>
      <c r="I409" s="5"/>
      <c r="J409" s="78"/>
      <c r="K409" s="78"/>
      <c r="L409" s="78"/>
      <c r="M409" s="78"/>
    </row>
    <row r="410" spans="1:14" ht="45" x14ac:dyDescent="0.15">
      <c r="A410" s="132">
        <v>323</v>
      </c>
      <c r="B410" s="133" t="s">
        <v>594</v>
      </c>
      <c r="C410" s="133" t="s">
        <v>584</v>
      </c>
      <c r="D410" s="133" t="s">
        <v>595</v>
      </c>
      <c r="E410" s="133" t="s">
        <v>596</v>
      </c>
      <c r="F410" s="133" t="s">
        <v>597</v>
      </c>
      <c r="G410" s="88"/>
      <c r="I410" s="5"/>
      <c r="J410" s="78"/>
      <c r="K410" s="78"/>
      <c r="L410" s="78"/>
      <c r="M410" s="78"/>
    </row>
    <row r="411" spans="1:14" ht="22.5" x14ac:dyDescent="0.15">
      <c r="A411" s="129">
        <v>330</v>
      </c>
      <c r="B411" s="130" t="s">
        <v>145</v>
      </c>
      <c r="C411" s="130" t="s">
        <v>545</v>
      </c>
      <c r="D411" s="130" t="s">
        <v>598</v>
      </c>
      <c r="E411" s="130" t="s">
        <v>599</v>
      </c>
      <c r="F411" s="130" t="s">
        <v>599</v>
      </c>
      <c r="G411" s="88"/>
      <c r="I411" s="5"/>
    </row>
    <row r="412" spans="1:14" ht="33.75" x14ac:dyDescent="0.15">
      <c r="A412" s="132">
        <v>331</v>
      </c>
      <c r="B412" s="133" t="s">
        <v>600</v>
      </c>
      <c r="C412" s="133" t="s">
        <v>591</v>
      </c>
      <c r="D412" s="133" t="s">
        <v>601</v>
      </c>
      <c r="E412" s="133" t="s">
        <v>602</v>
      </c>
      <c r="F412" s="133" t="s">
        <v>603</v>
      </c>
      <c r="G412" s="88"/>
      <c r="I412" s="5"/>
      <c r="J412" s="78"/>
      <c r="K412" s="78"/>
      <c r="L412" s="78"/>
      <c r="M412" s="78"/>
      <c r="N412" s="78"/>
    </row>
    <row r="413" spans="1:14" ht="45" x14ac:dyDescent="0.15">
      <c r="A413" s="132">
        <v>332</v>
      </c>
      <c r="B413" s="133" t="s">
        <v>600</v>
      </c>
      <c r="C413" s="133" t="s">
        <v>604</v>
      </c>
      <c r="D413" s="133" t="s">
        <v>605</v>
      </c>
      <c r="E413" s="133" t="s">
        <v>606</v>
      </c>
      <c r="F413" s="133" t="s">
        <v>607</v>
      </c>
      <c r="G413" s="88"/>
      <c r="I413" s="5"/>
      <c r="J413" s="78"/>
      <c r="K413" s="78"/>
      <c r="L413" s="78"/>
      <c r="M413" s="78"/>
      <c r="N413" s="78"/>
    </row>
    <row r="414" spans="1:14" ht="33.75" x14ac:dyDescent="0.15">
      <c r="A414" s="129" t="s">
        <v>608</v>
      </c>
      <c r="B414" s="130" t="s">
        <v>609</v>
      </c>
      <c r="C414" s="130" t="s">
        <v>514</v>
      </c>
      <c r="D414" s="130" t="s">
        <v>576</v>
      </c>
      <c r="E414" s="130" t="s">
        <v>577</v>
      </c>
      <c r="F414" s="130" t="s">
        <v>578</v>
      </c>
      <c r="G414" s="88"/>
      <c r="I414" s="5"/>
      <c r="J414" s="78"/>
      <c r="K414" s="78"/>
      <c r="L414" s="78"/>
      <c r="M414" s="78"/>
      <c r="N414" s="78"/>
    </row>
    <row r="415" spans="1:14" ht="22.5" x14ac:dyDescent="0.15">
      <c r="A415" s="132" t="s">
        <v>610</v>
      </c>
      <c r="B415" s="133" t="s">
        <v>149</v>
      </c>
      <c r="C415" s="133" t="s">
        <v>611</v>
      </c>
      <c r="D415" s="133" t="s">
        <v>521</v>
      </c>
      <c r="E415" s="133" t="s">
        <v>612</v>
      </c>
      <c r="F415" s="133" t="s">
        <v>612</v>
      </c>
      <c r="G415" s="89"/>
      <c r="I415" s="5"/>
      <c r="J415" s="78"/>
      <c r="K415" s="78"/>
      <c r="L415" s="78"/>
      <c r="M415" s="78"/>
      <c r="N415" s="78"/>
    </row>
    <row r="416" spans="1:14" ht="22.5" x14ac:dyDescent="0.15">
      <c r="A416" s="129">
        <v>338</v>
      </c>
      <c r="B416" s="130" t="s">
        <v>613</v>
      </c>
      <c r="C416" s="130" t="s">
        <v>542</v>
      </c>
      <c r="D416" s="130" t="s">
        <v>508</v>
      </c>
      <c r="E416" s="133" t="s">
        <v>614</v>
      </c>
      <c r="F416" s="133" t="s">
        <v>614</v>
      </c>
      <c r="G416" s="89"/>
      <c r="I416" s="5"/>
      <c r="J416" s="78"/>
      <c r="K416" s="78"/>
      <c r="L416" s="78"/>
      <c r="M416" s="78"/>
      <c r="N416" s="78"/>
    </row>
    <row r="417" spans="1:14" ht="33.75" x14ac:dyDescent="0.15">
      <c r="A417" s="132">
        <v>341</v>
      </c>
      <c r="B417" s="133" t="s">
        <v>160</v>
      </c>
      <c r="C417" s="133" t="s">
        <v>520</v>
      </c>
      <c r="D417" s="133" t="s">
        <v>508</v>
      </c>
      <c r="E417" s="133" t="s">
        <v>615</v>
      </c>
      <c r="F417" s="133" t="s">
        <v>615</v>
      </c>
      <c r="G417" s="89"/>
      <c r="I417" s="5"/>
    </row>
    <row r="418" spans="1:14" ht="22.5" x14ac:dyDescent="0.15">
      <c r="A418" s="129">
        <v>342</v>
      </c>
      <c r="B418" s="130" t="s">
        <v>164</v>
      </c>
      <c r="C418" s="130" t="s">
        <v>548</v>
      </c>
      <c r="D418" s="130" t="s">
        <v>616</v>
      </c>
      <c r="E418" s="133" t="s">
        <v>567</v>
      </c>
      <c r="F418" s="130" t="s">
        <v>567</v>
      </c>
      <c r="G418" s="89"/>
      <c r="I418" s="5"/>
    </row>
    <row r="419" spans="1:14" ht="45" x14ac:dyDescent="0.15">
      <c r="A419" s="132">
        <v>346</v>
      </c>
      <c r="B419" s="133" t="s">
        <v>617</v>
      </c>
      <c r="C419" s="133" t="s">
        <v>542</v>
      </c>
      <c r="D419" s="133" t="s">
        <v>580</v>
      </c>
      <c r="E419" s="133" t="s">
        <v>618</v>
      </c>
      <c r="F419" s="133" t="s">
        <v>582</v>
      </c>
      <c r="G419" s="89"/>
      <c r="I419" s="5"/>
    </row>
    <row r="420" spans="1:14" ht="45" x14ac:dyDescent="0.15">
      <c r="A420" s="129" t="s">
        <v>619</v>
      </c>
      <c r="B420" s="130" t="s">
        <v>179</v>
      </c>
      <c r="C420" s="130" t="s">
        <v>548</v>
      </c>
      <c r="D420" s="133" t="s">
        <v>517</v>
      </c>
      <c r="E420" s="133" t="s">
        <v>620</v>
      </c>
      <c r="F420" s="133" t="s">
        <v>620</v>
      </c>
      <c r="G420" s="87"/>
      <c r="H420" s="87"/>
      <c r="I420" s="87"/>
      <c r="J420" s="78"/>
      <c r="K420" s="78"/>
      <c r="L420" s="78"/>
      <c r="M420" s="78"/>
      <c r="N420" s="87"/>
    </row>
    <row r="421" spans="1:14" ht="45" x14ac:dyDescent="0.15">
      <c r="A421" s="132">
        <v>354</v>
      </c>
      <c r="B421" s="133" t="s">
        <v>621</v>
      </c>
      <c r="C421" s="133" t="s">
        <v>591</v>
      </c>
      <c r="D421" s="133" t="s">
        <v>622</v>
      </c>
      <c r="E421" s="133" t="s">
        <v>623</v>
      </c>
      <c r="F421" s="133" t="s">
        <v>623</v>
      </c>
      <c r="J421" s="78"/>
      <c r="K421" s="78"/>
      <c r="L421" s="78"/>
      <c r="M421" s="78"/>
      <c r="N421" s="78"/>
    </row>
    <row r="422" spans="1:14" ht="22.5" x14ac:dyDescent="0.15">
      <c r="A422" s="129">
        <v>361</v>
      </c>
      <c r="B422" s="130" t="s">
        <v>624</v>
      </c>
      <c r="C422" s="130" t="s">
        <v>584</v>
      </c>
      <c r="D422" s="130" t="s">
        <v>508</v>
      </c>
      <c r="E422" s="130" t="s">
        <v>585</v>
      </c>
      <c r="F422" s="130" t="s">
        <v>585</v>
      </c>
    </row>
    <row r="423" spans="1:14" ht="22.5" x14ac:dyDescent="0.15">
      <c r="A423" s="132">
        <v>362</v>
      </c>
      <c r="B423" s="133" t="s">
        <v>625</v>
      </c>
      <c r="C423" s="133" t="s">
        <v>514</v>
      </c>
      <c r="D423" s="133" t="s">
        <v>508</v>
      </c>
      <c r="E423" s="133" t="s">
        <v>553</v>
      </c>
      <c r="F423" s="133" t="s">
        <v>553</v>
      </c>
    </row>
    <row r="424" spans="1:14" ht="45" x14ac:dyDescent="0.15">
      <c r="A424" s="129">
        <v>363</v>
      </c>
      <c r="B424" s="130" t="s">
        <v>216</v>
      </c>
      <c r="C424" s="130" t="s">
        <v>548</v>
      </c>
      <c r="D424" s="130" t="s">
        <v>626</v>
      </c>
      <c r="E424" s="133" t="s">
        <v>627</v>
      </c>
      <c r="F424" s="133" t="s">
        <v>627</v>
      </c>
    </row>
    <row r="425" spans="1:14" ht="78.75" x14ac:dyDescent="0.15">
      <c r="A425" s="132" t="s">
        <v>628</v>
      </c>
      <c r="B425" s="133" t="s">
        <v>187</v>
      </c>
      <c r="C425" s="133" t="s">
        <v>548</v>
      </c>
      <c r="D425" s="133" t="s">
        <v>517</v>
      </c>
      <c r="E425" s="133" t="s">
        <v>629</v>
      </c>
      <c r="F425" s="133" t="s">
        <v>539</v>
      </c>
    </row>
    <row r="426" spans="1:14" ht="22.5" x14ac:dyDescent="0.15">
      <c r="A426" s="129">
        <v>365</v>
      </c>
      <c r="B426" s="130" t="s">
        <v>221</v>
      </c>
      <c r="C426" s="130" t="s">
        <v>584</v>
      </c>
      <c r="D426" s="130" t="s">
        <v>630</v>
      </c>
      <c r="E426" s="133" t="s">
        <v>631</v>
      </c>
      <c r="F426" s="133" t="s">
        <v>631</v>
      </c>
    </row>
    <row r="427" spans="1:14" ht="22.5" x14ac:dyDescent="0.15">
      <c r="A427" s="132">
        <v>367</v>
      </c>
      <c r="B427" s="133" t="s">
        <v>225</v>
      </c>
      <c r="C427" s="133" t="s">
        <v>520</v>
      </c>
      <c r="D427" s="133" t="s">
        <v>521</v>
      </c>
      <c r="E427" s="133" t="s">
        <v>527</v>
      </c>
      <c r="F427" s="133" t="s">
        <v>527</v>
      </c>
    </row>
    <row r="428" spans="1:14" ht="56.25" x14ac:dyDescent="0.15">
      <c r="A428" s="129">
        <v>368</v>
      </c>
      <c r="B428" s="130" t="s">
        <v>632</v>
      </c>
      <c r="C428" s="130" t="s">
        <v>542</v>
      </c>
      <c r="D428" s="130" t="s">
        <v>633</v>
      </c>
      <c r="E428" s="133" t="s">
        <v>634</v>
      </c>
      <c r="F428" s="133" t="s">
        <v>635</v>
      </c>
    </row>
    <row r="429" spans="1:14" ht="22.5" x14ac:dyDescent="0.15">
      <c r="A429" s="132">
        <v>369</v>
      </c>
      <c r="B429" s="133" t="s">
        <v>636</v>
      </c>
      <c r="C429" s="133" t="s">
        <v>584</v>
      </c>
      <c r="D429" s="133" t="s">
        <v>566</v>
      </c>
      <c r="E429" s="133" t="s">
        <v>567</v>
      </c>
      <c r="F429" s="133" t="s">
        <v>567</v>
      </c>
    </row>
    <row r="430" spans="1:14" ht="45" x14ac:dyDescent="0.15">
      <c r="A430" s="132">
        <v>373</v>
      </c>
      <c r="B430" s="133" t="s">
        <v>230</v>
      </c>
      <c r="C430" s="133" t="s">
        <v>545</v>
      </c>
      <c r="D430" s="133" t="s">
        <v>637</v>
      </c>
      <c r="E430" s="133" t="s">
        <v>638</v>
      </c>
      <c r="F430" s="133" t="s">
        <v>639</v>
      </c>
    </row>
    <row r="431" spans="1:14" x14ac:dyDescent="0.15">
      <c r="A431" s="132">
        <v>379</v>
      </c>
      <c r="B431" s="133" t="s">
        <v>640</v>
      </c>
      <c r="C431" s="133" t="s">
        <v>548</v>
      </c>
      <c r="D431" s="133" t="s">
        <v>641</v>
      </c>
      <c r="E431" s="133"/>
      <c r="F431" s="133" t="s">
        <v>642</v>
      </c>
    </row>
    <row r="432" spans="1:14" ht="56.25" x14ac:dyDescent="0.15">
      <c r="A432" s="132" t="s">
        <v>643</v>
      </c>
      <c r="B432" s="133" t="s">
        <v>153</v>
      </c>
      <c r="C432" s="133" t="s">
        <v>611</v>
      </c>
      <c r="D432" s="133" t="s">
        <v>517</v>
      </c>
      <c r="E432" s="133" t="s">
        <v>644</v>
      </c>
      <c r="F432" s="133" t="s">
        <v>644</v>
      </c>
    </row>
    <row r="433" spans="1:6" ht="78.75" x14ac:dyDescent="0.15">
      <c r="A433" s="132" t="s">
        <v>645</v>
      </c>
      <c r="B433" s="133" t="s">
        <v>196</v>
      </c>
      <c r="C433" s="133" t="s">
        <v>548</v>
      </c>
      <c r="D433" s="133" t="s">
        <v>521</v>
      </c>
      <c r="E433" s="133" t="s">
        <v>646</v>
      </c>
      <c r="F433" s="133" t="s">
        <v>620</v>
      </c>
    </row>
    <row r="434" spans="1:6" ht="56.25" x14ac:dyDescent="0.15">
      <c r="A434" s="132">
        <v>383</v>
      </c>
      <c r="B434" s="133" t="s">
        <v>647</v>
      </c>
      <c r="C434" s="133" t="s">
        <v>604</v>
      </c>
      <c r="D434" s="133" t="s">
        <v>517</v>
      </c>
      <c r="E434" s="133" t="s">
        <v>648</v>
      </c>
      <c r="F434" s="133" t="s">
        <v>649</v>
      </c>
    </row>
    <row r="435" spans="1:6" ht="78.75" x14ac:dyDescent="0.15">
      <c r="A435" s="132">
        <v>392</v>
      </c>
      <c r="B435" s="133" t="s">
        <v>235</v>
      </c>
      <c r="C435" s="133" t="s">
        <v>507</v>
      </c>
      <c r="D435" s="133" t="s">
        <v>517</v>
      </c>
      <c r="E435" s="133" t="s">
        <v>650</v>
      </c>
      <c r="F435" s="133" t="s">
        <v>651</v>
      </c>
    </row>
    <row r="436" spans="1:6" ht="22.5" x14ac:dyDescent="0.15">
      <c r="A436" s="132">
        <v>393</v>
      </c>
      <c r="B436" s="133" t="s">
        <v>170</v>
      </c>
      <c r="C436" s="133" t="s">
        <v>548</v>
      </c>
      <c r="D436" s="133" t="s">
        <v>616</v>
      </c>
      <c r="E436" s="133" t="s">
        <v>567</v>
      </c>
      <c r="F436" s="133" t="s">
        <v>567</v>
      </c>
    </row>
    <row r="437" spans="1:6" ht="22.5" x14ac:dyDescent="0.15">
      <c r="A437" s="132">
        <v>396</v>
      </c>
      <c r="B437" s="133" t="s">
        <v>652</v>
      </c>
      <c r="C437" s="133" t="s">
        <v>584</v>
      </c>
      <c r="D437" s="133" t="s">
        <v>653</v>
      </c>
      <c r="E437" s="133" t="s">
        <v>654</v>
      </c>
      <c r="F437" s="133" t="s">
        <v>654</v>
      </c>
    </row>
    <row r="438" spans="1:6" ht="101.25" x14ac:dyDescent="0.15">
      <c r="A438" s="132" t="s">
        <v>655</v>
      </c>
      <c r="B438" s="133" t="s">
        <v>206</v>
      </c>
      <c r="C438" s="133" t="s">
        <v>548</v>
      </c>
      <c r="D438" s="133" t="s">
        <v>521</v>
      </c>
      <c r="E438" s="133" t="s">
        <v>656</v>
      </c>
      <c r="F438" s="133" t="s">
        <v>620</v>
      </c>
    </row>
    <row r="439" spans="1:6" ht="45" x14ac:dyDescent="0.15">
      <c r="A439" s="132">
        <v>405</v>
      </c>
      <c r="B439" s="135">
        <v>38393</v>
      </c>
      <c r="C439" s="133" t="s">
        <v>548</v>
      </c>
      <c r="D439" s="133" t="s">
        <v>508</v>
      </c>
      <c r="E439" s="133" t="s">
        <v>657</v>
      </c>
      <c r="F439" s="133" t="s">
        <v>657</v>
      </c>
    </row>
    <row r="440" spans="1:6" ht="22.5" x14ac:dyDescent="0.15">
      <c r="A440" s="129">
        <v>410</v>
      </c>
      <c r="B440" s="136">
        <v>38454</v>
      </c>
      <c r="C440" s="137" t="s">
        <v>548</v>
      </c>
      <c r="D440" s="137" t="s">
        <v>616</v>
      </c>
      <c r="E440" s="137" t="s">
        <v>567</v>
      </c>
      <c r="F440" s="137" t="s">
        <v>567</v>
      </c>
    </row>
    <row r="441" spans="1:6" ht="45" x14ac:dyDescent="0.15">
      <c r="A441" s="132">
        <v>412</v>
      </c>
      <c r="B441" s="135">
        <v>38470</v>
      </c>
      <c r="C441" s="133" t="s">
        <v>542</v>
      </c>
      <c r="D441" s="133" t="s">
        <v>658</v>
      </c>
      <c r="E441" s="133" t="s">
        <v>659</v>
      </c>
      <c r="F441" s="133" t="s">
        <v>659</v>
      </c>
    </row>
    <row r="442" spans="1:6" ht="22.5" x14ac:dyDescent="0.15">
      <c r="A442" s="132">
        <v>414</v>
      </c>
      <c r="B442" s="135">
        <v>38498</v>
      </c>
      <c r="C442" s="133" t="s">
        <v>584</v>
      </c>
      <c r="D442" s="133" t="s">
        <v>660</v>
      </c>
      <c r="E442" s="133" t="s">
        <v>661</v>
      </c>
      <c r="F442" s="133" t="s">
        <v>661</v>
      </c>
    </row>
    <row r="443" spans="1:6" ht="22.5" x14ac:dyDescent="0.15">
      <c r="A443" s="132">
        <v>420</v>
      </c>
      <c r="B443" s="135">
        <v>38526</v>
      </c>
      <c r="C443" s="133" t="s">
        <v>520</v>
      </c>
      <c r="D443" s="133" t="s">
        <v>508</v>
      </c>
      <c r="E443" s="133" t="s">
        <v>527</v>
      </c>
      <c r="F443" s="133" t="s">
        <v>527</v>
      </c>
    </row>
    <row r="444" spans="1:6" ht="33.75" x14ac:dyDescent="0.15">
      <c r="A444" s="132">
        <v>424</v>
      </c>
      <c r="B444" s="135">
        <v>38553</v>
      </c>
      <c r="C444" s="135" t="s">
        <v>514</v>
      </c>
      <c r="D444" s="130" t="s">
        <v>576</v>
      </c>
      <c r="E444" s="130" t="s">
        <v>577</v>
      </c>
      <c r="F444" s="130" t="s">
        <v>578</v>
      </c>
    </row>
    <row r="445" spans="1:6" ht="22.5" x14ac:dyDescent="0.15">
      <c r="A445" s="132" t="s">
        <v>662</v>
      </c>
      <c r="B445" s="135">
        <v>38559</v>
      </c>
      <c r="C445" s="133" t="s">
        <v>611</v>
      </c>
      <c r="D445" s="133" t="s">
        <v>521</v>
      </c>
      <c r="E445" s="133" t="s">
        <v>663</v>
      </c>
      <c r="F445" s="133" t="s">
        <v>663</v>
      </c>
    </row>
    <row r="446" spans="1:6" ht="33.75" x14ac:dyDescent="0.15">
      <c r="A446" s="132">
        <v>430</v>
      </c>
      <c r="B446" s="135">
        <v>38576</v>
      </c>
      <c r="C446" s="135" t="s">
        <v>514</v>
      </c>
      <c r="D446" s="133" t="s">
        <v>664</v>
      </c>
      <c r="E446" s="133" t="s">
        <v>665</v>
      </c>
      <c r="F446" s="133" t="s">
        <v>578</v>
      </c>
    </row>
    <row r="447" spans="1:6" ht="45" x14ac:dyDescent="0.15">
      <c r="A447" s="132">
        <v>436</v>
      </c>
      <c r="B447" s="135">
        <v>38638</v>
      </c>
      <c r="C447" s="133" t="s">
        <v>584</v>
      </c>
      <c r="D447" s="133" t="s">
        <v>595</v>
      </c>
      <c r="E447" s="133" t="s">
        <v>596</v>
      </c>
      <c r="F447" s="133" t="s">
        <v>597</v>
      </c>
    </row>
    <row r="448" spans="1:6" ht="78.75" x14ac:dyDescent="0.15">
      <c r="A448" s="132" t="s">
        <v>666</v>
      </c>
      <c r="B448" s="135">
        <v>38649</v>
      </c>
      <c r="C448" s="133" t="s">
        <v>548</v>
      </c>
      <c r="D448" s="133" t="s">
        <v>521</v>
      </c>
      <c r="E448" s="133" t="s">
        <v>667</v>
      </c>
      <c r="F448" s="133" t="s">
        <v>620</v>
      </c>
    </row>
    <row r="449" spans="1:6" ht="22.5" x14ac:dyDescent="0.15">
      <c r="A449" s="132">
        <v>441</v>
      </c>
      <c r="B449" s="135">
        <v>38673</v>
      </c>
      <c r="C449" s="133" t="s">
        <v>584</v>
      </c>
      <c r="D449" s="137" t="s">
        <v>616</v>
      </c>
      <c r="E449" s="137" t="s">
        <v>567</v>
      </c>
      <c r="F449" s="137" t="s">
        <v>567</v>
      </c>
    </row>
    <row r="450" spans="1:6" ht="22.5" x14ac:dyDescent="0.15">
      <c r="A450" s="132">
        <v>442</v>
      </c>
      <c r="B450" s="135">
        <v>38677</v>
      </c>
      <c r="C450" s="133" t="s">
        <v>542</v>
      </c>
      <c r="D450" s="133" t="s">
        <v>668</v>
      </c>
      <c r="E450" s="133" t="s">
        <v>669</v>
      </c>
      <c r="F450" s="133" t="s">
        <v>669</v>
      </c>
    </row>
    <row r="451" spans="1:6" ht="360" x14ac:dyDescent="0.15">
      <c r="A451" s="132">
        <v>449</v>
      </c>
      <c r="B451" s="135">
        <v>38716</v>
      </c>
      <c r="C451" s="133" t="s">
        <v>507</v>
      </c>
      <c r="D451" s="133" t="s">
        <v>517</v>
      </c>
      <c r="E451" s="138" t="s">
        <v>670</v>
      </c>
      <c r="F451" s="133" t="s">
        <v>671</v>
      </c>
    </row>
    <row r="452" spans="1:6" ht="45" x14ac:dyDescent="0.15">
      <c r="A452" s="132" t="s">
        <v>672</v>
      </c>
      <c r="B452" s="135">
        <v>38734</v>
      </c>
      <c r="C452" s="133" t="s">
        <v>542</v>
      </c>
      <c r="D452" s="133" t="s">
        <v>580</v>
      </c>
      <c r="E452" s="133" t="s">
        <v>618</v>
      </c>
      <c r="F452" s="133" t="s">
        <v>582</v>
      </c>
    </row>
    <row r="453" spans="1:6" ht="22.5" x14ac:dyDescent="0.15">
      <c r="A453" s="132">
        <v>455</v>
      </c>
      <c r="B453" s="135">
        <v>38769</v>
      </c>
      <c r="C453" s="133" t="s">
        <v>673</v>
      </c>
      <c r="D453" s="133" t="s">
        <v>674</v>
      </c>
      <c r="E453" s="133" t="s">
        <v>675</v>
      </c>
      <c r="F453" s="133" t="s">
        <v>675</v>
      </c>
    </row>
    <row r="454" spans="1:6" ht="22.5" x14ac:dyDescent="0.15">
      <c r="A454" s="132">
        <v>458</v>
      </c>
      <c r="B454" s="135">
        <v>38792</v>
      </c>
      <c r="C454" s="137" t="s">
        <v>676</v>
      </c>
      <c r="D454" s="133" t="s">
        <v>616</v>
      </c>
      <c r="E454" s="137" t="s">
        <v>567</v>
      </c>
      <c r="F454" s="137" t="s">
        <v>567</v>
      </c>
    </row>
    <row r="455" spans="1:6" ht="22.5" x14ac:dyDescent="0.15">
      <c r="A455" s="132">
        <v>460</v>
      </c>
      <c r="B455" s="135">
        <v>38812</v>
      </c>
      <c r="C455" s="133" t="s">
        <v>520</v>
      </c>
      <c r="D455" s="133" t="s">
        <v>521</v>
      </c>
      <c r="E455" s="133" t="s">
        <v>612</v>
      </c>
      <c r="F455" s="133" t="s">
        <v>612</v>
      </c>
    </row>
    <row r="456" spans="1:6" ht="123.75" x14ac:dyDescent="0.15">
      <c r="A456" s="132">
        <v>462</v>
      </c>
      <c r="B456" s="135">
        <v>38818</v>
      </c>
      <c r="C456" s="133" t="s">
        <v>542</v>
      </c>
      <c r="D456" s="133" t="s">
        <v>677</v>
      </c>
      <c r="E456" s="133" t="s">
        <v>678</v>
      </c>
      <c r="F456" s="133" t="s">
        <v>679</v>
      </c>
    </row>
    <row r="457" spans="1:6" ht="22.5" x14ac:dyDescent="0.15">
      <c r="A457" s="132">
        <v>471</v>
      </c>
      <c r="B457" s="135">
        <v>38960</v>
      </c>
      <c r="C457" s="133" t="s">
        <v>542</v>
      </c>
      <c r="D457" s="133" t="s">
        <v>680</v>
      </c>
      <c r="E457" s="133" t="s">
        <v>681</v>
      </c>
      <c r="F457" s="133" t="s">
        <v>681</v>
      </c>
    </row>
    <row r="458" spans="1:6" ht="22.5" x14ac:dyDescent="0.15">
      <c r="A458" s="132">
        <v>472</v>
      </c>
      <c r="B458" s="135">
        <v>38973</v>
      </c>
      <c r="C458" s="133" t="s">
        <v>611</v>
      </c>
      <c r="D458" s="130" t="s">
        <v>566</v>
      </c>
      <c r="E458" s="130" t="s">
        <v>567</v>
      </c>
      <c r="F458" s="130" t="s">
        <v>567</v>
      </c>
    </row>
    <row r="459" spans="1:6" x14ac:dyDescent="0.15">
      <c r="A459" s="132">
        <v>473</v>
      </c>
      <c r="B459" s="135">
        <v>38986</v>
      </c>
      <c r="C459" s="133" t="s">
        <v>542</v>
      </c>
      <c r="D459" s="133" t="s">
        <v>682</v>
      </c>
      <c r="E459" s="133" t="s">
        <v>683</v>
      </c>
      <c r="F459" s="133" t="s">
        <v>683</v>
      </c>
    </row>
    <row r="460" spans="1:6" ht="33.75" x14ac:dyDescent="0.15">
      <c r="A460" s="132">
        <v>486</v>
      </c>
      <c r="B460" s="135" t="s">
        <v>324</v>
      </c>
      <c r="C460" s="133" t="s">
        <v>611</v>
      </c>
      <c r="D460" s="133" t="s">
        <v>521</v>
      </c>
      <c r="E460" s="133" t="s">
        <v>684</v>
      </c>
      <c r="F460" s="133" t="s">
        <v>684</v>
      </c>
    </row>
    <row r="461" spans="1:6" ht="78.75" x14ac:dyDescent="0.15">
      <c r="A461" s="132" t="s">
        <v>685</v>
      </c>
      <c r="B461" s="135" t="s">
        <v>284</v>
      </c>
      <c r="C461" s="133" t="s">
        <v>548</v>
      </c>
      <c r="D461" s="133" t="s">
        <v>521</v>
      </c>
      <c r="E461" s="133" t="s">
        <v>667</v>
      </c>
      <c r="F461" s="133" t="s">
        <v>620</v>
      </c>
    </row>
    <row r="462" spans="1:6" ht="56.25" x14ac:dyDescent="0.15">
      <c r="A462" s="132" t="s">
        <v>686</v>
      </c>
      <c r="B462" s="135" t="s">
        <v>330</v>
      </c>
      <c r="C462" s="133" t="s">
        <v>542</v>
      </c>
      <c r="D462" s="133" t="s">
        <v>633</v>
      </c>
      <c r="E462" s="133" t="s">
        <v>634</v>
      </c>
      <c r="F462" s="133" t="s">
        <v>635</v>
      </c>
    </row>
    <row r="463" spans="1:6" ht="22.5" x14ac:dyDescent="0.15">
      <c r="A463" s="132" t="s">
        <v>687</v>
      </c>
      <c r="B463" s="135" t="s">
        <v>337</v>
      </c>
      <c r="C463" s="133" t="s">
        <v>520</v>
      </c>
      <c r="D463" s="133" t="s">
        <v>521</v>
      </c>
      <c r="E463" s="133" t="s">
        <v>612</v>
      </c>
      <c r="F463" s="133" t="s">
        <v>612</v>
      </c>
    </row>
    <row r="464" spans="1:6" ht="101.25" x14ac:dyDescent="0.15">
      <c r="A464" s="132">
        <v>496</v>
      </c>
      <c r="B464" s="135" t="s">
        <v>366</v>
      </c>
      <c r="C464" s="133" t="s">
        <v>542</v>
      </c>
      <c r="D464" s="133" t="s">
        <v>688</v>
      </c>
      <c r="E464" s="133" t="s">
        <v>689</v>
      </c>
      <c r="F464" s="133" t="s">
        <v>690</v>
      </c>
    </row>
    <row r="465" spans="1:6" ht="45" x14ac:dyDescent="0.15">
      <c r="A465" s="132" t="s">
        <v>691</v>
      </c>
      <c r="B465" s="135" t="s">
        <v>305</v>
      </c>
      <c r="C465" s="133" t="s">
        <v>542</v>
      </c>
      <c r="D465" s="133" t="s">
        <v>692</v>
      </c>
      <c r="E465" s="133" t="s">
        <v>581</v>
      </c>
      <c r="F465" s="133" t="s">
        <v>582</v>
      </c>
    </row>
    <row r="466" spans="1:6" ht="45" x14ac:dyDescent="0.15">
      <c r="A466" s="132">
        <v>501</v>
      </c>
      <c r="B466" s="135" t="s">
        <v>370</v>
      </c>
      <c r="C466" s="133" t="s">
        <v>507</v>
      </c>
      <c r="D466" s="133" t="s">
        <v>517</v>
      </c>
      <c r="E466" s="133" t="s">
        <v>693</v>
      </c>
      <c r="F466" s="133" t="s">
        <v>671</v>
      </c>
    </row>
    <row r="467" spans="1:6" ht="56.25" x14ac:dyDescent="0.15">
      <c r="A467" s="132" t="s">
        <v>694</v>
      </c>
      <c r="B467" s="135" t="s">
        <v>305</v>
      </c>
      <c r="C467" s="133" t="s">
        <v>542</v>
      </c>
      <c r="D467" s="133" t="s">
        <v>633</v>
      </c>
      <c r="E467" s="133" t="s">
        <v>634</v>
      </c>
      <c r="F467" s="133" t="s">
        <v>635</v>
      </c>
    </row>
    <row r="468" spans="1:6" ht="22.5" x14ac:dyDescent="0.15">
      <c r="A468" s="132">
        <v>510</v>
      </c>
      <c r="B468" s="135" t="s">
        <v>374</v>
      </c>
      <c r="C468" s="133" t="s">
        <v>520</v>
      </c>
      <c r="D468" s="133" t="s">
        <v>521</v>
      </c>
      <c r="E468" s="133" t="s">
        <v>527</v>
      </c>
      <c r="F468" s="133" t="s">
        <v>527</v>
      </c>
    </row>
    <row r="469" spans="1:6" ht="45" x14ac:dyDescent="0.15">
      <c r="A469" s="132">
        <v>511</v>
      </c>
      <c r="B469" s="135" t="s">
        <v>380</v>
      </c>
      <c r="C469" s="133" t="s">
        <v>584</v>
      </c>
      <c r="D469" s="133" t="s">
        <v>595</v>
      </c>
      <c r="E469" s="133" t="s">
        <v>596</v>
      </c>
      <c r="F469" s="133" t="s">
        <v>597</v>
      </c>
    </row>
    <row r="470" spans="1:6" ht="22.5" x14ac:dyDescent="0.15">
      <c r="A470" s="132">
        <v>514</v>
      </c>
      <c r="B470" s="135" t="s">
        <v>382</v>
      </c>
      <c r="C470" s="133" t="s">
        <v>584</v>
      </c>
      <c r="D470" s="133" t="s">
        <v>695</v>
      </c>
      <c r="E470" s="133"/>
      <c r="F470" s="133" t="s">
        <v>220</v>
      </c>
    </row>
    <row r="471" spans="1:6" ht="22.5" x14ac:dyDescent="0.15">
      <c r="A471" s="132" t="s">
        <v>696</v>
      </c>
      <c r="B471" s="135" t="s">
        <v>346</v>
      </c>
      <c r="C471" s="133" t="s">
        <v>520</v>
      </c>
      <c r="D471" s="133" t="s">
        <v>521</v>
      </c>
      <c r="E471" s="133" t="s">
        <v>663</v>
      </c>
      <c r="F471" s="133" t="s">
        <v>663</v>
      </c>
    </row>
    <row r="472" spans="1:6" ht="22.5" x14ac:dyDescent="0.15">
      <c r="A472" s="132">
        <v>519</v>
      </c>
      <c r="B472" s="135" t="s">
        <v>386</v>
      </c>
      <c r="C472" s="133" t="s">
        <v>542</v>
      </c>
      <c r="D472" s="133" t="s">
        <v>660</v>
      </c>
      <c r="E472" s="133" t="s">
        <v>661</v>
      </c>
      <c r="F472" s="133" t="s">
        <v>661</v>
      </c>
    </row>
    <row r="473" spans="1:6" ht="33.75" x14ac:dyDescent="0.15">
      <c r="A473" s="132">
        <v>523</v>
      </c>
      <c r="B473" s="135" t="s">
        <v>327</v>
      </c>
      <c r="C473" s="133" t="s">
        <v>611</v>
      </c>
      <c r="D473" s="133" t="s">
        <v>521</v>
      </c>
      <c r="E473" s="133" t="s">
        <v>684</v>
      </c>
      <c r="F473" s="133" t="s">
        <v>684</v>
      </c>
    </row>
    <row r="474" spans="1:6" ht="101.25" x14ac:dyDescent="0.15">
      <c r="A474" s="132">
        <v>524</v>
      </c>
      <c r="B474" s="135" t="s">
        <v>389</v>
      </c>
      <c r="C474" s="133" t="s">
        <v>542</v>
      </c>
      <c r="D474" s="133" t="s">
        <v>688</v>
      </c>
      <c r="E474" s="133" t="s">
        <v>689</v>
      </c>
      <c r="F474" s="133" t="s">
        <v>690</v>
      </c>
    </row>
    <row r="475" spans="1:6" ht="22.5" x14ac:dyDescent="0.15">
      <c r="A475" s="132">
        <v>536</v>
      </c>
      <c r="B475" s="135" t="s">
        <v>392</v>
      </c>
      <c r="C475" s="133" t="s">
        <v>584</v>
      </c>
      <c r="D475" s="133" t="s">
        <v>521</v>
      </c>
      <c r="E475" s="133" t="s">
        <v>697</v>
      </c>
      <c r="F475" s="133" t="s">
        <v>663</v>
      </c>
    </row>
    <row r="476" spans="1:6" ht="146.25" x14ac:dyDescent="0.15">
      <c r="A476" s="132">
        <v>554</v>
      </c>
      <c r="B476" s="135" t="s">
        <v>397</v>
      </c>
      <c r="C476" s="133" t="s">
        <v>542</v>
      </c>
      <c r="D476" s="133" t="s">
        <v>698</v>
      </c>
      <c r="E476" s="133" t="s">
        <v>699</v>
      </c>
      <c r="F476" s="133" t="s">
        <v>298</v>
      </c>
    </row>
    <row r="477" spans="1:6" ht="56.25" x14ac:dyDescent="0.15">
      <c r="A477" s="132">
        <v>557</v>
      </c>
      <c r="B477" s="135" t="s">
        <v>401</v>
      </c>
      <c r="C477" s="133" t="s">
        <v>507</v>
      </c>
      <c r="D477" s="133" t="s">
        <v>517</v>
      </c>
      <c r="E477" s="133" t="s">
        <v>700</v>
      </c>
      <c r="F477" s="133" t="s">
        <v>701</v>
      </c>
    </row>
    <row r="478" spans="1:6" ht="22.5" x14ac:dyDescent="0.15">
      <c r="A478" s="132">
        <v>571</v>
      </c>
      <c r="B478" s="135" t="s">
        <v>405</v>
      </c>
      <c r="C478" s="133" t="s">
        <v>542</v>
      </c>
      <c r="D478" s="133" t="s">
        <v>702</v>
      </c>
      <c r="E478" s="133" t="s">
        <v>703</v>
      </c>
      <c r="F478" s="133" t="s">
        <v>703</v>
      </c>
    </row>
    <row r="479" spans="1:6" ht="22.5" x14ac:dyDescent="0.15">
      <c r="A479" s="132">
        <v>582</v>
      </c>
      <c r="B479" s="135" t="s">
        <v>410</v>
      </c>
      <c r="C479" s="133" t="s">
        <v>520</v>
      </c>
      <c r="D479" s="133" t="s">
        <v>521</v>
      </c>
      <c r="E479" s="133" t="s">
        <v>527</v>
      </c>
      <c r="F479" s="133" t="s">
        <v>527</v>
      </c>
    </row>
    <row r="480" spans="1:6" ht="22.5" x14ac:dyDescent="0.15">
      <c r="A480" s="132" t="s">
        <v>704</v>
      </c>
      <c r="B480" s="135" t="s">
        <v>357</v>
      </c>
      <c r="C480" s="133" t="s">
        <v>520</v>
      </c>
      <c r="D480" s="133" t="s">
        <v>521</v>
      </c>
      <c r="E480" s="133" t="s">
        <v>663</v>
      </c>
      <c r="F480" s="133" t="s">
        <v>663</v>
      </c>
    </row>
    <row r="481" spans="1:6" ht="22.5" x14ac:dyDescent="0.15">
      <c r="A481" s="132">
        <v>602</v>
      </c>
      <c r="B481" s="135" t="s">
        <v>412</v>
      </c>
      <c r="C481" s="133" t="s">
        <v>542</v>
      </c>
      <c r="D481" s="133" t="s">
        <v>580</v>
      </c>
      <c r="E481" s="133" t="s">
        <v>705</v>
      </c>
      <c r="F481" s="133" t="s">
        <v>582</v>
      </c>
    </row>
    <row r="482" spans="1:6" ht="22.5" x14ac:dyDescent="0.15">
      <c r="A482" s="132">
        <v>607</v>
      </c>
      <c r="B482" s="135" t="s">
        <v>415</v>
      </c>
      <c r="C482" s="133" t="s">
        <v>584</v>
      </c>
      <c r="D482" s="133" t="s">
        <v>706</v>
      </c>
      <c r="E482" s="133" t="s">
        <v>707</v>
      </c>
      <c r="F482" s="133" t="s">
        <v>707</v>
      </c>
    </row>
    <row r="483" spans="1:6" ht="22.5" x14ac:dyDescent="0.15">
      <c r="A483" s="132">
        <v>612</v>
      </c>
      <c r="B483" s="135" t="s">
        <v>417</v>
      </c>
      <c r="C483" s="133" t="s">
        <v>542</v>
      </c>
      <c r="D483" s="133" t="s">
        <v>708</v>
      </c>
      <c r="E483" s="133" t="s">
        <v>669</v>
      </c>
      <c r="F483" s="133" t="s">
        <v>669</v>
      </c>
    </row>
    <row r="484" spans="1:6" ht="123.75" x14ac:dyDescent="0.15">
      <c r="A484" s="132">
        <v>614</v>
      </c>
      <c r="B484" s="135" t="s">
        <v>420</v>
      </c>
      <c r="C484" s="133" t="s">
        <v>542</v>
      </c>
      <c r="D484" s="133" t="s">
        <v>709</v>
      </c>
      <c r="E484" s="133" t="s">
        <v>710</v>
      </c>
      <c r="F484" s="133" t="s">
        <v>635</v>
      </c>
    </row>
    <row r="485" spans="1:6" ht="33.75" x14ac:dyDescent="0.15">
      <c r="A485" s="132">
        <v>626</v>
      </c>
      <c r="B485" s="135" t="s">
        <v>424</v>
      </c>
      <c r="C485" s="133" t="s">
        <v>514</v>
      </c>
      <c r="D485" s="133" t="s">
        <v>711</v>
      </c>
      <c r="E485" s="133" t="s">
        <v>712</v>
      </c>
      <c r="F485" s="133" t="s">
        <v>578</v>
      </c>
    </row>
    <row r="486" spans="1:6" ht="22.5" x14ac:dyDescent="0.15">
      <c r="A486" s="132">
        <v>628</v>
      </c>
      <c r="B486" s="135" t="s">
        <v>767</v>
      </c>
      <c r="C486" s="133" t="s">
        <v>542</v>
      </c>
      <c r="D486" s="133" t="s">
        <v>780</v>
      </c>
      <c r="E486" s="133" t="s">
        <v>781</v>
      </c>
      <c r="F486" s="133" t="s">
        <v>781</v>
      </c>
    </row>
    <row r="487" spans="1:6" ht="33.75" x14ac:dyDescent="0.15">
      <c r="A487" s="132">
        <v>631</v>
      </c>
      <c r="B487" s="135" t="s">
        <v>770</v>
      </c>
      <c r="C487" s="133" t="s">
        <v>542</v>
      </c>
      <c r="D487" s="133" t="s">
        <v>682</v>
      </c>
      <c r="E487" s="133" t="s">
        <v>782</v>
      </c>
      <c r="F487" s="133" t="s">
        <v>782</v>
      </c>
    </row>
    <row r="488" spans="1:6" x14ac:dyDescent="0.15">
      <c r="A488" s="129"/>
      <c r="B488" s="136"/>
      <c r="C488" s="130"/>
      <c r="D488" s="130"/>
      <c r="E488" s="130"/>
      <c r="F488" s="130"/>
    </row>
    <row r="489" spans="1:6" ht="12.75" x14ac:dyDescent="0.2">
      <c r="A489" s="120" t="s">
        <v>713</v>
      </c>
      <c r="B489" s="139" t="s">
        <v>714</v>
      </c>
      <c r="C489" s="121"/>
      <c r="D489" s="121"/>
      <c r="E489" s="131"/>
      <c r="F489" s="121"/>
    </row>
    <row r="490" spans="1:6" ht="12.75" x14ac:dyDescent="0.2">
      <c r="A490" s="120" t="s">
        <v>715</v>
      </c>
      <c r="B490" s="121" t="s">
        <v>521</v>
      </c>
      <c r="C490" s="121"/>
      <c r="D490" s="121"/>
      <c r="E490" s="130"/>
      <c r="F490" s="121"/>
    </row>
    <row r="491" spans="1:6" ht="12.75" x14ac:dyDescent="0.2">
      <c r="A491" s="120" t="s">
        <v>716</v>
      </c>
      <c r="B491" s="139" t="s">
        <v>508</v>
      </c>
      <c r="C491" s="121"/>
      <c r="D491" s="121"/>
      <c r="E491" s="121"/>
      <c r="F491" s="121"/>
    </row>
    <row r="492" spans="1:6" ht="12.75" x14ac:dyDescent="0.2">
      <c r="A492" s="120" t="s">
        <v>717</v>
      </c>
      <c r="B492" s="121" t="s">
        <v>718</v>
      </c>
      <c r="C492" s="121"/>
      <c r="D492" s="121"/>
      <c r="E492" s="121"/>
      <c r="F492" s="121"/>
    </row>
    <row r="493" spans="1:6" ht="12.75" x14ac:dyDescent="0.2">
      <c r="A493" s="120" t="s">
        <v>719</v>
      </c>
      <c r="B493" s="121" t="s">
        <v>720</v>
      </c>
      <c r="C493" s="121"/>
      <c r="D493" s="121"/>
      <c r="E493" s="121"/>
      <c r="F493" s="121"/>
    </row>
    <row r="494" spans="1:6" ht="12.75" x14ac:dyDescent="0.2">
      <c r="A494" s="120" t="s">
        <v>721</v>
      </c>
      <c r="B494" s="121" t="s">
        <v>722</v>
      </c>
      <c r="C494" s="121"/>
      <c r="D494" s="121"/>
      <c r="E494" s="121"/>
      <c r="F494" s="121"/>
    </row>
    <row r="495" spans="1:6" ht="12.75" x14ac:dyDescent="0.2">
      <c r="A495" s="120" t="s">
        <v>723</v>
      </c>
      <c r="B495" s="121" t="s">
        <v>724</v>
      </c>
      <c r="C495" s="121"/>
      <c r="D495" s="121"/>
      <c r="E495" s="121"/>
      <c r="F495" s="121"/>
    </row>
    <row r="496" spans="1:6" ht="12.75" x14ac:dyDescent="0.2">
      <c r="A496" s="120" t="s">
        <v>725</v>
      </c>
      <c r="B496" s="121" t="s">
        <v>726</v>
      </c>
      <c r="C496" s="121"/>
      <c r="D496" s="121"/>
      <c r="E496" s="121"/>
      <c r="F496" s="121"/>
    </row>
    <row r="497" spans="1:6" ht="12.75" x14ac:dyDescent="0.2">
      <c r="A497" s="120" t="s">
        <v>727</v>
      </c>
      <c r="B497" s="121" t="s">
        <v>728</v>
      </c>
      <c r="C497" s="121"/>
      <c r="D497" s="121"/>
      <c r="E497" s="121"/>
      <c r="F497" s="121"/>
    </row>
    <row r="498" spans="1:6" ht="12.75" x14ac:dyDescent="0.2">
      <c r="A498" s="120" t="s">
        <v>729</v>
      </c>
      <c r="B498" s="121" t="s">
        <v>730</v>
      </c>
      <c r="C498" s="121"/>
      <c r="D498" s="121"/>
      <c r="E498" s="121"/>
      <c r="F498" s="121"/>
    </row>
    <row r="499" spans="1:6" ht="12.75" x14ac:dyDescent="0.2">
      <c r="A499" s="120"/>
      <c r="B499" s="121"/>
      <c r="C499" s="121"/>
      <c r="D499" s="121"/>
      <c r="E499" s="121"/>
      <c r="F499" s="121"/>
    </row>
    <row r="500" spans="1:6" x14ac:dyDescent="0.15">
      <c r="A500" s="149" t="s">
        <v>731</v>
      </c>
      <c r="B500" s="149"/>
      <c r="C500" s="149"/>
      <c r="D500" s="149"/>
      <c r="E500" s="149"/>
      <c r="F500" s="149"/>
    </row>
    <row r="501" spans="1:6" x14ac:dyDescent="0.15">
      <c r="A501" s="149"/>
      <c r="B501" s="149"/>
      <c r="C501" s="149"/>
      <c r="D501" s="149"/>
      <c r="E501" s="149"/>
      <c r="F501" s="149"/>
    </row>
    <row r="502" spans="1:6" x14ac:dyDescent="0.15">
      <c r="A502" s="149"/>
      <c r="B502" s="149"/>
      <c r="C502" s="149"/>
      <c r="D502" s="149"/>
      <c r="E502" s="149"/>
      <c r="F502" s="149"/>
    </row>
    <row r="503" spans="1:6" x14ac:dyDescent="0.15">
      <c r="A503" s="149"/>
      <c r="B503" s="149"/>
      <c r="C503" s="149"/>
      <c r="D503" s="149"/>
      <c r="E503" s="149"/>
      <c r="F503" s="149"/>
    </row>
  </sheetData>
  <mergeCells count="1">
    <mergeCell ref="A500:F50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3"/>
  <sheetViews>
    <sheetView workbookViewId="0"/>
  </sheetViews>
  <sheetFormatPr baseColWidth="10" defaultColWidth="11.7109375" defaultRowHeight="12" x14ac:dyDescent="0.15"/>
  <cols>
    <col min="1" max="1" width="37.28515625" style="6" customWidth="1"/>
    <col min="2" max="2" width="14.140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140625" style="6" bestFit="1" customWidth="1"/>
    <col min="11" max="11" width="16.7109375" style="6" bestFit="1" customWidth="1"/>
    <col min="12" max="13" width="16.140625" style="6" bestFit="1" customWidth="1"/>
    <col min="14" max="14" width="3.42578125" style="6" customWidth="1"/>
    <col min="15" max="150" width="9.7109375" style="7" customWidth="1"/>
    <col min="151" max="256" width="11.7109375" style="7"/>
    <col min="257" max="257" width="37.28515625" style="7" customWidth="1"/>
    <col min="258" max="258" width="14.14062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140625" style="7" bestFit="1" customWidth="1"/>
    <col min="267" max="267" width="16.7109375" style="7" bestFit="1" customWidth="1"/>
    <col min="268" max="269" width="16.140625" style="7" bestFit="1" customWidth="1"/>
    <col min="270" max="270" width="3.42578125" style="7" customWidth="1"/>
    <col min="271" max="406" width="9.7109375" style="7" customWidth="1"/>
    <col min="407" max="512" width="11.7109375" style="7"/>
    <col min="513" max="513" width="37.28515625" style="7" customWidth="1"/>
    <col min="514" max="514" width="14.14062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140625" style="7" bestFit="1" customWidth="1"/>
    <col min="523" max="523" width="16.7109375" style="7" bestFit="1" customWidth="1"/>
    <col min="524" max="525" width="16.140625" style="7" bestFit="1" customWidth="1"/>
    <col min="526" max="526" width="3.42578125" style="7" customWidth="1"/>
    <col min="527" max="662" width="9.7109375" style="7" customWidth="1"/>
    <col min="663" max="768" width="11.7109375" style="7"/>
    <col min="769" max="769" width="37.28515625" style="7" customWidth="1"/>
    <col min="770" max="770" width="14.14062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140625" style="7" bestFit="1" customWidth="1"/>
    <col min="779" max="779" width="16.7109375" style="7" bestFit="1" customWidth="1"/>
    <col min="780" max="781" width="16.140625" style="7" bestFit="1" customWidth="1"/>
    <col min="782" max="782" width="3.42578125" style="7" customWidth="1"/>
    <col min="783" max="918" width="9.7109375" style="7" customWidth="1"/>
    <col min="919" max="1024" width="11.7109375" style="7"/>
    <col min="1025" max="1025" width="37.28515625" style="7" customWidth="1"/>
    <col min="1026" max="1026" width="14.14062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140625" style="7" bestFit="1" customWidth="1"/>
    <col min="1035" max="1035" width="16.7109375" style="7" bestFit="1" customWidth="1"/>
    <col min="1036" max="1037" width="16.140625" style="7" bestFit="1" customWidth="1"/>
    <col min="1038" max="1038" width="3.42578125" style="7" customWidth="1"/>
    <col min="1039" max="1174" width="9.7109375" style="7" customWidth="1"/>
    <col min="1175" max="1280" width="11.7109375" style="7"/>
    <col min="1281" max="1281" width="37.28515625" style="7" customWidth="1"/>
    <col min="1282" max="1282" width="14.14062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140625" style="7" bestFit="1" customWidth="1"/>
    <col min="1291" max="1291" width="16.7109375" style="7" bestFit="1" customWidth="1"/>
    <col min="1292" max="1293" width="16.140625" style="7" bestFit="1" customWidth="1"/>
    <col min="1294" max="1294" width="3.42578125" style="7" customWidth="1"/>
    <col min="1295" max="1430" width="9.7109375" style="7" customWidth="1"/>
    <col min="1431" max="1536" width="11.7109375" style="7"/>
    <col min="1537" max="1537" width="37.28515625" style="7" customWidth="1"/>
    <col min="1538" max="1538" width="14.14062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140625" style="7" bestFit="1" customWidth="1"/>
    <col min="1547" max="1547" width="16.7109375" style="7" bestFit="1" customWidth="1"/>
    <col min="1548" max="1549" width="16.140625" style="7" bestFit="1" customWidth="1"/>
    <col min="1550" max="1550" width="3.42578125" style="7" customWidth="1"/>
    <col min="1551" max="1686" width="9.7109375" style="7" customWidth="1"/>
    <col min="1687" max="1792" width="11.7109375" style="7"/>
    <col min="1793" max="1793" width="37.28515625" style="7" customWidth="1"/>
    <col min="1794" max="1794" width="14.14062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140625" style="7" bestFit="1" customWidth="1"/>
    <col min="1803" max="1803" width="16.7109375" style="7" bestFit="1" customWidth="1"/>
    <col min="1804" max="1805" width="16.140625" style="7" bestFit="1" customWidth="1"/>
    <col min="1806" max="1806" width="3.42578125" style="7" customWidth="1"/>
    <col min="1807" max="1942" width="9.7109375" style="7" customWidth="1"/>
    <col min="1943" max="2048" width="11.7109375" style="7"/>
    <col min="2049" max="2049" width="37.28515625" style="7" customWidth="1"/>
    <col min="2050" max="2050" width="14.14062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140625" style="7" bestFit="1" customWidth="1"/>
    <col min="2059" max="2059" width="16.7109375" style="7" bestFit="1" customWidth="1"/>
    <col min="2060" max="2061" width="16.140625" style="7" bestFit="1" customWidth="1"/>
    <col min="2062" max="2062" width="3.42578125" style="7" customWidth="1"/>
    <col min="2063" max="2198" width="9.7109375" style="7" customWidth="1"/>
    <col min="2199" max="2304" width="11.7109375" style="7"/>
    <col min="2305" max="2305" width="37.28515625" style="7" customWidth="1"/>
    <col min="2306" max="2306" width="14.14062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140625" style="7" bestFit="1" customWidth="1"/>
    <col min="2315" max="2315" width="16.7109375" style="7" bestFit="1" customWidth="1"/>
    <col min="2316" max="2317" width="16.140625" style="7" bestFit="1" customWidth="1"/>
    <col min="2318" max="2318" width="3.42578125" style="7" customWidth="1"/>
    <col min="2319" max="2454" width="9.7109375" style="7" customWidth="1"/>
    <col min="2455" max="2560" width="11.7109375" style="7"/>
    <col min="2561" max="2561" width="37.28515625" style="7" customWidth="1"/>
    <col min="2562" max="2562" width="14.14062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140625" style="7" bestFit="1" customWidth="1"/>
    <col min="2571" max="2571" width="16.7109375" style="7" bestFit="1" customWidth="1"/>
    <col min="2572" max="2573" width="16.140625" style="7" bestFit="1" customWidth="1"/>
    <col min="2574" max="2574" width="3.42578125" style="7" customWidth="1"/>
    <col min="2575" max="2710" width="9.7109375" style="7" customWidth="1"/>
    <col min="2711" max="2816" width="11.7109375" style="7"/>
    <col min="2817" max="2817" width="37.28515625" style="7" customWidth="1"/>
    <col min="2818" max="2818" width="14.14062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140625" style="7" bestFit="1" customWidth="1"/>
    <col min="2827" max="2827" width="16.7109375" style="7" bestFit="1" customWidth="1"/>
    <col min="2828" max="2829" width="16.140625" style="7" bestFit="1" customWidth="1"/>
    <col min="2830" max="2830" width="3.42578125" style="7" customWidth="1"/>
    <col min="2831" max="2966" width="9.7109375" style="7" customWidth="1"/>
    <col min="2967" max="3072" width="11.7109375" style="7"/>
    <col min="3073" max="3073" width="37.28515625" style="7" customWidth="1"/>
    <col min="3074" max="3074" width="14.14062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140625" style="7" bestFit="1" customWidth="1"/>
    <col min="3083" max="3083" width="16.7109375" style="7" bestFit="1" customWidth="1"/>
    <col min="3084" max="3085" width="16.140625" style="7" bestFit="1" customWidth="1"/>
    <col min="3086" max="3086" width="3.42578125" style="7" customWidth="1"/>
    <col min="3087" max="3222" width="9.7109375" style="7" customWidth="1"/>
    <col min="3223" max="3328" width="11.7109375" style="7"/>
    <col min="3329" max="3329" width="37.28515625" style="7" customWidth="1"/>
    <col min="3330" max="3330" width="14.14062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140625" style="7" bestFit="1" customWidth="1"/>
    <col min="3339" max="3339" width="16.7109375" style="7" bestFit="1" customWidth="1"/>
    <col min="3340" max="3341" width="16.140625" style="7" bestFit="1" customWidth="1"/>
    <col min="3342" max="3342" width="3.42578125" style="7" customWidth="1"/>
    <col min="3343" max="3478" width="9.7109375" style="7" customWidth="1"/>
    <col min="3479" max="3584" width="11.7109375" style="7"/>
    <col min="3585" max="3585" width="37.28515625" style="7" customWidth="1"/>
    <col min="3586" max="3586" width="14.14062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140625" style="7" bestFit="1" customWidth="1"/>
    <col min="3595" max="3595" width="16.7109375" style="7" bestFit="1" customWidth="1"/>
    <col min="3596" max="3597" width="16.140625" style="7" bestFit="1" customWidth="1"/>
    <col min="3598" max="3598" width="3.42578125" style="7" customWidth="1"/>
    <col min="3599" max="3734" width="9.7109375" style="7" customWidth="1"/>
    <col min="3735" max="3840" width="11.7109375" style="7"/>
    <col min="3841" max="3841" width="37.28515625" style="7" customWidth="1"/>
    <col min="3842" max="3842" width="14.14062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140625" style="7" bestFit="1" customWidth="1"/>
    <col min="3851" max="3851" width="16.7109375" style="7" bestFit="1" customWidth="1"/>
    <col min="3852" max="3853" width="16.140625" style="7" bestFit="1" customWidth="1"/>
    <col min="3854" max="3854" width="3.42578125" style="7" customWidth="1"/>
    <col min="3855" max="3990" width="9.7109375" style="7" customWidth="1"/>
    <col min="3991" max="4096" width="11.7109375" style="7"/>
    <col min="4097" max="4097" width="37.28515625" style="7" customWidth="1"/>
    <col min="4098" max="4098" width="14.14062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140625" style="7" bestFit="1" customWidth="1"/>
    <col min="4107" max="4107" width="16.7109375" style="7" bestFit="1" customWidth="1"/>
    <col min="4108" max="4109" width="16.140625" style="7" bestFit="1" customWidth="1"/>
    <col min="4110" max="4110" width="3.42578125" style="7" customWidth="1"/>
    <col min="4111" max="4246" width="9.7109375" style="7" customWidth="1"/>
    <col min="4247" max="4352" width="11.7109375" style="7"/>
    <col min="4353" max="4353" width="37.28515625" style="7" customWidth="1"/>
    <col min="4354" max="4354" width="14.14062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140625" style="7" bestFit="1" customWidth="1"/>
    <col min="4363" max="4363" width="16.7109375" style="7" bestFit="1" customWidth="1"/>
    <col min="4364" max="4365" width="16.140625" style="7" bestFit="1" customWidth="1"/>
    <col min="4366" max="4366" width="3.42578125" style="7" customWidth="1"/>
    <col min="4367" max="4502" width="9.7109375" style="7" customWidth="1"/>
    <col min="4503" max="4608" width="11.7109375" style="7"/>
    <col min="4609" max="4609" width="37.28515625" style="7" customWidth="1"/>
    <col min="4610" max="4610" width="14.14062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140625" style="7" bestFit="1" customWidth="1"/>
    <col min="4619" max="4619" width="16.7109375" style="7" bestFit="1" customWidth="1"/>
    <col min="4620" max="4621" width="16.140625" style="7" bestFit="1" customWidth="1"/>
    <col min="4622" max="4622" width="3.42578125" style="7" customWidth="1"/>
    <col min="4623" max="4758" width="9.7109375" style="7" customWidth="1"/>
    <col min="4759" max="4864" width="11.7109375" style="7"/>
    <col min="4865" max="4865" width="37.28515625" style="7" customWidth="1"/>
    <col min="4866" max="4866" width="14.14062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140625" style="7" bestFit="1" customWidth="1"/>
    <col min="4875" max="4875" width="16.7109375" style="7" bestFit="1" customWidth="1"/>
    <col min="4876" max="4877" width="16.140625" style="7" bestFit="1" customWidth="1"/>
    <col min="4878" max="4878" width="3.42578125" style="7" customWidth="1"/>
    <col min="4879" max="5014" width="9.7109375" style="7" customWidth="1"/>
    <col min="5015" max="5120" width="11.7109375" style="7"/>
    <col min="5121" max="5121" width="37.28515625" style="7" customWidth="1"/>
    <col min="5122" max="5122" width="14.14062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140625" style="7" bestFit="1" customWidth="1"/>
    <col min="5131" max="5131" width="16.7109375" style="7" bestFit="1" customWidth="1"/>
    <col min="5132" max="5133" width="16.140625" style="7" bestFit="1" customWidth="1"/>
    <col min="5134" max="5134" width="3.42578125" style="7" customWidth="1"/>
    <col min="5135" max="5270" width="9.7109375" style="7" customWidth="1"/>
    <col min="5271" max="5376" width="11.7109375" style="7"/>
    <col min="5377" max="5377" width="37.28515625" style="7" customWidth="1"/>
    <col min="5378" max="5378" width="14.14062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140625" style="7" bestFit="1" customWidth="1"/>
    <col min="5387" max="5387" width="16.7109375" style="7" bestFit="1" customWidth="1"/>
    <col min="5388" max="5389" width="16.140625" style="7" bestFit="1" customWidth="1"/>
    <col min="5390" max="5390" width="3.42578125" style="7" customWidth="1"/>
    <col min="5391" max="5526" width="9.7109375" style="7" customWidth="1"/>
    <col min="5527" max="5632" width="11.7109375" style="7"/>
    <col min="5633" max="5633" width="37.28515625" style="7" customWidth="1"/>
    <col min="5634" max="5634" width="14.14062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140625" style="7" bestFit="1" customWidth="1"/>
    <col min="5643" max="5643" width="16.7109375" style="7" bestFit="1" customWidth="1"/>
    <col min="5644" max="5645" width="16.140625" style="7" bestFit="1" customWidth="1"/>
    <col min="5646" max="5646" width="3.42578125" style="7" customWidth="1"/>
    <col min="5647" max="5782" width="9.7109375" style="7" customWidth="1"/>
    <col min="5783" max="5888" width="11.7109375" style="7"/>
    <col min="5889" max="5889" width="37.28515625" style="7" customWidth="1"/>
    <col min="5890" max="5890" width="14.14062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140625" style="7" bestFit="1" customWidth="1"/>
    <col min="5899" max="5899" width="16.7109375" style="7" bestFit="1" customWidth="1"/>
    <col min="5900" max="5901" width="16.140625" style="7" bestFit="1" customWidth="1"/>
    <col min="5902" max="5902" width="3.42578125" style="7" customWidth="1"/>
    <col min="5903" max="6038" width="9.7109375" style="7" customWidth="1"/>
    <col min="6039" max="6144" width="11.7109375" style="7"/>
    <col min="6145" max="6145" width="37.28515625" style="7" customWidth="1"/>
    <col min="6146" max="6146" width="14.14062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140625" style="7" bestFit="1" customWidth="1"/>
    <col min="6155" max="6155" width="16.7109375" style="7" bestFit="1" customWidth="1"/>
    <col min="6156" max="6157" width="16.140625" style="7" bestFit="1" customWidth="1"/>
    <col min="6158" max="6158" width="3.42578125" style="7" customWidth="1"/>
    <col min="6159" max="6294" width="9.7109375" style="7" customWidth="1"/>
    <col min="6295" max="6400" width="11.7109375" style="7"/>
    <col min="6401" max="6401" width="37.28515625" style="7" customWidth="1"/>
    <col min="6402" max="6402" width="14.14062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140625" style="7" bestFit="1" customWidth="1"/>
    <col min="6411" max="6411" width="16.7109375" style="7" bestFit="1" customWidth="1"/>
    <col min="6412" max="6413" width="16.140625" style="7" bestFit="1" customWidth="1"/>
    <col min="6414" max="6414" width="3.42578125" style="7" customWidth="1"/>
    <col min="6415" max="6550" width="9.7109375" style="7" customWidth="1"/>
    <col min="6551" max="6656" width="11.7109375" style="7"/>
    <col min="6657" max="6657" width="37.28515625" style="7" customWidth="1"/>
    <col min="6658" max="6658" width="14.14062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140625" style="7" bestFit="1" customWidth="1"/>
    <col min="6667" max="6667" width="16.7109375" style="7" bestFit="1" customWidth="1"/>
    <col min="6668" max="6669" width="16.140625" style="7" bestFit="1" customWidth="1"/>
    <col min="6670" max="6670" width="3.42578125" style="7" customWidth="1"/>
    <col min="6671" max="6806" width="9.7109375" style="7" customWidth="1"/>
    <col min="6807" max="6912" width="11.7109375" style="7"/>
    <col min="6913" max="6913" width="37.28515625" style="7" customWidth="1"/>
    <col min="6914" max="6914" width="14.14062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140625" style="7" bestFit="1" customWidth="1"/>
    <col min="6923" max="6923" width="16.7109375" style="7" bestFit="1" customWidth="1"/>
    <col min="6924" max="6925" width="16.140625" style="7" bestFit="1" customWidth="1"/>
    <col min="6926" max="6926" width="3.42578125" style="7" customWidth="1"/>
    <col min="6927" max="7062" width="9.7109375" style="7" customWidth="1"/>
    <col min="7063" max="7168" width="11.7109375" style="7"/>
    <col min="7169" max="7169" width="37.28515625" style="7" customWidth="1"/>
    <col min="7170" max="7170" width="14.14062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140625" style="7" bestFit="1" customWidth="1"/>
    <col min="7179" max="7179" width="16.7109375" style="7" bestFit="1" customWidth="1"/>
    <col min="7180" max="7181" width="16.140625" style="7" bestFit="1" customWidth="1"/>
    <col min="7182" max="7182" width="3.42578125" style="7" customWidth="1"/>
    <col min="7183" max="7318" width="9.7109375" style="7" customWidth="1"/>
    <col min="7319" max="7424" width="11.7109375" style="7"/>
    <col min="7425" max="7425" width="37.28515625" style="7" customWidth="1"/>
    <col min="7426" max="7426" width="14.14062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140625" style="7" bestFit="1" customWidth="1"/>
    <col min="7435" max="7435" width="16.7109375" style="7" bestFit="1" customWidth="1"/>
    <col min="7436" max="7437" width="16.140625" style="7" bestFit="1" customWidth="1"/>
    <col min="7438" max="7438" width="3.42578125" style="7" customWidth="1"/>
    <col min="7439" max="7574" width="9.7109375" style="7" customWidth="1"/>
    <col min="7575" max="7680" width="11.7109375" style="7"/>
    <col min="7681" max="7681" width="37.28515625" style="7" customWidth="1"/>
    <col min="7682" max="7682" width="14.14062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140625" style="7" bestFit="1" customWidth="1"/>
    <col min="7691" max="7691" width="16.7109375" style="7" bestFit="1" customWidth="1"/>
    <col min="7692" max="7693" width="16.140625" style="7" bestFit="1" customWidth="1"/>
    <col min="7694" max="7694" width="3.42578125" style="7" customWidth="1"/>
    <col min="7695" max="7830" width="9.7109375" style="7" customWidth="1"/>
    <col min="7831" max="7936" width="11.7109375" style="7"/>
    <col min="7937" max="7937" width="37.28515625" style="7" customWidth="1"/>
    <col min="7938" max="7938" width="14.14062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140625" style="7" bestFit="1" customWidth="1"/>
    <col min="7947" max="7947" width="16.7109375" style="7" bestFit="1" customWidth="1"/>
    <col min="7948" max="7949" width="16.140625" style="7" bestFit="1" customWidth="1"/>
    <col min="7950" max="7950" width="3.42578125" style="7" customWidth="1"/>
    <col min="7951" max="8086" width="9.7109375" style="7" customWidth="1"/>
    <col min="8087" max="8192" width="11.7109375" style="7"/>
    <col min="8193" max="8193" width="37.28515625" style="7" customWidth="1"/>
    <col min="8194" max="8194" width="14.14062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140625" style="7" bestFit="1" customWidth="1"/>
    <col min="8203" max="8203" width="16.7109375" style="7" bestFit="1" customWidth="1"/>
    <col min="8204" max="8205" width="16.140625" style="7" bestFit="1" customWidth="1"/>
    <col min="8206" max="8206" width="3.42578125" style="7" customWidth="1"/>
    <col min="8207" max="8342" width="9.7109375" style="7" customWidth="1"/>
    <col min="8343" max="8448" width="11.7109375" style="7"/>
    <col min="8449" max="8449" width="37.28515625" style="7" customWidth="1"/>
    <col min="8450" max="8450" width="14.14062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140625" style="7" bestFit="1" customWidth="1"/>
    <col min="8459" max="8459" width="16.7109375" style="7" bestFit="1" customWidth="1"/>
    <col min="8460" max="8461" width="16.140625" style="7" bestFit="1" customWidth="1"/>
    <col min="8462" max="8462" width="3.42578125" style="7" customWidth="1"/>
    <col min="8463" max="8598" width="9.7109375" style="7" customWidth="1"/>
    <col min="8599" max="8704" width="11.7109375" style="7"/>
    <col min="8705" max="8705" width="37.28515625" style="7" customWidth="1"/>
    <col min="8706" max="8706" width="14.14062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140625" style="7" bestFit="1" customWidth="1"/>
    <col min="8715" max="8715" width="16.7109375" style="7" bestFit="1" customWidth="1"/>
    <col min="8716" max="8717" width="16.140625" style="7" bestFit="1" customWidth="1"/>
    <col min="8718" max="8718" width="3.42578125" style="7" customWidth="1"/>
    <col min="8719" max="8854" width="9.7109375" style="7" customWidth="1"/>
    <col min="8855" max="8960" width="11.7109375" style="7"/>
    <col min="8961" max="8961" width="37.28515625" style="7" customWidth="1"/>
    <col min="8962" max="8962" width="14.14062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140625" style="7" bestFit="1" customWidth="1"/>
    <col min="8971" max="8971" width="16.7109375" style="7" bestFit="1" customWidth="1"/>
    <col min="8972" max="8973" width="16.140625" style="7" bestFit="1" customWidth="1"/>
    <col min="8974" max="8974" width="3.42578125" style="7" customWidth="1"/>
    <col min="8975" max="9110" width="9.7109375" style="7" customWidth="1"/>
    <col min="9111" max="9216" width="11.7109375" style="7"/>
    <col min="9217" max="9217" width="37.28515625" style="7" customWidth="1"/>
    <col min="9218" max="9218" width="14.14062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140625" style="7" bestFit="1" customWidth="1"/>
    <col min="9227" max="9227" width="16.7109375" style="7" bestFit="1" customWidth="1"/>
    <col min="9228" max="9229" width="16.140625" style="7" bestFit="1" customWidth="1"/>
    <col min="9230" max="9230" width="3.42578125" style="7" customWidth="1"/>
    <col min="9231" max="9366" width="9.7109375" style="7" customWidth="1"/>
    <col min="9367" max="9472" width="11.7109375" style="7"/>
    <col min="9473" max="9473" width="37.28515625" style="7" customWidth="1"/>
    <col min="9474" max="9474" width="14.14062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140625" style="7" bestFit="1" customWidth="1"/>
    <col min="9483" max="9483" width="16.7109375" style="7" bestFit="1" customWidth="1"/>
    <col min="9484" max="9485" width="16.140625" style="7" bestFit="1" customWidth="1"/>
    <col min="9486" max="9486" width="3.42578125" style="7" customWidth="1"/>
    <col min="9487" max="9622" width="9.7109375" style="7" customWidth="1"/>
    <col min="9623" max="9728" width="11.7109375" style="7"/>
    <col min="9729" max="9729" width="37.28515625" style="7" customWidth="1"/>
    <col min="9730" max="9730" width="14.14062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140625" style="7" bestFit="1" customWidth="1"/>
    <col min="9739" max="9739" width="16.7109375" style="7" bestFit="1" customWidth="1"/>
    <col min="9740" max="9741" width="16.140625" style="7" bestFit="1" customWidth="1"/>
    <col min="9742" max="9742" width="3.42578125" style="7" customWidth="1"/>
    <col min="9743" max="9878" width="9.7109375" style="7" customWidth="1"/>
    <col min="9879" max="9984" width="11.7109375" style="7"/>
    <col min="9985" max="9985" width="37.28515625" style="7" customWidth="1"/>
    <col min="9986" max="9986" width="14.14062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140625" style="7" bestFit="1" customWidth="1"/>
    <col min="9995" max="9995" width="16.7109375" style="7" bestFit="1" customWidth="1"/>
    <col min="9996" max="9997" width="16.140625" style="7" bestFit="1" customWidth="1"/>
    <col min="9998" max="9998" width="3.42578125" style="7" customWidth="1"/>
    <col min="9999" max="10134" width="9.7109375" style="7" customWidth="1"/>
    <col min="10135" max="10240" width="11.7109375" style="7"/>
    <col min="10241" max="10241" width="37.28515625" style="7" customWidth="1"/>
    <col min="10242" max="10242" width="14.14062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140625" style="7" bestFit="1" customWidth="1"/>
    <col min="10251" max="10251" width="16.7109375" style="7" bestFit="1" customWidth="1"/>
    <col min="10252" max="10253" width="16.140625" style="7" bestFit="1" customWidth="1"/>
    <col min="10254" max="10254" width="3.42578125" style="7" customWidth="1"/>
    <col min="10255" max="10390" width="9.7109375" style="7" customWidth="1"/>
    <col min="10391" max="10496" width="11.7109375" style="7"/>
    <col min="10497" max="10497" width="37.28515625" style="7" customWidth="1"/>
    <col min="10498" max="10498" width="14.14062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140625" style="7" bestFit="1" customWidth="1"/>
    <col min="10507" max="10507" width="16.7109375" style="7" bestFit="1" customWidth="1"/>
    <col min="10508" max="10509" width="16.140625" style="7" bestFit="1" customWidth="1"/>
    <col min="10510" max="10510" width="3.42578125" style="7" customWidth="1"/>
    <col min="10511" max="10646" width="9.7109375" style="7" customWidth="1"/>
    <col min="10647" max="10752" width="11.7109375" style="7"/>
    <col min="10753" max="10753" width="37.28515625" style="7" customWidth="1"/>
    <col min="10754" max="10754" width="14.14062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140625" style="7" bestFit="1" customWidth="1"/>
    <col min="10763" max="10763" width="16.7109375" style="7" bestFit="1" customWidth="1"/>
    <col min="10764" max="10765" width="16.140625" style="7" bestFit="1" customWidth="1"/>
    <col min="10766" max="10766" width="3.42578125" style="7" customWidth="1"/>
    <col min="10767" max="10902" width="9.7109375" style="7" customWidth="1"/>
    <col min="10903" max="11008" width="11.7109375" style="7"/>
    <col min="11009" max="11009" width="37.28515625" style="7" customWidth="1"/>
    <col min="11010" max="11010" width="14.14062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140625" style="7" bestFit="1" customWidth="1"/>
    <col min="11019" max="11019" width="16.7109375" style="7" bestFit="1" customWidth="1"/>
    <col min="11020" max="11021" width="16.140625" style="7" bestFit="1" customWidth="1"/>
    <col min="11022" max="11022" width="3.42578125" style="7" customWidth="1"/>
    <col min="11023" max="11158" width="9.7109375" style="7" customWidth="1"/>
    <col min="11159" max="11264" width="11.7109375" style="7"/>
    <col min="11265" max="11265" width="37.28515625" style="7" customWidth="1"/>
    <col min="11266" max="11266" width="14.14062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140625" style="7" bestFit="1" customWidth="1"/>
    <col min="11275" max="11275" width="16.7109375" style="7" bestFit="1" customWidth="1"/>
    <col min="11276" max="11277" width="16.140625" style="7" bestFit="1" customWidth="1"/>
    <col min="11278" max="11278" width="3.42578125" style="7" customWidth="1"/>
    <col min="11279" max="11414" width="9.7109375" style="7" customWidth="1"/>
    <col min="11415" max="11520" width="11.7109375" style="7"/>
    <col min="11521" max="11521" width="37.28515625" style="7" customWidth="1"/>
    <col min="11522" max="11522" width="14.14062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140625" style="7" bestFit="1" customWidth="1"/>
    <col min="11531" max="11531" width="16.7109375" style="7" bestFit="1" customWidth="1"/>
    <col min="11532" max="11533" width="16.140625" style="7" bestFit="1" customWidth="1"/>
    <col min="11534" max="11534" width="3.42578125" style="7" customWidth="1"/>
    <col min="11535" max="11670" width="9.7109375" style="7" customWidth="1"/>
    <col min="11671" max="11776" width="11.7109375" style="7"/>
    <col min="11777" max="11777" width="37.28515625" style="7" customWidth="1"/>
    <col min="11778" max="11778" width="14.14062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140625" style="7" bestFit="1" customWidth="1"/>
    <col min="11787" max="11787" width="16.7109375" style="7" bestFit="1" customWidth="1"/>
    <col min="11788" max="11789" width="16.140625" style="7" bestFit="1" customWidth="1"/>
    <col min="11790" max="11790" width="3.42578125" style="7" customWidth="1"/>
    <col min="11791" max="11926" width="9.7109375" style="7" customWidth="1"/>
    <col min="11927" max="12032" width="11.7109375" style="7"/>
    <col min="12033" max="12033" width="37.28515625" style="7" customWidth="1"/>
    <col min="12034" max="12034" width="14.14062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140625" style="7" bestFit="1" customWidth="1"/>
    <col min="12043" max="12043" width="16.7109375" style="7" bestFit="1" customWidth="1"/>
    <col min="12044" max="12045" width="16.140625" style="7" bestFit="1" customWidth="1"/>
    <col min="12046" max="12046" width="3.42578125" style="7" customWidth="1"/>
    <col min="12047" max="12182" width="9.7109375" style="7" customWidth="1"/>
    <col min="12183" max="12288" width="11.7109375" style="7"/>
    <col min="12289" max="12289" width="37.28515625" style="7" customWidth="1"/>
    <col min="12290" max="12290" width="14.14062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140625" style="7" bestFit="1" customWidth="1"/>
    <col min="12299" max="12299" width="16.7109375" style="7" bestFit="1" customWidth="1"/>
    <col min="12300" max="12301" width="16.140625" style="7" bestFit="1" customWidth="1"/>
    <col min="12302" max="12302" width="3.42578125" style="7" customWidth="1"/>
    <col min="12303" max="12438" width="9.7109375" style="7" customWidth="1"/>
    <col min="12439" max="12544" width="11.7109375" style="7"/>
    <col min="12545" max="12545" width="37.28515625" style="7" customWidth="1"/>
    <col min="12546" max="12546" width="14.14062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140625" style="7" bestFit="1" customWidth="1"/>
    <col min="12555" max="12555" width="16.7109375" style="7" bestFit="1" customWidth="1"/>
    <col min="12556" max="12557" width="16.140625" style="7" bestFit="1" customWidth="1"/>
    <col min="12558" max="12558" width="3.42578125" style="7" customWidth="1"/>
    <col min="12559" max="12694" width="9.7109375" style="7" customWidth="1"/>
    <col min="12695" max="12800" width="11.7109375" style="7"/>
    <col min="12801" max="12801" width="37.28515625" style="7" customWidth="1"/>
    <col min="12802" max="12802" width="14.14062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140625" style="7" bestFit="1" customWidth="1"/>
    <col min="12811" max="12811" width="16.7109375" style="7" bestFit="1" customWidth="1"/>
    <col min="12812" max="12813" width="16.140625" style="7" bestFit="1" customWidth="1"/>
    <col min="12814" max="12814" width="3.42578125" style="7" customWidth="1"/>
    <col min="12815" max="12950" width="9.7109375" style="7" customWidth="1"/>
    <col min="12951" max="13056" width="11.7109375" style="7"/>
    <col min="13057" max="13057" width="37.28515625" style="7" customWidth="1"/>
    <col min="13058" max="13058" width="14.14062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140625" style="7" bestFit="1" customWidth="1"/>
    <col min="13067" max="13067" width="16.7109375" style="7" bestFit="1" customWidth="1"/>
    <col min="13068" max="13069" width="16.140625" style="7" bestFit="1" customWidth="1"/>
    <col min="13070" max="13070" width="3.42578125" style="7" customWidth="1"/>
    <col min="13071" max="13206" width="9.7109375" style="7" customWidth="1"/>
    <col min="13207" max="13312" width="11.7109375" style="7"/>
    <col min="13313" max="13313" width="37.28515625" style="7" customWidth="1"/>
    <col min="13314" max="13314" width="14.14062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140625" style="7" bestFit="1" customWidth="1"/>
    <col min="13323" max="13323" width="16.7109375" style="7" bestFit="1" customWidth="1"/>
    <col min="13324" max="13325" width="16.140625" style="7" bestFit="1" customWidth="1"/>
    <col min="13326" max="13326" width="3.42578125" style="7" customWidth="1"/>
    <col min="13327" max="13462" width="9.7109375" style="7" customWidth="1"/>
    <col min="13463" max="13568" width="11.7109375" style="7"/>
    <col min="13569" max="13569" width="37.28515625" style="7" customWidth="1"/>
    <col min="13570" max="13570" width="14.14062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140625" style="7" bestFit="1" customWidth="1"/>
    <col min="13579" max="13579" width="16.7109375" style="7" bestFit="1" customWidth="1"/>
    <col min="13580" max="13581" width="16.140625" style="7" bestFit="1" customWidth="1"/>
    <col min="13582" max="13582" width="3.42578125" style="7" customWidth="1"/>
    <col min="13583" max="13718" width="9.7109375" style="7" customWidth="1"/>
    <col min="13719" max="13824" width="11.7109375" style="7"/>
    <col min="13825" max="13825" width="37.28515625" style="7" customWidth="1"/>
    <col min="13826" max="13826" width="14.14062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140625" style="7" bestFit="1" customWidth="1"/>
    <col min="13835" max="13835" width="16.7109375" style="7" bestFit="1" customWidth="1"/>
    <col min="13836" max="13837" width="16.140625" style="7" bestFit="1" customWidth="1"/>
    <col min="13838" max="13838" width="3.42578125" style="7" customWidth="1"/>
    <col min="13839" max="13974" width="9.7109375" style="7" customWidth="1"/>
    <col min="13975" max="14080" width="11.7109375" style="7"/>
    <col min="14081" max="14081" width="37.28515625" style="7" customWidth="1"/>
    <col min="14082" max="14082" width="14.14062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140625" style="7" bestFit="1" customWidth="1"/>
    <col min="14091" max="14091" width="16.7109375" style="7" bestFit="1" customWidth="1"/>
    <col min="14092" max="14093" width="16.140625" style="7" bestFit="1" customWidth="1"/>
    <col min="14094" max="14094" width="3.42578125" style="7" customWidth="1"/>
    <col min="14095" max="14230" width="9.7109375" style="7" customWidth="1"/>
    <col min="14231" max="14336" width="11.7109375" style="7"/>
    <col min="14337" max="14337" width="37.28515625" style="7" customWidth="1"/>
    <col min="14338" max="14338" width="14.14062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140625" style="7" bestFit="1" customWidth="1"/>
    <col min="14347" max="14347" width="16.7109375" style="7" bestFit="1" customWidth="1"/>
    <col min="14348" max="14349" width="16.140625" style="7" bestFit="1" customWidth="1"/>
    <col min="14350" max="14350" width="3.42578125" style="7" customWidth="1"/>
    <col min="14351" max="14486" width="9.7109375" style="7" customWidth="1"/>
    <col min="14487" max="14592" width="11.7109375" style="7"/>
    <col min="14593" max="14593" width="37.28515625" style="7" customWidth="1"/>
    <col min="14594" max="14594" width="14.14062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140625" style="7" bestFit="1" customWidth="1"/>
    <col min="14603" max="14603" width="16.7109375" style="7" bestFit="1" customWidth="1"/>
    <col min="14604" max="14605" width="16.140625" style="7" bestFit="1" customWidth="1"/>
    <col min="14606" max="14606" width="3.42578125" style="7" customWidth="1"/>
    <col min="14607" max="14742" width="9.7109375" style="7" customWidth="1"/>
    <col min="14743" max="14848" width="11.7109375" style="7"/>
    <col min="14849" max="14849" width="37.28515625" style="7" customWidth="1"/>
    <col min="14850" max="14850" width="14.14062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140625" style="7" bestFit="1" customWidth="1"/>
    <col min="14859" max="14859" width="16.7109375" style="7" bestFit="1" customWidth="1"/>
    <col min="14860" max="14861" width="16.140625" style="7" bestFit="1" customWidth="1"/>
    <col min="14862" max="14862" width="3.42578125" style="7" customWidth="1"/>
    <col min="14863" max="14998" width="9.7109375" style="7" customWidth="1"/>
    <col min="14999" max="15104" width="11.7109375" style="7"/>
    <col min="15105" max="15105" width="37.28515625" style="7" customWidth="1"/>
    <col min="15106" max="15106" width="14.14062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140625" style="7" bestFit="1" customWidth="1"/>
    <col min="15115" max="15115" width="16.7109375" style="7" bestFit="1" customWidth="1"/>
    <col min="15116" max="15117" width="16.140625" style="7" bestFit="1" customWidth="1"/>
    <col min="15118" max="15118" width="3.42578125" style="7" customWidth="1"/>
    <col min="15119" max="15254" width="9.7109375" style="7" customWidth="1"/>
    <col min="15255" max="15360" width="11.7109375" style="7"/>
    <col min="15361" max="15361" width="37.28515625" style="7" customWidth="1"/>
    <col min="15362" max="15362" width="14.14062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140625" style="7" bestFit="1" customWidth="1"/>
    <col min="15371" max="15371" width="16.7109375" style="7" bestFit="1" customWidth="1"/>
    <col min="15372" max="15373" width="16.140625" style="7" bestFit="1" customWidth="1"/>
    <col min="15374" max="15374" width="3.42578125" style="7" customWidth="1"/>
    <col min="15375" max="15510" width="9.7109375" style="7" customWidth="1"/>
    <col min="15511" max="15616" width="11.7109375" style="7"/>
    <col min="15617" max="15617" width="37.28515625" style="7" customWidth="1"/>
    <col min="15618" max="15618" width="14.14062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140625" style="7" bestFit="1" customWidth="1"/>
    <col min="15627" max="15627" width="16.7109375" style="7" bestFit="1" customWidth="1"/>
    <col min="15628" max="15629" width="16.140625" style="7" bestFit="1" customWidth="1"/>
    <col min="15630" max="15630" width="3.42578125" style="7" customWidth="1"/>
    <col min="15631" max="15766" width="9.7109375" style="7" customWidth="1"/>
    <col min="15767" max="15872" width="11.7109375" style="7"/>
    <col min="15873" max="15873" width="37.28515625" style="7" customWidth="1"/>
    <col min="15874" max="15874" width="14.14062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140625" style="7" bestFit="1" customWidth="1"/>
    <col min="15883" max="15883" width="16.7109375" style="7" bestFit="1" customWidth="1"/>
    <col min="15884" max="15885" width="16.140625" style="7" bestFit="1" customWidth="1"/>
    <col min="15886" max="15886" width="3.42578125" style="7" customWidth="1"/>
    <col min="15887" max="16022" width="9.7109375" style="7" customWidth="1"/>
    <col min="16023" max="16128" width="11.7109375" style="7"/>
    <col min="16129" max="16129" width="37.28515625" style="7" customWidth="1"/>
    <col min="16130" max="16130" width="14.14062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140625" style="7" bestFit="1" customWidth="1"/>
    <col min="16139" max="16139" width="16.7109375" style="7" bestFit="1" customWidth="1"/>
    <col min="16140" max="16141" width="16.140625" style="7" bestFit="1" customWidth="1"/>
    <col min="16142" max="16142" width="3.42578125" style="7" customWidth="1"/>
    <col min="16143" max="16278" width="9.7109375" style="7" customWidth="1"/>
    <col min="16279" max="16384" width="11.7109375" style="7"/>
  </cols>
  <sheetData>
    <row r="1" spans="1:14" ht="12.75" x14ac:dyDescent="0.2">
      <c r="A1" s="1" t="s">
        <v>0</v>
      </c>
      <c r="B1" s="2"/>
      <c r="D1" s="4"/>
      <c r="E1" s="5"/>
    </row>
    <row r="2" spans="1:14" ht="12.75" x14ac:dyDescent="0.2">
      <c r="A2" s="1" t="s">
        <v>1</v>
      </c>
      <c r="B2" s="2"/>
      <c r="D2" s="4"/>
      <c r="E2" s="5"/>
    </row>
    <row r="3" spans="1:14" ht="12.75" x14ac:dyDescent="0.2">
      <c r="A3" s="8" t="s">
        <v>783</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7" t="s">
        <v>11</v>
      </c>
      <c r="K5" s="17" t="s">
        <v>12</v>
      </c>
      <c r="L5" s="17"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784</v>
      </c>
      <c r="B8" s="30"/>
      <c r="C8" s="30">
        <v>21031.5</v>
      </c>
      <c r="D8" s="31"/>
      <c r="E8" s="30"/>
      <c r="F8" s="30" t="s">
        <v>785</v>
      </c>
      <c r="G8" s="30">
        <v>517.23</v>
      </c>
      <c r="H8" s="32"/>
      <c r="I8" s="32"/>
      <c r="J8" s="32"/>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f t="shared" ref="K10:K22" si="0">ROUND((J10*$C$8/1000),0)</f>
        <v>0</v>
      </c>
      <c r="L10" s="43"/>
      <c r="M10" s="43"/>
      <c r="N10" s="44"/>
    </row>
    <row r="11" spans="1:14" x14ac:dyDescent="0.15">
      <c r="A11" s="37" t="s">
        <v>34</v>
      </c>
      <c r="B11" s="38">
        <v>193</v>
      </c>
      <c r="C11" s="38" t="s">
        <v>35</v>
      </c>
      <c r="D11" s="38" t="s">
        <v>36</v>
      </c>
      <c r="E11" s="39">
        <v>139</v>
      </c>
      <c r="F11" s="40" t="s">
        <v>39</v>
      </c>
      <c r="G11" s="41">
        <v>6.3</v>
      </c>
      <c r="H11" s="38" t="s">
        <v>38</v>
      </c>
      <c r="I11" s="42">
        <v>24.5</v>
      </c>
      <c r="J11" s="43">
        <v>119217.49</v>
      </c>
      <c r="K11" s="43">
        <f t="shared" si="0"/>
        <v>2507323</v>
      </c>
      <c r="L11" s="43">
        <v>51133</v>
      </c>
      <c r="M11" s="43">
        <v>2558456</v>
      </c>
      <c r="N11" s="44"/>
    </row>
    <row r="12" spans="1:14" x14ac:dyDescent="0.15">
      <c r="A12" s="37" t="s">
        <v>34</v>
      </c>
      <c r="B12" s="38">
        <v>199</v>
      </c>
      <c r="C12" s="38" t="s">
        <v>40</v>
      </c>
      <c r="D12" s="38" t="s">
        <v>36</v>
      </c>
      <c r="E12" s="39">
        <v>168</v>
      </c>
      <c r="F12" s="40" t="s">
        <v>41</v>
      </c>
      <c r="G12" s="41">
        <v>6.5</v>
      </c>
      <c r="H12" s="38" t="s">
        <v>38</v>
      </c>
      <c r="I12" s="42">
        <v>11.5</v>
      </c>
      <c r="J12" s="43">
        <v>0</v>
      </c>
      <c r="K12" s="43">
        <f t="shared" si="0"/>
        <v>0</v>
      </c>
      <c r="L12" s="43"/>
      <c r="M12" s="43"/>
      <c r="N12" s="44"/>
    </row>
    <row r="13" spans="1:14" x14ac:dyDescent="0.15">
      <c r="A13" s="37" t="s">
        <v>34</v>
      </c>
      <c r="B13" s="38">
        <v>199</v>
      </c>
      <c r="C13" s="38" t="s">
        <v>40</v>
      </c>
      <c r="D13" s="38" t="s">
        <v>36</v>
      </c>
      <c r="E13" s="39">
        <v>143</v>
      </c>
      <c r="F13" s="40" t="s">
        <v>42</v>
      </c>
      <c r="G13" s="41">
        <v>6.3</v>
      </c>
      <c r="H13" s="38" t="s">
        <v>38</v>
      </c>
      <c r="I13" s="42">
        <v>24.5</v>
      </c>
      <c r="J13" s="43">
        <v>124038.53</v>
      </c>
      <c r="K13" s="43">
        <f t="shared" si="0"/>
        <v>2608716</v>
      </c>
      <c r="L13" s="43">
        <v>53201</v>
      </c>
      <c r="M13" s="43">
        <v>2661917</v>
      </c>
      <c r="N13" s="44"/>
    </row>
    <row r="14" spans="1:14" x14ac:dyDescent="0.15">
      <c r="A14" s="37" t="s">
        <v>34</v>
      </c>
      <c r="B14" s="38">
        <v>202</v>
      </c>
      <c r="C14" s="38" t="s">
        <v>43</v>
      </c>
      <c r="D14" s="38" t="s">
        <v>36</v>
      </c>
      <c r="E14" s="39">
        <v>230</v>
      </c>
      <c r="F14" s="40" t="s">
        <v>44</v>
      </c>
      <c r="G14" s="41">
        <v>7.4</v>
      </c>
      <c r="H14" s="38" t="s">
        <v>38</v>
      </c>
      <c r="I14" s="42">
        <v>5</v>
      </c>
      <c r="J14" s="43">
        <v>0</v>
      </c>
      <c r="K14" s="43">
        <f t="shared" si="0"/>
        <v>0</v>
      </c>
      <c r="L14" s="43"/>
      <c r="M14" s="43"/>
      <c r="N14" s="44"/>
    </row>
    <row r="15" spans="1:14" x14ac:dyDescent="0.15">
      <c r="A15" s="37" t="s">
        <v>45</v>
      </c>
      <c r="B15" s="38">
        <v>202</v>
      </c>
      <c r="C15" s="38" t="s">
        <v>43</v>
      </c>
      <c r="D15" s="38" t="s">
        <v>36</v>
      </c>
      <c r="E15" s="39">
        <v>317</v>
      </c>
      <c r="F15" s="40" t="s">
        <v>46</v>
      </c>
      <c r="G15" s="41">
        <v>7.4</v>
      </c>
      <c r="H15" s="38" t="s">
        <v>38</v>
      </c>
      <c r="I15" s="42">
        <v>20</v>
      </c>
      <c r="J15" s="43">
        <v>198465.89</v>
      </c>
      <c r="K15" s="43">
        <f t="shared" si="0"/>
        <v>4174035</v>
      </c>
      <c r="L15" s="43">
        <v>99726</v>
      </c>
      <c r="M15" s="43">
        <v>4273761</v>
      </c>
      <c r="N15" s="44"/>
    </row>
    <row r="16" spans="1:14" x14ac:dyDescent="0.15">
      <c r="A16" s="37" t="s">
        <v>47</v>
      </c>
      <c r="B16" s="38">
        <v>211</v>
      </c>
      <c r="C16" s="38" t="s">
        <v>48</v>
      </c>
      <c r="D16" s="38" t="s">
        <v>36</v>
      </c>
      <c r="E16" s="39">
        <v>290</v>
      </c>
      <c r="F16" s="38" t="s">
        <v>49</v>
      </c>
      <c r="G16" s="41">
        <v>6.9</v>
      </c>
      <c r="H16" s="38" t="s">
        <v>38</v>
      </c>
      <c r="I16" s="42">
        <v>20</v>
      </c>
      <c r="J16" s="43">
        <v>116855.99</v>
      </c>
      <c r="K16" s="43">
        <f t="shared" si="0"/>
        <v>2457657</v>
      </c>
      <c r="L16" s="43">
        <v>221704</v>
      </c>
      <c r="M16" s="43">
        <v>2679361</v>
      </c>
      <c r="N16" s="44"/>
    </row>
    <row r="17" spans="1:14" x14ac:dyDescent="0.15">
      <c r="A17" s="37" t="s">
        <v>47</v>
      </c>
      <c r="B17" s="38">
        <v>211</v>
      </c>
      <c r="C17" s="38" t="s">
        <v>48</v>
      </c>
      <c r="D17" s="38" t="s">
        <v>36</v>
      </c>
      <c r="E17" s="39">
        <v>128</v>
      </c>
      <c r="F17" s="38" t="s">
        <v>50</v>
      </c>
      <c r="G17" s="41">
        <v>6.9</v>
      </c>
      <c r="H17" s="38" t="s">
        <v>38</v>
      </c>
      <c r="I17" s="42">
        <v>20</v>
      </c>
      <c r="J17" s="43">
        <v>50532</v>
      </c>
      <c r="K17" s="43">
        <f t="shared" si="0"/>
        <v>1062764</v>
      </c>
      <c r="L17" s="43">
        <v>95870</v>
      </c>
      <c r="M17" s="43">
        <v>1158634</v>
      </c>
      <c r="N17" s="44"/>
    </row>
    <row r="18" spans="1:14" x14ac:dyDescent="0.15">
      <c r="A18" s="37" t="s">
        <v>51</v>
      </c>
      <c r="B18" s="38">
        <v>211</v>
      </c>
      <c r="C18" s="38" t="s">
        <v>48</v>
      </c>
      <c r="D18" s="38" t="s">
        <v>36</v>
      </c>
      <c r="E18" s="39">
        <v>22</v>
      </c>
      <c r="F18" s="38" t="s">
        <v>52</v>
      </c>
      <c r="G18" s="41">
        <v>6.9</v>
      </c>
      <c r="H18" s="38" t="s">
        <v>38</v>
      </c>
      <c r="I18" s="42">
        <v>20</v>
      </c>
      <c r="J18" s="43">
        <v>45553.42</v>
      </c>
      <c r="K18" s="43">
        <f t="shared" si="0"/>
        <v>958057</v>
      </c>
      <c r="L18" s="43">
        <v>86426</v>
      </c>
      <c r="M18" s="43">
        <v>1044483</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225000</v>
      </c>
      <c r="K20" s="43">
        <f t="shared" si="0"/>
        <v>4732088</v>
      </c>
      <c r="L20" s="43">
        <v>458146</v>
      </c>
      <c r="M20" s="43">
        <v>5190234</v>
      </c>
      <c r="N20" s="44"/>
    </row>
    <row r="21" spans="1:14" x14ac:dyDescent="0.15">
      <c r="A21" s="37" t="s">
        <v>47</v>
      </c>
      <c r="B21" s="38">
        <v>221</v>
      </c>
      <c r="C21" s="38" t="s">
        <v>53</v>
      </c>
      <c r="D21" s="38" t="s">
        <v>36</v>
      </c>
      <c r="E21" s="39">
        <v>43</v>
      </c>
      <c r="F21" s="38" t="s">
        <v>56</v>
      </c>
      <c r="G21" s="41">
        <v>7.4</v>
      </c>
      <c r="H21" s="38" t="s">
        <v>55</v>
      </c>
      <c r="I21" s="42">
        <v>20</v>
      </c>
      <c r="J21" s="43">
        <v>29000</v>
      </c>
      <c r="K21" s="43">
        <f t="shared" si="0"/>
        <v>609914</v>
      </c>
      <c r="L21" s="43">
        <v>59048</v>
      </c>
      <c r="M21" s="43">
        <v>668962</v>
      </c>
      <c r="N21" s="44"/>
    </row>
    <row r="22" spans="1:14" x14ac:dyDescent="0.15">
      <c r="A22" s="37" t="s">
        <v>47</v>
      </c>
      <c r="B22" s="38">
        <v>221</v>
      </c>
      <c r="C22" s="38" t="s">
        <v>53</v>
      </c>
      <c r="D22" s="38" t="s">
        <v>36</v>
      </c>
      <c r="E22" s="39">
        <v>240</v>
      </c>
      <c r="F22" s="38" t="s">
        <v>57</v>
      </c>
      <c r="G22" s="41">
        <v>7.4</v>
      </c>
      <c r="H22" s="38" t="s">
        <v>55</v>
      </c>
      <c r="I22" s="42">
        <v>12</v>
      </c>
      <c r="J22" s="43">
        <v>25174.05</v>
      </c>
      <c r="K22" s="43">
        <f t="shared" si="0"/>
        <v>529448</v>
      </c>
      <c r="L22" s="43">
        <v>51259</v>
      </c>
      <c r="M22" s="43">
        <v>580707</v>
      </c>
      <c r="N22" s="44"/>
    </row>
    <row r="23" spans="1:14" x14ac:dyDescent="0.15">
      <c r="A23" s="37" t="s">
        <v>47</v>
      </c>
      <c r="B23" s="38">
        <v>221</v>
      </c>
      <c r="C23" s="38" t="s">
        <v>53</v>
      </c>
      <c r="D23" s="38" t="s">
        <v>36</v>
      </c>
      <c r="E23" s="39">
        <v>55</v>
      </c>
      <c r="F23" s="38" t="s">
        <v>58</v>
      </c>
      <c r="G23" s="41">
        <v>7.4</v>
      </c>
      <c r="H23" s="38" t="s">
        <v>55</v>
      </c>
      <c r="I23" s="42">
        <v>12</v>
      </c>
      <c r="J23" s="43">
        <v>5645.09</v>
      </c>
      <c r="K23" s="43">
        <f>ROUND((J23*$C$8/1000),0)</f>
        <v>118725</v>
      </c>
      <c r="L23" s="43">
        <v>11577</v>
      </c>
      <c r="M23" s="43">
        <v>130302</v>
      </c>
      <c r="N23" s="44"/>
    </row>
    <row r="24" spans="1:14" x14ac:dyDescent="0.15">
      <c r="A24" s="37" t="s">
        <v>51</v>
      </c>
      <c r="B24" s="38">
        <v>221</v>
      </c>
      <c r="C24" s="38" t="s">
        <v>53</v>
      </c>
      <c r="D24" s="38" t="s">
        <v>36</v>
      </c>
      <c r="E24" s="39">
        <v>50</v>
      </c>
      <c r="F24" s="38" t="s">
        <v>59</v>
      </c>
      <c r="G24" s="41">
        <v>7.4</v>
      </c>
      <c r="H24" s="38" t="s">
        <v>55</v>
      </c>
      <c r="I24" s="42">
        <v>20</v>
      </c>
      <c r="J24" s="43">
        <v>106312</v>
      </c>
      <c r="K24" s="43">
        <f>ROUND((J24*$C$8/1000),0)</f>
        <v>2235901</v>
      </c>
      <c r="L24" s="43">
        <v>215506</v>
      </c>
      <c r="M24" s="43">
        <v>2451407</v>
      </c>
      <c r="N24" s="44"/>
    </row>
    <row r="25" spans="1:14" x14ac:dyDescent="0.15">
      <c r="A25" s="37" t="s">
        <v>60</v>
      </c>
      <c r="B25" s="38">
        <v>225</v>
      </c>
      <c r="C25" s="38" t="s">
        <v>61</v>
      </c>
      <c r="D25" s="38" t="s">
        <v>36</v>
      </c>
      <c r="E25" s="39">
        <v>427</v>
      </c>
      <c r="F25" s="38" t="s">
        <v>62</v>
      </c>
      <c r="G25" s="41">
        <v>7.5</v>
      </c>
      <c r="H25" s="38" t="s">
        <v>63</v>
      </c>
      <c r="I25" s="42">
        <v>24</v>
      </c>
      <c r="J25" s="43">
        <v>0</v>
      </c>
      <c r="K25" s="43">
        <f>ROUND((J25*$C$8/1000),0)</f>
        <v>0</v>
      </c>
      <c r="L25" s="43"/>
      <c r="M25" s="43"/>
      <c r="N25" s="44"/>
    </row>
    <row r="26" spans="1:14" x14ac:dyDescent="0.15">
      <c r="A26" s="37" t="s">
        <v>64</v>
      </c>
      <c r="B26" s="38">
        <v>225</v>
      </c>
      <c r="C26" s="38" t="s">
        <v>61</v>
      </c>
      <c r="D26" s="38" t="s">
        <v>36</v>
      </c>
      <c r="E26" s="39">
        <v>36</v>
      </c>
      <c r="F26" s="38" t="s">
        <v>65</v>
      </c>
      <c r="G26" s="41">
        <v>7.5</v>
      </c>
      <c r="H26" s="38" t="s">
        <v>63</v>
      </c>
      <c r="I26" s="42">
        <v>24</v>
      </c>
      <c r="J26" s="43">
        <v>0</v>
      </c>
      <c r="K26" s="43">
        <f>ROUND((J26*$C$8/1000),0)</f>
        <v>0</v>
      </c>
      <c r="L26" s="43"/>
      <c r="M26" s="43"/>
      <c r="N26" s="44"/>
    </row>
    <row r="27" spans="1:14" x14ac:dyDescent="0.15">
      <c r="A27" s="37"/>
      <c r="B27" s="38"/>
      <c r="C27" s="38"/>
      <c r="D27" s="38"/>
      <c r="E27" s="39"/>
      <c r="F27" s="38"/>
      <c r="G27" s="41"/>
      <c r="H27" s="38"/>
      <c r="I27" s="42"/>
      <c r="J27" s="43"/>
      <c r="K27" s="43"/>
      <c r="L27" s="43"/>
      <c r="M27" s="43"/>
      <c r="N27" s="44"/>
    </row>
    <row r="28" spans="1:14" x14ac:dyDescent="0.15">
      <c r="A28" s="37" t="s">
        <v>60</v>
      </c>
      <c r="B28" s="38">
        <v>228</v>
      </c>
      <c r="C28" s="38" t="s">
        <v>66</v>
      </c>
      <c r="D28" s="38" t="s">
        <v>36</v>
      </c>
      <c r="E28" s="39">
        <v>433</v>
      </c>
      <c r="F28" s="38" t="s">
        <v>41</v>
      </c>
      <c r="G28" s="41">
        <v>7.5</v>
      </c>
      <c r="H28" s="38" t="s">
        <v>63</v>
      </c>
      <c r="I28" s="42">
        <v>21</v>
      </c>
      <c r="J28" s="43">
        <v>227576</v>
      </c>
      <c r="K28" s="43">
        <f>ROUND((J28*$C$8/1000),0)</f>
        <v>4786265</v>
      </c>
      <c r="L28" s="43">
        <v>117493</v>
      </c>
      <c r="M28" s="43">
        <v>4903758</v>
      </c>
      <c r="N28" s="44"/>
    </row>
    <row r="29" spans="1:14" x14ac:dyDescent="0.15">
      <c r="A29" s="37" t="s">
        <v>64</v>
      </c>
      <c r="B29" s="38">
        <v>228</v>
      </c>
      <c r="C29" s="38" t="s">
        <v>66</v>
      </c>
      <c r="D29" s="38" t="s">
        <v>36</v>
      </c>
      <c r="E29" s="39">
        <v>60</v>
      </c>
      <c r="F29" s="38" t="s">
        <v>42</v>
      </c>
      <c r="G29" s="41">
        <v>7.5</v>
      </c>
      <c r="H29" s="38" t="s">
        <v>63</v>
      </c>
      <c r="I29" s="42">
        <v>21</v>
      </c>
      <c r="J29" s="43">
        <v>121446</v>
      </c>
      <c r="K29" s="43">
        <f>ROUND((J29*$C$8/1000),0)</f>
        <v>2554192</v>
      </c>
      <c r="L29" s="43">
        <v>62700</v>
      </c>
      <c r="M29" s="43">
        <v>2616892</v>
      </c>
      <c r="N29" s="44"/>
    </row>
    <row r="30" spans="1:14" x14ac:dyDescent="0.15">
      <c r="A30" s="37" t="s">
        <v>67</v>
      </c>
      <c r="B30" s="38">
        <v>236</v>
      </c>
      <c r="C30" s="38" t="s">
        <v>68</v>
      </c>
      <c r="D30" s="38" t="s">
        <v>36</v>
      </c>
      <c r="E30" s="39">
        <v>403</v>
      </c>
      <c r="F30" s="40" t="s">
        <v>69</v>
      </c>
      <c r="G30" s="41">
        <v>7</v>
      </c>
      <c r="H30" s="38" t="s">
        <v>63</v>
      </c>
      <c r="I30" s="42">
        <v>19</v>
      </c>
      <c r="J30" s="43">
        <v>220451.88</v>
      </c>
      <c r="K30" s="43">
        <f>ROUND((J30*$C$8/1000),0)</f>
        <v>4636434</v>
      </c>
      <c r="L30" s="43">
        <v>131482</v>
      </c>
      <c r="M30" s="43">
        <v>4767916</v>
      </c>
      <c r="N30" s="44"/>
    </row>
    <row r="31" spans="1:14" x14ac:dyDescent="0.15">
      <c r="A31" s="37" t="s">
        <v>70</v>
      </c>
      <c r="B31" s="38">
        <v>236</v>
      </c>
      <c r="C31" s="38" t="s">
        <v>68</v>
      </c>
      <c r="D31" s="38" t="s">
        <v>36</v>
      </c>
      <c r="E31" s="39">
        <v>35.5</v>
      </c>
      <c r="F31" s="40" t="s">
        <v>71</v>
      </c>
      <c r="G31" s="41">
        <v>6.5</v>
      </c>
      <c r="H31" s="38" t="s">
        <v>63</v>
      </c>
      <c r="I31" s="42">
        <v>20</v>
      </c>
      <c r="J31" s="43">
        <v>66275.22</v>
      </c>
      <c r="K31" s="43">
        <f>ROUND((J31*$C$8/1000),0)</f>
        <v>1393867</v>
      </c>
      <c r="L31" s="43">
        <v>0</v>
      </c>
      <c r="M31" s="43">
        <v>1393867</v>
      </c>
      <c r="N31" s="44"/>
    </row>
    <row r="32" spans="1:14" x14ac:dyDescent="0.15">
      <c r="A32" s="37" t="s">
        <v>72</v>
      </c>
      <c r="B32" s="38">
        <v>239</v>
      </c>
      <c r="C32" s="38" t="s">
        <v>73</v>
      </c>
      <c r="D32" s="38" t="s">
        <v>36</v>
      </c>
      <c r="E32" s="39">
        <v>2100</v>
      </c>
      <c r="F32" s="38" t="s">
        <v>49</v>
      </c>
      <c r="G32" s="41">
        <v>6.8</v>
      </c>
      <c r="H32" s="38" t="s">
        <v>38</v>
      </c>
      <c r="I32" s="42">
        <v>4</v>
      </c>
      <c r="J32" s="43">
        <v>0</v>
      </c>
      <c r="K32" s="43">
        <v>0</v>
      </c>
      <c r="L32" s="43"/>
      <c r="M32" s="43"/>
      <c r="N32" s="44"/>
    </row>
    <row r="33" spans="1:14" x14ac:dyDescent="0.15">
      <c r="A33" s="37" t="s">
        <v>72</v>
      </c>
      <c r="B33" s="38">
        <v>239</v>
      </c>
      <c r="C33" s="38" t="s">
        <v>73</v>
      </c>
      <c r="D33" s="38" t="s">
        <v>36</v>
      </c>
      <c r="E33" s="39">
        <v>590</v>
      </c>
      <c r="F33" s="38" t="s">
        <v>52</v>
      </c>
      <c r="G33" s="41">
        <v>6.8</v>
      </c>
      <c r="H33" s="38" t="s">
        <v>38</v>
      </c>
      <c r="I33" s="42">
        <v>14</v>
      </c>
      <c r="J33" s="43">
        <v>95829.97</v>
      </c>
      <c r="K33" s="43">
        <f>ROUND((J33*$C$8/1000),0)</f>
        <v>2015448</v>
      </c>
      <c r="L33" s="43">
        <v>35294.980000000003</v>
      </c>
      <c r="M33" s="43">
        <v>2050742.89</v>
      </c>
      <c r="N33" s="44"/>
    </row>
    <row r="34" spans="1:14" x14ac:dyDescent="0.15">
      <c r="A34" s="37" t="s">
        <v>74</v>
      </c>
      <c r="B34" s="38">
        <v>239</v>
      </c>
      <c r="C34" s="38" t="s">
        <v>73</v>
      </c>
      <c r="D34" s="38" t="s">
        <v>36</v>
      </c>
      <c r="E34" s="39">
        <v>48</v>
      </c>
      <c r="F34" s="38" t="s">
        <v>75</v>
      </c>
      <c r="G34" s="41">
        <v>6.8</v>
      </c>
      <c r="H34" s="38" t="s">
        <v>38</v>
      </c>
      <c r="I34" s="42">
        <v>14</v>
      </c>
      <c r="J34" s="43">
        <v>89674.33</v>
      </c>
      <c r="K34" s="43">
        <f>ROUND((J34*$C$8/1000),0)</f>
        <v>1885986</v>
      </c>
      <c r="L34" s="43">
        <v>0</v>
      </c>
      <c r="M34" s="43">
        <v>1885985.66</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293703.3</v>
      </c>
      <c r="K36" s="43">
        <f>ROUND((J36*$C$8/1000),0)</f>
        <v>6177021</v>
      </c>
      <c r="L36" s="43">
        <v>565335</v>
      </c>
      <c r="M36" s="43">
        <v>6742356</v>
      </c>
      <c r="N36" s="44"/>
    </row>
    <row r="37" spans="1:14" x14ac:dyDescent="0.15">
      <c r="A37" s="37" t="s">
        <v>47</v>
      </c>
      <c r="B37" s="38">
        <v>245</v>
      </c>
      <c r="C37" s="38" t="s">
        <v>76</v>
      </c>
      <c r="D37" s="38" t="s">
        <v>36</v>
      </c>
      <c r="E37" s="39">
        <v>95</v>
      </c>
      <c r="F37" s="38" t="s">
        <v>78</v>
      </c>
      <c r="G37" s="41">
        <v>7</v>
      </c>
      <c r="H37" s="38" t="s">
        <v>55</v>
      </c>
      <c r="I37" s="41">
        <v>19.75</v>
      </c>
      <c r="J37" s="43">
        <v>35611.199999999997</v>
      </c>
      <c r="K37" s="43">
        <f>ROUND((J37*$C$8/1000),0)</f>
        <v>748957</v>
      </c>
      <c r="L37" s="43">
        <v>68539</v>
      </c>
      <c r="M37" s="43">
        <v>817496</v>
      </c>
      <c r="N37" s="44"/>
    </row>
    <row r="38" spans="1:14" x14ac:dyDescent="0.15">
      <c r="A38" s="37" t="s">
        <v>79</v>
      </c>
      <c r="B38" s="38">
        <v>245</v>
      </c>
      <c r="C38" s="38" t="s">
        <v>76</v>
      </c>
      <c r="D38" s="38" t="s">
        <v>36</v>
      </c>
      <c r="E38" s="39">
        <v>90</v>
      </c>
      <c r="F38" s="38" t="s">
        <v>80</v>
      </c>
      <c r="G38" s="41">
        <v>7</v>
      </c>
      <c r="H38" s="38" t="s">
        <v>55</v>
      </c>
      <c r="I38" s="41">
        <v>19.75</v>
      </c>
      <c r="J38" s="43">
        <v>156572.03</v>
      </c>
      <c r="K38" s="43">
        <f>ROUND((J38*$C$8/1000),0)</f>
        <v>3292945</v>
      </c>
      <c r="L38" s="43">
        <v>301403</v>
      </c>
      <c r="M38" s="43">
        <v>3594348</v>
      </c>
      <c r="N38" s="44"/>
    </row>
    <row r="39" spans="1:14" x14ac:dyDescent="0.15">
      <c r="A39" s="37" t="s">
        <v>47</v>
      </c>
      <c r="B39" s="38">
        <v>247</v>
      </c>
      <c r="C39" s="38" t="s">
        <v>81</v>
      </c>
      <c r="D39" s="38" t="s">
        <v>36</v>
      </c>
      <c r="E39" s="39">
        <v>470</v>
      </c>
      <c r="F39" s="38" t="s">
        <v>82</v>
      </c>
      <c r="G39" s="41">
        <v>6.3</v>
      </c>
      <c r="H39" s="38" t="s">
        <v>55</v>
      </c>
      <c r="I39" s="41">
        <v>25</v>
      </c>
      <c r="J39" s="43">
        <v>194571.35</v>
      </c>
      <c r="K39" s="43">
        <f t="shared" ref="K39:K46" si="1">ROUND((J39*$C$8/1000),0)</f>
        <v>4092127</v>
      </c>
      <c r="L39" s="43">
        <v>292624</v>
      </c>
      <c r="M39" s="43">
        <v>4384751</v>
      </c>
      <c r="N39" s="44"/>
    </row>
    <row r="40" spans="1:14" x14ac:dyDescent="0.15">
      <c r="A40" s="37" t="s">
        <v>47</v>
      </c>
      <c r="B40" s="38">
        <v>247</v>
      </c>
      <c r="C40" s="38" t="s">
        <v>81</v>
      </c>
      <c r="D40" s="38" t="s">
        <v>36</v>
      </c>
      <c r="E40" s="39">
        <v>25</v>
      </c>
      <c r="F40" s="38" t="s">
        <v>83</v>
      </c>
      <c r="G40" s="41">
        <v>6.3</v>
      </c>
      <c r="H40" s="38" t="s">
        <v>55</v>
      </c>
      <c r="I40" s="41">
        <v>25</v>
      </c>
      <c r="J40" s="43">
        <v>10457.459999999999</v>
      </c>
      <c r="K40" s="43">
        <f t="shared" si="1"/>
        <v>219936</v>
      </c>
      <c r="L40" s="43">
        <v>15723</v>
      </c>
      <c r="M40" s="43">
        <v>235659</v>
      </c>
      <c r="N40" s="44"/>
    </row>
    <row r="41" spans="1:14" x14ac:dyDescent="0.15">
      <c r="A41" s="37" t="s">
        <v>51</v>
      </c>
      <c r="B41" s="38">
        <v>247</v>
      </c>
      <c r="C41" s="38" t="s">
        <v>81</v>
      </c>
      <c r="D41" s="38" t="s">
        <v>36</v>
      </c>
      <c r="E41" s="39">
        <v>27</v>
      </c>
      <c r="F41" s="38" t="s">
        <v>84</v>
      </c>
      <c r="G41" s="41">
        <v>7.3</v>
      </c>
      <c r="H41" s="38" t="s">
        <v>55</v>
      </c>
      <c r="I41" s="41">
        <v>25</v>
      </c>
      <c r="J41" s="43">
        <v>51658.02</v>
      </c>
      <c r="K41" s="43">
        <f t="shared" si="1"/>
        <v>1086446</v>
      </c>
      <c r="L41" s="43">
        <v>77876</v>
      </c>
      <c r="M41" s="43">
        <v>1164322</v>
      </c>
      <c r="N41" s="44"/>
    </row>
    <row r="42" spans="1:14" x14ac:dyDescent="0.15">
      <c r="A42" s="37" t="s">
        <v>85</v>
      </c>
      <c r="B42" s="38">
        <v>262</v>
      </c>
      <c r="C42" s="38" t="s">
        <v>86</v>
      </c>
      <c r="D42" s="38" t="s">
        <v>36</v>
      </c>
      <c r="E42" s="39">
        <v>405</v>
      </c>
      <c r="F42" s="38" t="s">
        <v>87</v>
      </c>
      <c r="G42" s="41">
        <v>5.75</v>
      </c>
      <c r="H42" s="38" t="s">
        <v>38</v>
      </c>
      <c r="I42" s="41">
        <v>6</v>
      </c>
      <c r="J42" s="43">
        <v>0</v>
      </c>
      <c r="K42" s="43">
        <f>ROUND((J42*$C$8/1000),0)</f>
        <v>0</v>
      </c>
      <c r="L42" s="43"/>
      <c r="M42" s="43"/>
      <c r="N42" s="44"/>
    </row>
    <row r="43" spans="1:14" x14ac:dyDescent="0.15">
      <c r="A43" s="37" t="s">
        <v>85</v>
      </c>
      <c r="B43" s="38">
        <v>262</v>
      </c>
      <c r="C43" s="38" t="s">
        <v>86</v>
      </c>
      <c r="D43" s="38" t="s">
        <v>36</v>
      </c>
      <c r="E43" s="39">
        <v>104</v>
      </c>
      <c r="F43" s="38" t="s">
        <v>88</v>
      </c>
      <c r="G43" s="41">
        <v>5.75</v>
      </c>
      <c r="H43" s="38" t="s">
        <v>38</v>
      </c>
      <c r="I43" s="41">
        <v>6</v>
      </c>
      <c r="J43" s="43">
        <v>0</v>
      </c>
      <c r="K43" s="43">
        <f t="shared" si="1"/>
        <v>0</v>
      </c>
      <c r="L43" s="43"/>
      <c r="M43" s="43"/>
      <c r="N43" s="44"/>
    </row>
    <row r="44" spans="1:14" x14ac:dyDescent="0.15">
      <c r="A44" s="37" t="s">
        <v>85</v>
      </c>
      <c r="B44" s="38">
        <v>262</v>
      </c>
      <c r="C44" s="38" t="s">
        <v>86</v>
      </c>
      <c r="D44" s="38" t="s">
        <v>36</v>
      </c>
      <c r="E44" s="39">
        <v>465</v>
      </c>
      <c r="F44" s="38" t="s">
        <v>89</v>
      </c>
      <c r="G44" s="41">
        <v>6.5</v>
      </c>
      <c r="H44" s="38" t="s">
        <v>38</v>
      </c>
      <c r="I44" s="41">
        <v>20</v>
      </c>
      <c r="J44" s="43">
        <v>41933.9</v>
      </c>
      <c r="K44" s="43">
        <f t="shared" si="1"/>
        <v>881933</v>
      </c>
      <c r="L44" s="43">
        <v>4429</v>
      </c>
      <c r="M44" s="43">
        <v>886362</v>
      </c>
      <c r="N44" s="44"/>
    </row>
    <row r="45" spans="1:14" x14ac:dyDescent="0.15">
      <c r="A45" s="37" t="s">
        <v>85</v>
      </c>
      <c r="B45" s="38">
        <v>262</v>
      </c>
      <c r="C45" s="38" t="s">
        <v>86</v>
      </c>
      <c r="D45" s="38" t="s">
        <v>36</v>
      </c>
      <c r="E45" s="39">
        <v>121</v>
      </c>
      <c r="F45" s="38" t="s">
        <v>90</v>
      </c>
      <c r="G45" s="41">
        <v>6.5</v>
      </c>
      <c r="H45" s="38" t="s">
        <v>38</v>
      </c>
      <c r="I45" s="41">
        <v>20</v>
      </c>
      <c r="J45" s="43">
        <v>10623.2</v>
      </c>
      <c r="K45" s="43">
        <f t="shared" si="1"/>
        <v>223422</v>
      </c>
      <c r="L45" s="43">
        <v>1123</v>
      </c>
      <c r="M45" s="43">
        <v>224545</v>
      </c>
      <c r="N45" s="44"/>
    </row>
    <row r="46" spans="1:14" x14ac:dyDescent="0.15">
      <c r="A46" s="37" t="s">
        <v>91</v>
      </c>
      <c r="B46" s="38">
        <v>262</v>
      </c>
      <c r="C46" s="38" t="s">
        <v>86</v>
      </c>
      <c r="D46" s="38" t="s">
        <v>36</v>
      </c>
      <c r="E46" s="39">
        <v>35</v>
      </c>
      <c r="F46" s="38" t="s">
        <v>92</v>
      </c>
      <c r="G46" s="41">
        <v>6.5</v>
      </c>
      <c r="H46" s="38" t="s">
        <v>38</v>
      </c>
      <c r="I46" s="41">
        <v>20</v>
      </c>
      <c r="J46" s="43">
        <v>60726.3</v>
      </c>
      <c r="K46" s="43">
        <f t="shared" si="1"/>
        <v>1277165</v>
      </c>
      <c r="L46" s="43">
        <v>6417</v>
      </c>
      <c r="M46" s="43">
        <v>1283582</v>
      </c>
      <c r="N46" s="44"/>
    </row>
    <row r="47" spans="1:14" x14ac:dyDescent="0.15">
      <c r="A47" s="37"/>
      <c r="B47" s="38"/>
      <c r="C47" s="38"/>
      <c r="D47" s="38"/>
      <c r="E47" s="39"/>
      <c r="F47" s="38"/>
      <c r="G47" s="41"/>
      <c r="H47" s="38"/>
      <c r="I47" s="41"/>
      <c r="J47" s="43"/>
      <c r="K47" s="43"/>
      <c r="L47" s="43"/>
      <c r="M47" s="43"/>
      <c r="N47" s="44"/>
    </row>
    <row r="48" spans="1:14" x14ac:dyDescent="0.15">
      <c r="A48" s="37" t="s">
        <v>60</v>
      </c>
      <c r="B48" s="38">
        <v>270</v>
      </c>
      <c r="C48" s="38" t="s">
        <v>93</v>
      </c>
      <c r="D48" s="38" t="s">
        <v>36</v>
      </c>
      <c r="E48" s="39">
        <v>450</v>
      </c>
      <c r="F48" s="38" t="s">
        <v>44</v>
      </c>
      <c r="G48" s="41">
        <v>7</v>
      </c>
      <c r="H48" s="38" t="s">
        <v>63</v>
      </c>
      <c r="I48" s="41">
        <v>21</v>
      </c>
      <c r="J48" s="43">
        <v>256837</v>
      </c>
      <c r="K48" s="43">
        <f t="shared" ref="K48:K54" si="2">ROUND((J48*$C$8/1000),0)</f>
        <v>5401667</v>
      </c>
      <c r="L48" s="43">
        <v>123908</v>
      </c>
      <c r="M48" s="43">
        <v>5525575</v>
      </c>
      <c r="N48" s="44"/>
    </row>
    <row r="49" spans="1:14" x14ac:dyDescent="0.15">
      <c r="A49" s="37" t="s">
        <v>64</v>
      </c>
      <c r="B49" s="38">
        <v>270</v>
      </c>
      <c r="C49" s="38" t="s">
        <v>93</v>
      </c>
      <c r="D49" s="38" t="s">
        <v>36</v>
      </c>
      <c r="E49" s="39">
        <v>80</v>
      </c>
      <c r="F49" s="38" t="s">
        <v>46</v>
      </c>
      <c r="G49" s="41">
        <v>7</v>
      </c>
      <c r="H49" s="38" t="s">
        <v>63</v>
      </c>
      <c r="I49" s="41">
        <v>21</v>
      </c>
      <c r="J49" s="43">
        <v>142184</v>
      </c>
      <c r="K49" s="43">
        <f t="shared" si="2"/>
        <v>2990343</v>
      </c>
      <c r="L49" s="43">
        <v>68594</v>
      </c>
      <c r="M49" s="43">
        <v>3058937</v>
      </c>
      <c r="N49" s="44"/>
    </row>
    <row r="50" spans="1:14" x14ac:dyDescent="0.15">
      <c r="A50" s="37" t="s">
        <v>94</v>
      </c>
      <c r="B50" s="38">
        <v>271</v>
      </c>
      <c r="C50" s="38" t="s">
        <v>95</v>
      </c>
      <c r="D50" s="38" t="s">
        <v>36</v>
      </c>
      <c r="E50" s="39">
        <v>185</v>
      </c>
      <c r="F50" s="38" t="s">
        <v>96</v>
      </c>
      <c r="G50" s="41">
        <v>5.5</v>
      </c>
      <c r="H50" s="38" t="s">
        <v>55</v>
      </c>
      <c r="I50" s="41">
        <v>5</v>
      </c>
      <c r="J50" s="43">
        <v>0</v>
      </c>
      <c r="K50" s="43">
        <f t="shared" si="2"/>
        <v>0</v>
      </c>
      <c r="L50" s="43"/>
      <c r="M50" s="43"/>
      <c r="N50" s="44"/>
    </row>
    <row r="51" spans="1:14" x14ac:dyDescent="0.15">
      <c r="A51" s="37" t="s">
        <v>94</v>
      </c>
      <c r="B51" s="38">
        <v>271</v>
      </c>
      <c r="C51" s="38" t="s">
        <v>95</v>
      </c>
      <c r="D51" s="38" t="s">
        <v>36</v>
      </c>
      <c r="E51" s="39">
        <v>47</v>
      </c>
      <c r="F51" s="38" t="s">
        <v>54</v>
      </c>
      <c r="G51" s="41">
        <v>5.5</v>
      </c>
      <c r="H51" s="38" t="s">
        <v>55</v>
      </c>
      <c r="I51" s="41">
        <v>5</v>
      </c>
      <c r="J51" s="43">
        <v>0</v>
      </c>
      <c r="K51" s="43">
        <f t="shared" si="2"/>
        <v>0</v>
      </c>
      <c r="L51" s="43"/>
      <c r="M51" s="43"/>
      <c r="N51" s="44"/>
    </row>
    <row r="52" spans="1:14" x14ac:dyDescent="0.15">
      <c r="A52" s="37" t="s">
        <v>94</v>
      </c>
      <c r="B52" s="38">
        <v>271</v>
      </c>
      <c r="C52" s="38" t="s">
        <v>95</v>
      </c>
      <c r="D52" s="38" t="s">
        <v>36</v>
      </c>
      <c r="E52" s="39">
        <v>795</v>
      </c>
      <c r="F52" s="38" t="s">
        <v>97</v>
      </c>
      <c r="G52" s="41">
        <v>6.5</v>
      </c>
      <c r="H52" s="38" t="s">
        <v>55</v>
      </c>
      <c r="I52" s="41">
        <v>22.25</v>
      </c>
      <c r="J52" s="43">
        <v>375642.26</v>
      </c>
      <c r="K52" s="43">
        <f t="shared" si="2"/>
        <v>7900320</v>
      </c>
      <c r="L52" s="43">
        <v>95937</v>
      </c>
      <c r="M52" s="43">
        <v>7996257</v>
      </c>
      <c r="N52" s="44"/>
    </row>
    <row r="53" spans="1:14" x14ac:dyDescent="0.15">
      <c r="A53" s="37" t="s">
        <v>94</v>
      </c>
      <c r="B53" s="38">
        <v>271</v>
      </c>
      <c r="C53" s="38" t="s">
        <v>95</v>
      </c>
      <c r="D53" s="38" t="s">
        <v>36</v>
      </c>
      <c r="E53" s="39">
        <v>203</v>
      </c>
      <c r="F53" s="38" t="s">
        <v>98</v>
      </c>
      <c r="G53" s="41">
        <v>6.5</v>
      </c>
      <c r="H53" s="38" t="s">
        <v>55</v>
      </c>
      <c r="I53" s="41">
        <v>22.25</v>
      </c>
      <c r="J53" s="43">
        <v>96258.31</v>
      </c>
      <c r="K53" s="43">
        <f t="shared" si="2"/>
        <v>2024457</v>
      </c>
      <c r="L53" s="43">
        <v>24583</v>
      </c>
      <c r="M53" s="43">
        <v>2049040</v>
      </c>
      <c r="N53" s="44"/>
    </row>
    <row r="54" spans="1:14" x14ac:dyDescent="0.15">
      <c r="A54" s="37" t="s">
        <v>99</v>
      </c>
      <c r="B54" s="38">
        <v>271</v>
      </c>
      <c r="C54" s="38" t="s">
        <v>95</v>
      </c>
      <c r="D54" s="38" t="s">
        <v>36</v>
      </c>
      <c r="E54" s="39">
        <v>90</v>
      </c>
      <c r="F54" s="38" t="s">
        <v>77</v>
      </c>
      <c r="G54" s="41">
        <v>6.5</v>
      </c>
      <c r="H54" s="38" t="s">
        <v>55</v>
      </c>
      <c r="I54" s="41">
        <v>22.25</v>
      </c>
      <c r="J54" s="43">
        <v>153714.26999999999</v>
      </c>
      <c r="K54" s="43">
        <f t="shared" si="2"/>
        <v>3232842</v>
      </c>
      <c r="L54" s="43">
        <v>39257</v>
      </c>
      <c r="M54" s="43">
        <v>3272099</v>
      </c>
      <c r="N54" s="44"/>
    </row>
    <row r="55" spans="1:14" x14ac:dyDescent="0.15">
      <c r="A55" s="37"/>
      <c r="B55" s="38"/>
      <c r="C55" s="38"/>
      <c r="D55" s="38"/>
      <c r="E55" s="39"/>
      <c r="F55" s="38"/>
      <c r="G55" s="41"/>
      <c r="H55" s="38"/>
      <c r="I55" s="41"/>
      <c r="J55" s="43"/>
      <c r="K55" s="43"/>
      <c r="L55" s="43"/>
      <c r="M55" s="43"/>
      <c r="N55" s="44"/>
    </row>
    <row r="56" spans="1:14" x14ac:dyDescent="0.15">
      <c r="A56" s="37" t="s">
        <v>94</v>
      </c>
      <c r="B56" s="38">
        <v>282</v>
      </c>
      <c r="C56" s="38" t="s">
        <v>104</v>
      </c>
      <c r="D56" s="38" t="s">
        <v>36</v>
      </c>
      <c r="E56" s="39">
        <v>280</v>
      </c>
      <c r="F56" s="38" t="s">
        <v>105</v>
      </c>
      <c r="G56" s="41">
        <v>5</v>
      </c>
      <c r="H56" s="38" t="s">
        <v>55</v>
      </c>
      <c r="I56" s="41">
        <v>5</v>
      </c>
      <c r="J56" s="43">
        <v>0</v>
      </c>
      <c r="K56" s="43">
        <f t="shared" ref="K56:K62" si="3">ROUND((J56*$C$8/1000),0)</f>
        <v>0</v>
      </c>
      <c r="L56" s="43"/>
      <c r="M56" s="43"/>
      <c r="N56" s="44"/>
    </row>
    <row r="57" spans="1:14" x14ac:dyDescent="0.15">
      <c r="A57" s="37" t="s">
        <v>94</v>
      </c>
      <c r="B57" s="38">
        <v>282</v>
      </c>
      <c r="C57" s="38" t="s">
        <v>104</v>
      </c>
      <c r="D57" s="38" t="s">
        <v>36</v>
      </c>
      <c r="E57" s="39">
        <v>73</v>
      </c>
      <c r="F57" s="38" t="s">
        <v>56</v>
      </c>
      <c r="G57" s="41">
        <v>5</v>
      </c>
      <c r="H57" s="38" t="s">
        <v>55</v>
      </c>
      <c r="I57" s="41">
        <v>5</v>
      </c>
      <c r="J57" s="43">
        <v>0</v>
      </c>
      <c r="K57" s="43">
        <f t="shared" si="3"/>
        <v>0</v>
      </c>
      <c r="L57" s="43"/>
      <c r="M57" s="43"/>
      <c r="N57" s="44"/>
    </row>
    <row r="58" spans="1:14" x14ac:dyDescent="0.15">
      <c r="A58" s="37" t="s">
        <v>94</v>
      </c>
      <c r="B58" s="38">
        <v>282</v>
      </c>
      <c r="C58" s="38" t="s">
        <v>104</v>
      </c>
      <c r="D58" s="38" t="s">
        <v>36</v>
      </c>
      <c r="E58" s="39">
        <v>1090</v>
      </c>
      <c r="F58" s="38" t="s">
        <v>106</v>
      </c>
      <c r="G58" s="41">
        <v>6</v>
      </c>
      <c r="H58" s="38" t="s">
        <v>55</v>
      </c>
      <c r="I58" s="41">
        <v>25</v>
      </c>
      <c r="J58" s="43">
        <v>540507.37</v>
      </c>
      <c r="K58" s="43">
        <f t="shared" si="3"/>
        <v>11367681</v>
      </c>
      <c r="L58" s="43">
        <v>71985</v>
      </c>
      <c r="M58" s="43">
        <v>11439666</v>
      </c>
      <c r="N58" s="44"/>
    </row>
    <row r="59" spans="1:14" x14ac:dyDescent="0.15">
      <c r="A59" s="37" t="s">
        <v>94</v>
      </c>
      <c r="B59" s="38">
        <v>282</v>
      </c>
      <c r="C59" s="38" t="s">
        <v>104</v>
      </c>
      <c r="D59" s="38" t="s">
        <v>36</v>
      </c>
      <c r="E59" s="39">
        <v>274</v>
      </c>
      <c r="F59" s="38" t="s">
        <v>107</v>
      </c>
      <c r="G59" s="41">
        <v>6</v>
      </c>
      <c r="H59" s="38" t="s">
        <v>55</v>
      </c>
      <c r="I59" s="41">
        <v>25</v>
      </c>
      <c r="J59" s="43">
        <v>133765.84</v>
      </c>
      <c r="K59" s="43">
        <f t="shared" si="3"/>
        <v>2813296</v>
      </c>
      <c r="L59" s="43">
        <v>17816</v>
      </c>
      <c r="M59" s="43">
        <v>2831112</v>
      </c>
      <c r="N59" s="44"/>
    </row>
    <row r="60" spans="1:14" x14ac:dyDescent="0.15">
      <c r="A60" s="37" t="s">
        <v>108</v>
      </c>
      <c r="B60" s="38">
        <v>282</v>
      </c>
      <c r="C60" s="38" t="s">
        <v>104</v>
      </c>
      <c r="D60" s="38" t="s">
        <v>36</v>
      </c>
      <c r="E60" s="39">
        <v>197</v>
      </c>
      <c r="F60" s="38" t="s">
        <v>78</v>
      </c>
      <c r="G60" s="41">
        <v>6</v>
      </c>
      <c r="H60" s="38" t="s">
        <v>55</v>
      </c>
      <c r="I60" s="41">
        <v>25</v>
      </c>
      <c r="J60" s="43">
        <v>318595.48</v>
      </c>
      <c r="K60" s="43">
        <f t="shared" si="3"/>
        <v>6700541</v>
      </c>
      <c r="L60" s="43">
        <v>42431</v>
      </c>
      <c r="M60" s="43">
        <v>6742972</v>
      </c>
      <c r="N60" s="44"/>
    </row>
    <row r="61" spans="1:14" x14ac:dyDescent="0.15">
      <c r="A61" s="37" t="s">
        <v>109</v>
      </c>
      <c r="B61" s="38">
        <v>283</v>
      </c>
      <c r="C61" s="38" t="s">
        <v>110</v>
      </c>
      <c r="D61" s="38" t="s">
        <v>36</v>
      </c>
      <c r="E61" s="39">
        <v>438</v>
      </c>
      <c r="F61" s="40" t="s">
        <v>111</v>
      </c>
      <c r="G61" s="41">
        <v>6</v>
      </c>
      <c r="H61" s="38" t="s">
        <v>63</v>
      </c>
      <c r="I61" s="41">
        <v>22</v>
      </c>
      <c r="J61" s="43">
        <v>332294.39</v>
      </c>
      <c r="K61" s="43">
        <f t="shared" si="3"/>
        <v>6988649</v>
      </c>
      <c r="L61" s="43">
        <v>170280</v>
      </c>
      <c r="M61" s="43">
        <v>7158929</v>
      </c>
      <c r="N61" s="44"/>
    </row>
    <row r="62" spans="1:14" x14ac:dyDescent="0.15">
      <c r="A62" s="37" t="s">
        <v>112</v>
      </c>
      <c r="B62" s="38">
        <v>283</v>
      </c>
      <c r="C62" s="38" t="s">
        <v>110</v>
      </c>
      <c r="D62" s="38" t="s">
        <v>36</v>
      </c>
      <c r="E62" s="39">
        <v>122.8</v>
      </c>
      <c r="F62" s="38" t="s">
        <v>113</v>
      </c>
      <c r="G62" s="41">
        <v>6</v>
      </c>
      <c r="H62" s="38" t="s">
        <v>63</v>
      </c>
      <c r="I62" s="41">
        <v>22.5</v>
      </c>
      <c r="J62" s="43">
        <v>200493.29</v>
      </c>
      <c r="K62" s="43">
        <f t="shared" si="3"/>
        <v>4216675</v>
      </c>
      <c r="L62" s="43">
        <v>0</v>
      </c>
      <c r="M62" s="43">
        <v>4216675</v>
      </c>
      <c r="N62" s="44"/>
    </row>
    <row r="63" spans="1:14" x14ac:dyDescent="0.15">
      <c r="A63" s="37"/>
      <c r="B63" s="38"/>
      <c r="C63" s="38"/>
      <c r="D63" s="38"/>
      <c r="E63" s="39"/>
      <c r="F63" s="38"/>
      <c r="G63" s="41"/>
      <c r="H63" s="38"/>
      <c r="I63" s="41"/>
      <c r="J63" s="43"/>
      <c r="K63" s="43"/>
      <c r="L63" s="43"/>
      <c r="M63" s="43"/>
      <c r="N63" s="44"/>
    </row>
    <row r="64" spans="1:14" x14ac:dyDescent="0.15">
      <c r="A64" s="37" t="s">
        <v>47</v>
      </c>
      <c r="B64" s="38">
        <v>294</v>
      </c>
      <c r="C64" s="45" t="s">
        <v>118</v>
      </c>
      <c r="D64" s="38" t="s">
        <v>36</v>
      </c>
      <c r="E64" s="39">
        <v>400</v>
      </c>
      <c r="F64" s="38" t="s">
        <v>119</v>
      </c>
      <c r="G64" s="41">
        <v>6.25</v>
      </c>
      <c r="H64" s="38" t="s">
        <v>55</v>
      </c>
      <c r="I64" s="41">
        <v>20.83</v>
      </c>
      <c r="J64" s="43">
        <v>178097.04</v>
      </c>
      <c r="K64" s="43">
        <f t="shared" ref="K64:K69" si="4">ROUND((J64*$C$8/1000),0)</f>
        <v>3745648</v>
      </c>
      <c r="L64" s="43">
        <v>261676</v>
      </c>
      <c r="M64" s="43">
        <v>4007324</v>
      </c>
      <c r="N64" s="44"/>
    </row>
    <row r="65" spans="1:14" x14ac:dyDescent="0.15">
      <c r="A65" s="37" t="s">
        <v>47</v>
      </c>
      <c r="B65" s="38">
        <v>294</v>
      </c>
      <c r="C65" s="45" t="s">
        <v>118</v>
      </c>
      <c r="D65" s="38" t="s">
        <v>36</v>
      </c>
      <c r="E65" s="39">
        <v>69</v>
      </c>
      <c r="F65" s="38" t="s">
        <v>120</v>
      </c>
      <c r="G65" s="41">
        <v>6.25</v>
      </c>
      <c r="H65" s="38" t="s">
        <v>55</v>
      </c>
      <c r="I65" s="41">
        <v>20.83</v>
      </c>
      <c r="J65" s="43">
        <v>31733.65</v>
      </c>
      <c r="K65" s="43">
        <f t="shared" si="4"/>
        <v>667406</v>
      </c>
      <c r="L65" s="43">
        <v>46626</v>
      </c>
      <c r="M65" s="43">
        <v>714032</v>
      </c>
      <c r="N65" s="44"/>
    </row>
    <row r="66" spans="1:14" x14ac:dyDescent="0.15">
      <c r="A66" s="37" t="s">
        <v>51</v>
      </c>
      <c r="B66" s="38">
        <v>294</v>
      </c>
      <c r="C66" s="45" t="s">
        <v>118</v>
      </c>
      <c r="D66" s="38" t="s">
        <v>36</v>
      </c>
      <c r="E66" s="39">
        <v>31.8</v>
      </c>
      <c r="F66" s="38" t="s">
        <v>121</v>
      </c>
      <c r="G66" s="41">
        <v>6.75</v>
      </c>
      <c r="H66" s="38" t="s">
        <v>55</v>
      </c>
      <c r="I66" s="41">
        <v>20.83</v>
      </c>
      <c r="J66" s="43">
        <v>54222.15</v>
      </c>
      <c r="K66" s="43">
        <f t="shared" si="4"/>
        <v>1140373</v>
      </c>
      <c r="L66" s="43">
        <v>87401</v>
      </c>
      <c r="M66" s="43">
        <v>1227774</v>
      </c>
      <c r="N66" s="44"/>
    </row>
    <row r="67" spans="1:14" x14ac:dyDescent="0.15">
      <c r="A67" s="37" t="s">
        <v>124</v>
      </c>
      <c r="B67" s="38">
        <v>300</v>
      </c>
      <c r="C67" s="38" t="s">
        <v>125</v>
      </c>
      <c r="D67" s="38" t="s">
        <v>36</v>
      </c>
      <c r="E67" s="39">
        <v>275</v>
      </c>
      <c r="F67" s="38" t="s">
        <v>126</v>
      </c>
      <c r="G67" s="41">
        <v>6.2</v>
      </c>
      <c r="H67" s="38" t="s">
        <v>63</v>
      </c>
      <c r="I67" s="41">
        <v>22.75</v>
      </c>
      <c r="J67" s="43">
        <v>177311</v>
      </c>
      <c r="K67" s="43">
        <f t="shared" si="4"/>
        <v>3729116</v>
      </c>
      <c r="L67" s="43">
        <v>24386</v>
      </c>
      <c r="M67" s="43">
        <v>3753502</v>
      </c>
      <c r="N67" s="44"/>
    </row>
    <row r="68" spans="1:14" x14ac:dyDescent="0.15">
      <c r="A68" s="37" t="s">
        <v>124</v>
      </c>
      <c r="B68" s="38">
        <v>300</v>
      </c>
      <c r="C68" s="45" t="s">
        <v>125</v>
      </c>
      <c r="D68" s="38" t="s">
        <v>36</v>
      </c>
      <c r="E68" s="39">
        <v>74</v>
      </c>
      <c r="F68" s="38" t="s">
        <v>127</v>
      </c>
      <c r="G68" s="41">
        <v>6.2</v>
      </c>
      <c r="H68" s="38" t="s">
        <v>63</v>
      </c>
      <c r="I68" s="41">
        <v>22.75</v>
      </c>
      <c r="J68" s="43">
        <v>41827</v>
      </c>
      <c r="K68" s="43">
        <f t="shared" si="4"/>
        <v>879685</v>
      </c>
      <c r="L68" s="43">
        <v>5757</v>
      </c>
      <c r="M68" s="43">
        <v>885442</v>
      </c>
      <c r="N68" s="44"/>
    </row>
    <row r="69" spans="1:14" x14ac:dyDescent="0.15">
      <c r="A69" s="37" t="s">
        <v>128</v>
      </c>
      <c r="B69" s="38">
        <v>300</v>
      </c>
      <c r="C69" s="45" t="s">
        <v>125</v>
      </c>
      <c r="D69" s="38" t="s">
        <v>36</v>
      </c>
      <c r="E69" s="39">
        <v>70</v>
      </c>
      <c r="F69" s="38" t="s">
        <v>129</v>
      </c>
      <c r="G69" s="41">
        <v>6.2</v>
      </c>
      <c r="H69" s="38" t="s">
        <v>63</v>
      </c>
      <c r="I69" s="41">
        <v>22.75</v>
      </c>
      <c r="J69" s="43">
        <v>70000</v>
      </c>
      <c r="K69" s="43">
        <f t="shared" si="4"/>
        <v>1472205</v>
      </c>
      <c r="L69" s="43">
        <v>889706</v>
      </c>
      <c r="M69" s="47">
        <v>2361911</v>
      </c>
      <c r="N69" s="7"/>
    </row>
    <row r="70" spans="1:14" x14ac:dyDescent="0.15">
      <c r="A70" s="37"/>
      <c r="B70" s="48"/>
      <c r="C70" s="48"/>
      <c r="D70" s="38"/>
      <c r="E70" s="39"/>
      <c r="F70" s="38"/>
      <c r="G70" s="41"/>
      <c r="H70" s="38"/>
      <c r="I70" s="41"/>
      <c r="J70" s="43"/>
      <c r="K70" s="43"/>
      <c r="L70" s="43"/>
      <c r="M70" s="43"/>
      <c r="N70" s="44"/>
    </row>
    <row r="71" spans="1:14" x14ac:dyDescent="0.15">
      <c r="A71" s="37" t="s">
        <v>60</v>
      </c>
      <c r="B71" s="48">
        <v>319</v>
      </c>
      <c r="C71" s="48" t="s">
        <v>134</v>
      </c>
      <c r="D71" s="38" t="s">
        <v>36</v>
      </c>
      <c r="E71" s="39">
        <v>950</v>
      </c>
      <c r="F71" s="38" t="s">
        <v>69</v>
      </c>
      <c r="G71" s="41">
        <v>6</v>
      </c>
      <c r="H71" s="38" t="s">
        <v>63</v>
      </c>
      <c r="I71" s="41">
        <v>22</v>
      </c>
      <c r="J71" s="43">
        <v>621223</v>
      </c>
      <c r="K71" s="43">
        <f t="shared" ref="K71:K79" si="5">ROUND((J71*$C$8/1000),0)</f>
        <v>13065252</v>
      </c>
      <c r="L71" s="43">
        <v>63905</v>
      </c>
      <c r="M71" s="43">
        <v>13129157</v>
      </c>
      <c r="N71" s="44"/>
    </row>
    <row r="72" spans="1:14" x14ac:dyDescent="0.15">
      <c r="A72" s="37" t="s">
        <v>64</v>
      </c>
      <c r="B72" s="48">
        <v>319</v>
      </c>
      <c r="C72" s="48" t="s">
        <v>134</v>
      </c>
      <c r="D72" s="38" t="s">
        <v>36</v>
      </c>
      <c r="E72" s="39">
        <v>58</v>
      </c>
      <c r="F72" s="38" t="s">
        <v>71</v>
      </c>
      <c r="G72" s="41">
        <v>6</v>
      </c>
      <c r="H72" s="38" t="s">
        <v>63</v>
      </c>
      <c r="I72" s="41">
        <v>22</v>
      </c>
      <c r="J72" s="43">
        <v>88490</v>
      </c>
      <c r="K72" s="43">
        <f t="shared" si="5"/>
        <v>1861077</v>
      </c>
      <c r="L72" s="43">
        <v>9104</v>
      </c>
      <c r="M72" s="43">
        <v>1870181</v>
      </c>
      <c r="N72" s="44"/>
    </row>
    <row r="73" spans="1:14" x14ac:dyDescent="0.15">
      <c r="A73" s="37" t="s">
        <v>64</v>
      </c>
      <c r="B73" s="48">
        <v>319</v>
      </c>
      <c r="C73" s="48" t="s">
        <v>134</v>
      </c>
      <c r="D73" s="38" t="s">
        <v>36</v>
      </c>
      <c r="E73" s="39">
        <v>100</v>
      </c>
      <c r="F73" s="38" t="s">
        <v>135</v>
      </c>
      <c r="G73" s="41">
        <v>6</v>
      </c>
      <c r="H73" s="38" t="s">
        <v>63</v>
      </c>
      <c r="I73" s="41">
        <v>22</v>
      </c>
      <c r="J73" s="43">
        <v>152569</v>
      </c>
      <c r="K73" s="43">
        <f t="shared" si="5"/>
        <v>3208755</v>
      </c>
      <c r="L73" s="43">
        <v>15695</v>
      </c>
      <c r="M73" s="43">
        <v>3224450</v>
      </c>
      <c r="N73" s="44"/>
    </row>
    <row r="74" spans="1:14" x14ac:dyDescent="0.15">
      <c r="A74" s="37" t="s">
        <v>94</v>
      </c>
      <c r="B74" s="48">
        <v>322</v>
      </c>
      <c r="C74" s="48" t="s">
        <v>136</v>
      </c>
      <c r="D74" s="38" t="s">
        <v>36</v>
      </c>
      <c r="E74" s="39">
        <v>440</v>
      </c>
      <c r="F74" s="38" t="s">
        <v>137</v>
      </c>
      <c r="G74" s="41">
        <v>4</v>
      </c>
      <c r="H74" s="38" t="s">
        <v>55</v>
      </c>
      <c r="I74" s="41">
        <v>5</v>
      </c>
      <c r="J74" s="43">
        <v>0</v>
      </c>
      <c r="K74" s="43">
        <f t="shared" si="5"/>
        <v>0</v>
      </c>
      <c r="L74" s="43"/>
      <c r="M74" s="43"/>
      <c r="N74" s="44"/>
    </row>
    <row r="75" spans="1:14" x14ac:dyDescent="0.15">
      <c r="A75" s="37" t="s">
        <v>94</v>
      </c>
      <c r="B75" s="48">
        <v>322</v>
      </c>
      <c r="C75" s="48" t="s">
        <v>136</v>
      </c>
      <c r="D75" s="38" t="s">
        <v>36</v>
      </c>
      <c r="E75" s="39">
        <v>114</v>
      </c>
      <c r="F75" s="38" t="s">
        <v>138</v>
      </c>
      <c r="G75" s="41">
        <v>4</v>
      </c>
      <c r="H75" s="38" t="s">
        <v>55</v>
      </c>
      <c r="I75" s="41">
        <v>5</v>
      </c>
      <c r="J75" s="43">
        <v>0</v>
      </c>
      <c r="K75" s="43">
        <f t="shared" si="5"/>
        <v>0</v>
      </c>
      <c r="L75" s="43"/>
      <c r="M75" s="43"/>
      <c r="N75" s="44"/>
    </row>
    <row r="76" spans="1:14" x14ac:dyDescent="0.15">
      <c r="A76" s="37" t="s">
        <v>94</v>
      </c>
      <c r="B76" s="48">
        <v>322</v>
      </c>
      <c r="C76" s="48" t="s">
        <v>136</v>
      </c>
      <c r="D76" s="38" t="s">
        <v>36</v>
      </c>
      <c r="E76" s="39">
        <v>1500</v>
      </c>
      <c r="F76" s="38" t="s">
        <v>139</v>
      </c>
      <c r="G76" s="41">
        <v>5.8</v>
      </c>
      <c r="H76" s="38" t="s">
        <v>55</v>
      </c>
      <c r="I76" s="41">
        <v>19.25</v>
      </c>
      <c r="J76" s="43">
        <v>832779.99</v>
      </c>
      <c r="K76" s="43">
        <f t="shared" si="5"/>
        <v>17514612</v>
      </c>
      <c r="L76" s="43">
        <v>24705</v>
      </c>
      <c r="M76" s="43">
        <v>17539317</v>
      </c>
      <c r="N76" s="44"/>
    </row>
    <row r="77" spans="1:14" x14ac:dyDescent="0.15">
      <c r="A77" s="37" t="s">
        <v>94</v>
      </c>
      <c r="B77" s="48">
        <v>322</v>
      </c>
      <c r="C77" s="48" t="s">
        <v>136</v>
      </c>
      <c r="D77" s="38" t="s">
        <v>36</v>
      </c>
      <c r="E77" s="39">
        <v>374</v>
      </c>
      <c r="F77" s="38" t="s">
        <v>140</v>
      </c>
      <c r="G77" s="41">
        <v>5.8</v>
      </c>
      <c r="H77" s="38" t="s">
        <v>55</v>
      </c>
      <c r="I77" s="41">
        <v>19.25</v>
      </c>
      <c r="J77" s="43">
        <v>207345.2</v>
      </c>
      <c r="K77" s="43">
        <f t="shared" si="5"/>
        <v>4360781</v>
      </c>
      <c r="L77" s="43">
        <v>6151</v>
      </c>
      <c r="M77" s="43">
        <v>4366932</v>
      </c>
      <c r="N77" s="44"/>
    </row>
    <row r="78" spans="1:14" x14ac:dyDescent="0.15">
      <c r="A78" s="37" t="s">
        <v>141</v>
      </c>
      <c r="B78" s="48">
        <v>322</v>
      </c>
      <c r="C78" s="48" t="s">
        <v>136</v>
      </c>
      <c r="D78" s="38" t="s">
        <v>36</v>
      </c>
      <c r="E78" s="39">
        <v>314</v>
      </c>
      <c r="F78" s="38" t="s">
        <v>142</v>
      </c>
      <c r="G78" s="41">
        <v>5.8</v>
      </c>
      <c r="H78" s="38" t="s">
        <v>55</v>
      </c>
      <c r="I78" s="41">
        <v>19</v>
      </c>
      <c r="J78" s="43">
        <v>392362.57</v>
      </c>
      <c r="K78" s="43">
        <f t="shared" si="5"/>
        <v>8251973</v>
      </c>
      <c r="L78" s="43">
        <v>11638</v>
      </c>
      <c r="M78" s="43">
        <v>8263611</v>
      </c>
      <c r="N78" s="44"/>
    </row>
    <row r="79" spans="1:14" x14ac:dyDescent="0.15">
      <c r="A79" s="37" t="s">
        <v>143</v>
      </c>
      <c r="B79" s="48">
        <v>322</v>
      </c>
      <c r="C79" s="48" t="s">
        <v>136</v>
      </c>
      <c r="D79" s="38" t="s">
        <v>36</v>
      </c>
      <c r="E79" s="39">
        <v>28</v>
      </c>
      <c r="F79" s="38" t="s">
        <v>144</v>
      </c>
      <c r="G79" s="41">
        <v>5.8</v>
      </c>
      <c r="H79" s="38" t="s">
        <v>55</v>
      </c>
      <c r="I79" s="41">
        <v>19</v>
      </c>
      <c r="J79" s="43">
        <v>42138.5</v>
      </c>
      <c r="K79" s="43">
        <f t="shared" si="5"/>
        <v>886236</v>
      </c>
      <c r="L79" s="43">
        <v>1250</v>
      </c>
      <c r="M79" s="43">
        <v>887486</v>
      </c>
      <c r="N79" s="44"/>
    </row>
    <row r="80" spans="1:14" x14ac:dyDescent="0.15">
      <c r="A80" s="37"/>
      <c r="B80" s="48"/>
      <c r="C80" s="48"/>
      <c r="D80" s="38"/>
      <c r="E80" s="39"/>
      <c r="F80" s="38"/>
      <c r="G80" s="41"/>
      <c r="H80" s="38"/>
      <c r="I80" s="41"/>
      <c r="J80" s="43"/>
      <c r="K80" s="43"/>
      <c r="L80" s="43"/>
      <c r="M80" s="43"/>
      <c r="N80" s="44"/>
    </row>
    <row r="81" spans="1:223" x14ac:dyDescent="0.15">
      <c r="A81" s="37" t="s">
        <v>124</v>
      </c>
      <c r="B81" s="48">
        <v>330</v>
      </c>
      <c r="C81" s="48" t="s">
        <v>145</v>
      </c>
      <c r="D81" s="38" t="s">
        <v>36</v>
      </c>
      <c r="E81" s="39">
        <v>1000</v>
      </c>
      <c r="F81" s="38" t="s">
        <v>146</v>
      </c>
      <c r="G81" s="41">
        <v>5</v>
      </c>
      <c r="H81" s="38" t="s">
        <v>147</v>
      </c>
      <c r="I81" s="41">
        <v>11</v>
      </c>
      <c r="J81" s="43">
        <v>200000</v>
      </c>
      <c r="K81" s="43">
        <f>ROUND((J81*$C$8/1000),0)</f>
        <v>4206300</v>
      </c>
      <c r="L81" s="43">
        <v>33769</v>
      </c>
      <c r="M81" s="43">
        <v>4240069</v>
      </c>
      <c r="N81" s="44"/>
    </row>
    <row r="82" spans="1:223" x14ac:dyDescent="0.15">
      <c r="A82" s="37" t="s">
        <v>148</v>
      </c>
      <c r="B82" s="48">
        <v>337</v>
      </c>
      <c r="C82" s="48" t="s">
        <v>149</v>
      </c>
      <c r="D82" s="38" t="s">
        <v>36</v>
      </c>
      <c r="E82" s="39">
        <v>400</v>
      </c>
      <c r="F82" s="38" t="s">
        <v>37</v>
      </c>
      <c r="G82" s="41">
        <v>6.3</v>
      </c>
      <c r="H82" s="38" t="s">
        <v>63</v>
      </c>
      <c r="I82" s="41">
        <v>19.5</v>
      </c>
      <c r="J82" s="43">
        <v>257409</v>
      </c>
      <c r="K82" s="43">
        <f t="shared" ref="K82:K88" si="6">ROUND((J82*$C$8/1000),0)</f>
        <v>5413697</v>
      </c>
      <c r="L82" s="43">
        <v>60053</v>
      </c>
      <c r="M82" s="43">
        <v>5473750</v>
      </c>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row>
    <row r="83" spans="1:223" x14ac:dyDescent="0.15">
      <c r="A83" s="37" t="s">
        <v>148</v>
      </c>
      <c r="B83" s="48">
        <v>337</v>
      </c>
      <c r="C83" s="48" t="s">
        <v>149</v>
      </c>
      <c r="D83" s="38" t="s">
        <v>36</v>
      </c>
      <c r="E83" s="39">
        <v>74</v>
      </c>
      <c r="F83" s="38" t="s">
        <v>39</v>
      </c>
      <c r="G83" s="41">
        <v>6.3</v>
      </c>
      <c r="H83" s="38" t="s">
        <v>63</v>
      </c>
      <c r="I83" s="41">
        <v>19.5</v>
      </c>
      <c r="J83" s="43">
        <v>47690</v>
      </c>
      <c r="K83" s="43">
        <f t="shared" si="6"/>
        <v>1002992</v>
      </c>
      <c r="L83" s="43">
        <v>11134</v>
      </c>
      <c r="M83" s="43">
        <v>1014126</v>
      </c>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row>
    <row r="84" spans="1:223" x14ac:dyDescent="0.15">
      <c r="A84" s="37" t="s">
        <v>150</v>
      </c>
      <c r="B84" s="48">
        <v>337</v>
      </c>
      <c r="C84" s="48" t="s">
        <v>149</v>
      </c>
      <c r="D84" s="38" t="s">
        <v>36</v>
      </c>
      <c r="E84" s="39">
        <v>38</v>
      </c>
      <c r="F84" s="38" t="s">
        <v>151</v>
      </c>
      <c r="G84" s="41">
        <v>7</v>
      </c>
      <c r="H84" s="38" t="s">
        <v>63</v>
      </c>
      <c r="I84" s="41">
        <v>19.75</v>
      </c>
      <c r="J84" s="43">
        <v>38000</v>
      </c>
      <c r="K84" s="43">
        <f t="shared" si="6"/>
        <v>799197</v>
      </c>
      <c r="L84" s="43">
        <v>478123</v>
      </c>
      <c r="M84" s="43">
        <v>1277320</v>
      </c>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row>
    <row r="85" spans="1:223" s="50" customFormat="1" x14ac:dyDescent="0.15">
      <c r="A85" s="37" t="s">
        <v>152</v>
      </c>
      <c r="B85" s="48">
        <v>337</v>
      </c>
      <c r="C85" s="48" t="s">
        <v>153</v>
      </c>
      <c r="D85" s="38" t="s">
        <v>36</v>
      </c>
      <c r="E85" s="39">
        <v>539</v>
      </c>
      <c r="F85" s="38" t="s">
        <v>154</v>
      </c>
      <c r="G85" s="41">
        <v>5</v>
      </c>
      <c r="H85" s="48" t="s">
        <v>55</v>
      </c>
      <c r="I85" s="41">
        <v>19.5</v>
      </c>
      <c r="J85" s="43">
        <v>374595</v>
      </c>
      <c r="K85" s="43">
        <f t="shared" si="6"/>
        <v>7878295</v>
      </c>
      <c r="L85" s="43">
        <v>5334</v>
      </c>
      <c r="M85" s="43">
        <v>7883629</v>
      </c>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row>
    <row r="86" spans="1:223" s="50" customFormat="1" x14ac:dyDescent="0.15">
      <c r="A86" s="37" t="s">
        <v>152</v>
      </c>
      <c r="B86" s="48">
        <v>337</v>
      </c>
      <c r="C86" s="48" t="s">
        <v>153</v>
      </c>
      <c r="D86" s="38" t="s">
        <v>36</v>
      </c>
      <c r="E86" s="39">
        <v>40</v>
      </c>
      <c r="F86" s="38" t="s">
        <v>155</v>
      </c>
      <c r="G86" s="41">
        <v>7.5</v>
      </c>
      <c r="H86" s="48" t="s">
        <v>55</v>
      </c>
      <c r="I86" s="41">
        <v>19.75</v>
      </c>
      <c r="J86" s="43">
        <v>40000</v>
      </c>
      <c r="K86" s="43">
        <f t="shared" si="6"/>
        <v>841260</v>
      </c>
      <c r="L86" s="43">
        <v>435076</v>
      </c>
      <c r="M86" s="43">
        <v>1276336</v>
      </c>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row>
    <row r="87" spans="1:223" x14ac:dyDescent="0.15">
      <c r="A87" s="37" t="s">
        <v>156</v>
      </c>
      <c r="B87" s="48">
        <v>337</v>
      </c>
      <c r="C87" s="48" t="s">
        <v>157</v>
      </c>
      <c r="D87" s="38" t="s">
        <v>36</v>
      </c>
      <c r="E87" s="39">
        <v>512</v>
      </c>
      <c r="F87" s="38" t="s">
        <v>158</v>
      </c>
      <c r="G87" s="41">
        <v>4.5</v>
      </c>
      <c r="H87" s="38" t="s">
        <v>63</v>
      </c>
      <c r="I87" s="41">
        <v>19.5</v>
      </c>
      <c r="J87" s="43">
        <v>385317</v>
      </c>
      <c r="K87" s="43">
        <f t="shared" si="6"/>
        <v>8103794</v>
      </c>
      <c r="L87" s="43">
        <v>64650</v>
      </c>
      <c r="M87" s="43">
        <v>8168444</v>
      </c>
      <c r="N87" s="44"/>
    </row>
    <row r="88" spans="1:223" x14ac:dyDescent="0.15">
      <c r="A88" s="37" t="s">
        <v>156</v>
      </c>
      <c r="B88" s="48">
        <v>337</v>
      </c>
      <c r="C88" s="48" t="s">
        <v>157</v>
      </c>
      <c r="D88" s="38" t="s">
        <v>36</v>
      </c>
      <c r="E88" s="39">
        <v>45</v>
      </c>
      <c r="F88" s="38" t="s">
        <v>159</v>
      </c>
      <c r="G88" s="41">
        <v>8</v>
      </c>
      <c r="H88" s="38" t="s">
        <v>63</v>
      </c>
      <c r="I88" s="41">
        <v>19.75</v>
      </c>
      <c r="J88" s="43">
        <v>45000</v>
      </c>
      <c r="K88" s="43">
        <f t="shared" si="6"/>
        <v>946418</v>
      </c>
      <c r="L88" s="43">
        <v>436768</v>
      </c>
      <c r="M88" s="43">
        <v>1383186</v>
      </c>
      <c r="N88" s="44"/>
    </row>
    <row r="89" spans="1:223" x14ac:dyDescent="0.15">
      <c r="A89" s="37"/>
      <c r="B89" s="48"/>
      <c r="C89" s="48"/>
      <c r="D89" s="38"/>
      <c r="E89" s="39"/>
      <c r="F89" s="38"/>
      <c r="G89" s="41"/>
      <c r="H89" s="38"/>
      <c r="I89" s="41"/>
      <c r="J89" s="43"/>
      <c r="K89" s="43"/>
      <c r="L89" s="43"/>
      <c r="M89" s="43"/>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row>
    <row r="90" spans="1:223" x14ac:dyDescent="0.15">
      <c r="A90" s="37" t="s">
        <v>60</v>
      </c>
      <c r="B90" s="48">
        <v>341</v>
      </c>
      <c r="C90" s="48" t="s">
        <v>160</v>
      </c>
      <c r="D90" s="38" t="s">
        <v>36</v>
      </c>
      <c r="E90" s="39">
        <v>320</v>
      </c>
      <c r="F90" s="38" t="s">
        <v>161</v>
      </c>
      <c r="G90" s="41">
        <v>5.8</v>
      </c>
      <c r="H90" s="38" t="s">
        <v>38</v>
      </c>
      <c r="I90" s="41">
        <v>23.75</v>
      </c>
      <c r="J90" s="43">
        <v>162738</v>
      </c>
      <c r="K90" s="43">
        <f>ROUND((J90*$C$8/1000),0)</f>
        <v>3422624</v>
      </c>
      <c r="L90" s="43">
        <v>16195</v>
      </c>
      <c r="M90" s="43">
        <v>3438819</v>
      </c>
      <c r="N90" s="44"/>
    </row>
    <row r="91" spans="1:223" x14ac:dyDescent="0.15">
      <c r="A91" s="37" t="s">
        <v>64</v>
      </c>
      <c r="B91" s="48">
        <v>341</v>
      </c>
      <c r="C91" s="48" t="s">
        <v>160</v>
      </c>
      <c r="D91" s="38" t="s">
        <v>36</v>
      </c>
      <c r="E91" s="39">
        <v>6</v>
      </c>
      <c r="F91" s="38" t="s">
        <v>162</v>
      </c>
      <c r="G91" s="41">
        <v>7.5</v>
      </c>
      <c r="H91" s="38" t="s">
        <v>38</v>
      </c>
      <c r="I91" s="41">
        <v>23.75</v>
      </c>
      <c r="J91" s="43">
        <v>9601</v>
      </c>
      <c r="K91" s="43">
        <f>ROUND((J91*$C$8/1000),0)</f>
        <v>201923</v>
      </c>
      <c r="L91" s="43">
        <v>1228</v>
      </c>
      <c r="M91" s="43">
        <v>203151</v>
      </c>
      <c r="N91" s="44"/>
    </row>
    <row r="92" spans="1:223" x14ac:dyDescent="0.15">
      <c r="A92" s="37" t="s">
        <v>64</v>
      </c>
      <c r="B92" s="48">
        <v>341</v>
      </c>
      <c r="C92" s="48" t="s">
        <v>160</v>
      </c>
      <c r="D92" s="38" t="s">
        <v>36</v>
      </c>
      <c r="E92" s="39">
        <v>15.2</v>
      </c>
      <c r="F92" s="38" t="s">
        <v>163</v>
      </c>
      <c r="G92" s="41">
        <v>7.5</v>
      </c>
      <c r="H92" s="38" t="s">
        <v>38</v>
      </c>
      <c r="I92" s="41">
        <v>23.75</v>
      </c>
      <c r="J92" s="43">
        <v>24322</v>
      </c>
      <c r="K92" s="43">
        <f>ROUND((J92*$C$8/1000),0)</f>
        <v>511528</v>
      </c>
      <c r="L92" s="43">
        <v>3111</v>
      </c>
      <c r="M92" s="43">
        <v>514639</v>
      </c>
      <c r="N92" s="44"/>
    </row>
    <row r="93" spans="1:223" x14ac:dyDescent="0.15">
      <c r="A93" s="37"/>
      <c r="B93" s="48"/>
      <c r="C93" s="48"/>
      <c r="D93" s="38"/>
      <c r="E93" s="39"/>
      <c r="F93" s="38"/>
      <c r="G93" s="41"/>
      <c r="H93" s="38"/>
      <c r="I93" s="41"/>
      <c r="J93" s="43"/>
      <c r="K93" s="43"/>
      <c r="L93" s="43"/>
      <c r="M93" s="43"/>
      <c r="N93" s="44"/>
    </row>
    <row r="94" spans="1:223" x14ac:dyDescent="0.15">
      <c r="A94" s="37" t="s">
        <v>94</v>
      </c>
      <c r="B94" s="48">
        <v>351</v>
      </c>
      <c r="C94" s="48" t="s">
        <v>179</v>
      </c>
      <c r="D94" s="38" t="s">
        <v>36</v>
      </c>
      <c r="E94" s="39">
        <v>400</v>
      </c>
      <c r="F94" s="38" t="s">
        <v>180</v>
      </c>
      <c r="G94" s="41">
        <v>6.5</v>
      </c>
      <c r="H94" s="38" t="s">
        <v>55</v>
      </c>
      <c r="I94" s="41">
        <v>20</v>
      </c>
      <c r="J94" s="43">
        <v>262718.39</v>
      </c>
      <c r="K94" s="43">
        <f>ROUND((J94*$C$8/1000),0)</f>
        <v>5525362</v>
      </c>
      <c r="L94" s="43">
        <v>8706</v>
      </c>
      <c r="M94" s="43">
        <v>5534068</v>
      </c>
      <c r="N94" s="44"/>
    </row>
    <row r="95" spans="1:223" x14ac:dyDescent="0.15">
      <c r="A95" s="37" t="s">
        <v>94</v>
      </c>
      <c r="B95" s="48">
        <v>351</v>
      </c>
      <c r="C95" s="48" t="s">
        <v>179</v>
      </c>
      <c r="D95" s="38" t="s">
        <v>36</v>
      </c>
      <c r="E95" s="39">
        <v>155</v>
      </c>
      <c r="F95" s="38" t="s">
        <v>181</v>
      </c>
      <c r="G95" s="41">
        <v>6.5</v>
      </c>
      <c r="H95" s="38" t="s">
        <v>55</v>
      </c>
      <c r="I95" s="41">
        <v>20</v>
      </c>
      <c r="J95" s="43">
        <v>101803.58</v>
      </c>
      <c r="K95" s="43">
        <f>ROUND((J95*$C$8/1000),0)</f>
        <v>2141082</v>
      </c>
      <c r="L95" s="43">
        <v>3373</v>
      </c>
      <c r="M95" s="43">
        <v>2144455</v>
      </c>
      <c r="N95" s="44"/>
    </row>
    <row r="96" spans="1:223" x14ac:dyDescent="0.15">
      <c r="A96" s="37" t="s">
        <v>182</v>
      </c>
      <c r="B96" s="48">
        <v>351</v>
      </c>
      <c r="C96" s="48" t="s">
        <v>179</v>
      </c>
      <c r="D96" s="38" t="s">
        <v>36</v>
      </c>
      <c r="E96" s="39">
        <v>21</v>
      </c>
      <c r="F96" s="38" t="s">
        <v>183</v>
      </c>
      <c r="G96" s="41">
        <v>5</v>
      </c>
      <c r="H96" s="38" t="s">
        <v>55</v>
      </c>
      <c r="I96" s="41">
        <v>5.5</v>
      </c>
      <c r="J96" s="43">
        <v>0</v>
      </c>
      <c r="K96" s="43">
        <f>ROUND((J96*$C$8/1000),0)</f>
        <v>0</v>
      </c>
      <c r="L96" s="43"/>
      <c r="M96" s="43"/>
      <c r="N96" s="44"/>
    </row>
    <row r="97" spans="1:14" x14ac:dyDescent="0.15">
      <c r="A97" s="37" t="s">
        <v>108</v>
      </c>
      <c r="B97" s="48">
        <v>351</v>
      </c>
      <c r="C97" s="48" t="s">
        <v>179</v>
      </c>
      <c r="D97" s="38" t="s">
        <v>36</v>
      </c>
      <c r="E97" s="39">
        <v>60</v>
      </c>
      <c r="F97" s="38" t="s">
        <v>184</v>
      </c>
      <c r="G97" s="41">
        <v>6.5</v>
      </c>
      <c r="H97" s="38" t="s">
        <v>55</v>
      </c>
      <c r="I97" s="41">
        <v>20</v>
      </c>
      <c r="J97" s="43">
        <v>90349.07</v>
      </c>
      <c r="K97" s="43">
        <f>ROUND((J97*$C$8/1000),0)</f>
        <v>1900176</v>
      </c>
      <c r="L97" s="43">
        <v>2994</v>
      </c>
      <c r="M97" s="43">
        <v>1903170</v>
      </c>
      <c r="N97" s="44"/>
    </row>
    <row r="98" spans="1:14" x14ac:dyDescent="0.15">
      <c r="A98" s="37" t="s">
        <v>108</v>
      </c>
      <c r="B98" s="48">
        <v>351</v>
      </c>
      <c r="C98" s="48" t="s">
        <v>179</v>
      </c>
      <c r="D98" s="38" t="s">
        <v>36</v>
      </c>
      <c r="E98" s="39">
        <v>2</v>
      </c>
      <c r="F98" s="38" t="s">
        <v>185</v>
      </c>
      <c r="G98" s="41">
        <v>6.5</v>
      </c>
      <c r="H98" s="38" t="s">
        <v>55</v>
      </c>
      <c r="I98" s="41">
        <v>21</v>
      </c>
      <c r="J98" s="43">
        <v>3011.64</v>
      </c>
      <c r="K98" s="43">
        <f>ROUND((J98*$C$8/1000),0)</f>
        <v>63339</v>
      </c>
      <c r="L98" s="43">
        <v>100</v>
      </c>
      <c r="M98" s="43">
        <v>63439</v>
      </c>
      <c r="N98" s="44"/>
    </row>
    <row r="99" spans="1:14" x14ac:dyDescent="0.15">
      <c r="A99" s="37" t="s">
        <v>186</v>
      </c>
      <c r="B99" s="48">
        <v>351</v>
      </c>
      <c r="C99" s="48" t="s">
        <v>187</v>
      </c>
      <c r="D99" s="38" t="s">
        <v>36</v>
      </c>
      <c r="E99" s="39">
        <v>160</v>
      </c>
      <c r="F99" s="38" t="s">
        <v>188</v>
      </c>
      <c r="G99" s="41">
        <v>5.3</v>
      </c>
      <c r="H99" s="38" t="s">
        <v>55</v>
      </c>
      <c r="I99" s="41">
        <v>6</v>
      </c>
      <c r="J99" s="43">
        <v>0</v>
      </c>
      <c r="K99" s="43">
        <f t="shared" ref="K99:K111" si="7">ROUND((J99*$C$8/1000),0)</f>
        <v>0</v>
      </c>
      <c r="L99" s="43"/>
      <c r="M99" s="43"/>
      <c r="N99" s="44"/>
    </row>
    <row r="100" spans="1:14" x14ac:dyDescent="0.15">
      <c r="A100" s="37" t="s">
        <v>186</v>
      </c>
      <c r="B100" s="48">
        <v>351</v>
      </c>
      <c r="C100" s="48" t="s">
        <v>187</v>
      </c>
      <c r="D100" s="38" t="s">
        <v>36</v>
      </c>
      <c r="E100" s="39">
        <v>60</v>
      </c>
      <c r="F100" s="38" t="s">
        <v>189</v>
      </c>
      <c r="G100" s="41">
        <v>5.3</v>
      </c>
      <c r="H100" s="38" t="s">
        <v>55</v>
      </c>
      <c r="I100" s="41">
        <v>6</v>
      </c>
      <c r="J100" s="43">
        <v>0</v>
      </c>
      <c r="K100" s="43">
        <f t="shared" si="7"/>
        <v>0</v>
      </c>
      <c r="L100" s="43"/>
      <c r="M100" s="43"/>
      <c r="N100" s="44"/>
    </row>
    <row r="101" spans="1:14" x14ac:dyDescent="0.15">
      <c r="A101" s="37" t="s">
        <v>186</v>
      </c>
      <c r="B101" s="48">
        <v>351</v>
      </c>
      <c r="C101" s="48" t="s">
        <v>187</v>
      </c>
      <c r="D101" s="38" t="s">
        <v>36</v>
      </c>
      <c r="E101" s="39">
        <v>600</v>
      </c>
      <c r="F101" s="38" t="s">
        <v>190</v>
      </c>
      <c r="G101" s="41">
        <v>6.5</v>
      </c>
      <c r="H101" s="38" t="s">
        <v>55</v>
      </c>
      <c r="I101" s="41">
        <v>22.5</v>
      </c>
      <c r="J101" s="43">
        <v>487509.4</v>
      </c>
      <c r="K101" s="43">
        <f t="shared" si="7"/>
        <v>10253054</v>
      </c>
      <c r="L101" s="43">
        <v>16154</v>
      </c>
      <c r="M101" s="43">
        <v>10269208</v>
      </c>
      <c r="N101" s="44"/>
    </row>
    <row r="102" spans="1:14" x14ac:dyDescent="0.15">
      <c r="A102" s="37" t="s">
        <v>186</v>
      </c>
      <c r="B102" s="48">
        <v>351</v>
      </c>
      <c r="C102" s="48" t="s">
        <v>187</v>
      </c>
      <c r="D102" s="38" t="s">
        <v>36</v>
      </c>
      <c r="E102" s="39">
        <v>129</v>
      </c>
      <c r="F102" s="38" t="s">
        <v>191</v>
      </c>
      <c r="G102" s="41">
        <v>6.5</v>
      </c>
      <c r="H102" s="38" t="s">
        <v>55</v>
      </c>
      <c r="I102" s="41">
        <v>22.5</v>
      </c>
      <c r="J102" s="43">
        <v>104814.98</v>
      </c>
      <c r="K102" s="43">
        <f t="shared" si="7"/>
        <v>2204416</v>
      </c>
      <c r="L102" s="43">
        <v>3473</v>
      </c>
      <c r="M102" s="43">
        <v>2207889</v>
      </c>
      <c r="N102" s="44"/>
    </row>
    <row r="103" spans="1:14" x14ac:dyDescent="0.15">
      <c r="A103" s="37" t="s">
        <v>192</v>
      </c>
      <c r="B103" s="48">
        <v>351</v>
      </c>
      <c r="C103" s="48" t="s">
        <v>187</v>
      </c>
      <c r="D103" s="38" t="s">
        <v>36</v>
      </c>
      <c r="E103" s="39">
        <v>82</v>
      </c>
      <c r="F103" s="38" t="s">
        <v>193</v>
      </c>
      <c r="G103" s="41">
        <v>6.5</v>
      </c>
      <c r="H103" s="38" t="s">
        <v>55</v>
      </c>
      <c r="I103" s="41">
        <v>22.5</v>
      </c>
      <c r="J103" s="43">
        <v>121548.3</v>
      </c>
      <c r="K103" s="43">
        <f t="shared" si="7"/>
        <v>2556343</v>
      </c>
      <c r="L103" s="43">
        <v>4028</v>
      </c>
      <c r="M103" s="43">
        <v>2560371</v>
      </c>
      <c r="N103" s="44"/>
    </row>
    <row r="104" spans="1:14" x14ac:dyDescent="0.15">
      <c r="A104" s="37" t="s">
        <v>192</v>
      </c>
      <c r="B104" s="48">
        <v>351</v>
      </c>
      <c r="C104" s="48" t="s">
        <v>187</v>
      </c>
      <c r="D104" s="38" t="s">
        <v>36</v>
      </c>
      <c r="E104" s="39">
        <v>7</v>
      </c>
      <c r="F104" s="38" t="s">
        <v>194</v>
      </c>
      <c r="G104" s="41">
        <v>6.5</v>
      </c>
      <c r="H104" s="38" t="s">
        <v>55</v>
      </c>
      <c r="I104" s="41">
        <v>22.5</v>
      </c>
      <c r="J104" s="43">
        <v>10376</v>
      </c>
      <c r="K104" s="43">
        <f t="shared" si="7"/>
        <v>218223</v>
      </c>
      <c r="L104" s="43">
        <v>345</v>
      </c>
      <c r="M104" s="43">
        <v>218568</v>
      </c>
      <c r="N104" s="44"/>
    </row>
    <row r="105" spans="1:14" x14ac:dyDescent="0.15">
      <c r="A105" s="37" t="s">
        <v>195</v>
      </c>
      <c r="B105" s="48">
        <v>351</v>
      </c>
      <c r="C105" s="48" t="s">
        <v>196</v>
      </c>
      <c r="D105" s="38" t="s">
        <v>36</v>
      </c>
      <c r="E105" s="39">
        <v>255</v>
      </c>
      <c r="F105" s="38" t="s">
        <v>197</v>
      </c>
      <c r="G105" s="41">
        <v>4</v>
      </c>
      <c r="H105" s="48" t="s">
        <v>63</v>
      </c>
      <c r="I105" s="41">
        <v>5.75</v>
      </c>
      <c r="J105" s="43">
        <v>9882.32</v>
      </c>
      <c r="K105" s="43">
        <f t="shared" si="7"/>
        <v>207840</v>
      </c>
      <c r="L105" s="43">
        <v>204</v>
      </c>
      <c r="M105" s="43">
        <v>208044</v>
      </c>
      <c r="N105" s="44"/>
    </row>
    <row r="106" spans="1:14" x14ac:dyDescent="0.15">
      <c r="A106" s="37" t="s">
        <v>195</v>
      </c>
      <c r="B106" s="48">
        <v>351</v>
      </c>
      <c r="C106" s="48" t="s">
        <v>196</v>
      </c>
      <c r="D106" s="38" t="s">
        <v>36</v>
      </c>
      <c r="E106" s="39">
        <v>69</v>
      </c>
      <c r="F106" s="38" t="s">
        <v>198</v>
      </c>
      <c r="G106" s="41">
        <v>4</v>
      </c>
      <c r="H106" s="48" t="s">
        <v>63</v>
      </c>
      <c r="I106" s="41">
        <v>5.75</v>
      </c>
      <c r="J106" s="43">
        <v>2674.11</v>
      </c>
      <c r="K106" s="43">
        <f t="shared" si="7"/>
        <v>56241</v>
      </c>
      <c r="L106" s="43">
        <v>55</v>
      </c>
      <c r="M106" s="43">
        <v>56296</v>
      </c>
      <c r="N106" s="44"/>
    </row>
    <row r="107" spans="1:14" x14ac:dyDescent="0.15">
      <c r="A107" s="37" t="s">
        <v>199</v>
      </c>
      <c r="B107" s="48">
        <v>351</v>
      </c>
      <c r="C107" s="48" t="s">
        <v>196</v>
      </c>
      <c r="D107" s="38" t="s">
        <v>36</v>
      </c>
      <c r="E107" s="39">
        <v>305</v>
      </c>
      <c r="F107" s="38" t="s">
        <v>200</v>
      </c>
      <c r="G107" s="41">
        <v>6</v>
      </c>
      <c r="H107" s="48" t="s">
        <v>63</v>
      </c>
      <c r="I107" s="41">
        <v>22.5</v>
      </c>
      <c r="J107" s="43">
        <v>328273.37</v>
      </c>
      <c r="K107" s="43">
        <f t="shared" si="7"/>
        <v>6904081</v>
      </c>
      <c r="L107" s="43">
        <v>10065</v>
      </c>
      <c r="M107" s="43">
        <v>6914146</v>
      </c>
      <c r="N107" s="44"/>
    </row>
    <row r="108" spans="1:14" x14ac:dyDescent="0.15">
      <c r="A108" s="37" t="s">
        <v>199</v>
      </c>
      <c r="B108" s="48">
        <v>351</v>
      </c>
      <c r="C108" s="48" t="s">
        <v>196</v>
      </c>
      <c r="D108" s="38" t="s">
        <v>36</v>
      </c>
      <c r="E108" s="39">
        <v>77</v>
      </c>
      <c r="F108" s="38" t="s">
        <v>201</v>
      </c>
      <c r="G108" s="41">
        <v>6</v>
      </c>
      <c r="H108" s="48" t="s">
        <v>63</v>
      </c>
      <c r="I108" s="41">
        <v>22.5</v>
      </c>
      <c r="J108" s="43">
        <v>82876.02</v>
      </c>
      <c r="K108" s="43">
        <f t="shared" si="7"/>
        <v>1743007</v>
      </c>
      <c r="L108" s="43">
        <v>2541</v>
      </c>
      <c r="M108" s="43">
        <v>1745548</v>
      </c>
      <c r="N108" s="44"/>
    </row>
    <row r="109" spans="1:14" x14ac:dyDescent="0.15">
      <c r="A109" s="37" t="s">
        <v>199</v>
      </c>
      <c r="B109" s="48">
        <v>351</v>
      </c>
      <c r="C109" s="48" t="s">
        <v>196</v>
      </c>
      <c r="D109" s="38" t="s">
        <v>36</v>
      </c>
      <c r="E109" s="39">
        <v>29</v>
      </c>
      <c r="F109" s="38" t="s">
        <v>202</v>
      </c>
      <c r="G109" s="41">
        <v>6</v>
      </c>
      <c r="H109" s="48" t="s">
        <v>63</v>
      </c>
      <c r="I109" s="41">
        <v>25.5</v>
      </c>
      <c r="J109" s="43">
        <v>40345.760000000002</v>
      </c>
      <c r="K109" s="43">
        <f t="shared" si="7"/>
        <v>848532</v>
      </c>
      <c r="L109" s="43">
        <v>1237</v>
      </c>
      <c r="M109" s="43">
        <v>849769</v>
      </c>
      <c r="N109" s="44"/>
    </row>
    <row r="110" spans="1:14" x14ac:dyDescent="0.15">
      <c r="A110" s="37" t="s">
        <v>203</v>
      </c>
      <c r="B110" s="48">
        <v>351</v>
      </c>
      <c r="C110" s="48" t="s">
        <v>196</v>
      </c>
      <c r="D110" s="38" t="s">
        <v>36</v>
      </c>
      <c r="E110" s="39">
        <v>29</v>
      </c>
      <c r="F110" s="38" t="s">
        <v>204</v>
      </c>
      <c r="G110" s="41">
        <v>4.5</v>
      </c>
      <c r="H110" s="48" t="s">
        <v>63</v>
      </c>
      <c r="I110" s="41">
        <v>26</v>
      </c>
      <c r="J110" s="43">
        <v>37215.480000000003</v>
      </c>
      <c r="K110" s="43">
        <f t="shared" si="7"/>
        <v>782697</v>
      </c>
      <c r="L110" s="43">
        <v>862</v>
      </c>
      <c r="M110" s="43">
        <v>783559</v>
      </c>
      <c r="N110" s="44"/>
    </row>
    <row r="111" spans="1:14" x14ac:dyDescent="0.15">
      <c r="A111" s="37" t="s">
        <v>205</v>
      </c>
      <c r="B111" s="48">
        <v>351</v>
      </c>
      <c r="C111" s="48" t="s">
        <v>206</v>
      </c>
      <c r="D111" s="38" t="s">
        <v>36</v>
      </c>
      <c r="E111" s="39">
        <v>205</v>
      </c>
      <c r="F111" s="38" t="s">
        <v>207</v>
      </c>
      <c r="G111" s="41">
        <v>4</v>
      </c>
      <c r="H111" s="48" t="s">
        <v>63</v>
      </c>
      <c r="I111" s="41">
        <v>5.75</v>
      </c>
      <c r="J111" s="43">
        <v>14432.18</v>
      </c>
      <c r="K111" s="43">
        <f t="shared" si="7"/>
        <v>303530</v>
      </c>
      <c r="L111" s="43">
        <v>298</v>
      </c>
      <c r="M111" s="43">
        <v>303828</v>
      </c>
      <c r="N111" s="44"/>
    </row>
    <row r="112" spans="1:14" x14ac:dyDescent="0.15">
      <c r="A112" s="37" t="s">
        <v>205</v>
      </c>
      <c r="B112" s="48">
        <v>351</v>
      </c>
      <c r="C112" s="48" t="s">
        <v>206</v>
      </c>
      <c r="D112" s="38" t="s">
        <v>36</v>
      </c>
      <c r="E112" s="39">
        <v>57</v>
      </c>
      <c r="F112" s="38" t="s">
        <v>208</v>
      </c>
      <c r="G112" s="41">
        <v>4</v>
      </c>
      <c r="H112" s="48" t="s">
        <v>63</v>
      </c>
      <c r="I112" s="41">
        <v>5.75</v>
      </c>
      <c r="J112" s="43">
        <v>4012.87</v>
      </c>
      <c r="K112" s="43">
        <f>ROUND((J112*$C$8/1000),0)</f>
        <v>84397</v>
      </c>
      <c r="L112" s="43">
        <v>83</v>
      </c>
      <c r="M112" s="43">
        <v>84480</v>
      </c>
      <c r="N112" s="44"/>
    </row>
    <row r="113" spans="1:19" x14ac:dyDescent="0.15">
      <c r="A113" s="37" t="s">
        <v>209</v>
      </c>
      <c r="B113" s="48">
        <v>351</v>
      </c>
      <c r="C113" s="48" t="s">
        <v>206</v>
      </c>
      <c r="D113" s="38" t="s">
        <v>36</v>
      </c>
      <c r="E113" s="39">
        <v>270</v>
      </c>
      <c r="F113" s="38" t="s">
        <v>210</v>
      </c>
      <c r="G113" s="41">
        <v>5.6</v>
      </c>
      <c r="H113" s="48" t="s">
        <v>63</v>
      </c>
      <c r="I113" s="41">
        <v>19.75</v>
      </c>
      <c r="J113" s="43">
        <v>285020.01</v>
      </c>
      <c r="K113" s="43">
        <f>ROUND((J113*$C$8/1000),0)</f>
        <v>5994398</v>
      </c>
      <c r="L113" s="43">
        <v>8171</v>
      </c>
      <c r="M113" s="43">
        <v>6002569</v>
      </c>
      <c r="N113" s="44"/>
    </row>
    <row r="114" spans="1:19" x14ac:dyDescent="0.15">
      <c r="A114" s="37" t="s">
        <v>211</v>
      </c>
      <c r="B114" s="48">
        <v>351</v>
      </c>
      <c r="C114" s="48" t="s">
        <v>206</v>
      </c>
      <c r="D114" s="38" t="s">
        <v>36</v>
      </c>
      <c r="E114" s="39">
        <v>69</v>
      </c>
      <c r="F114" s="38" t="s">
        <v>212</v>
      </c>
      <c r="G114" s="41">
        <v>5.6</v>
      </c>
      <c r="H114" s="48" t="s">
        <v>63</v>
      </c>
      <c r="I114" s="41">
        <v>19.75</v>
      </c>
      <c r="J114" s="43">
        <v>72838.679999999993</v>
      </c>
      <c r="K114" s="43">
        <f>ROUND((J114*$C$8/1000),0)</f>
        <v>1531907</v>
      </c>
      <c r="L114" s="43">
        <v>2088</v>
      </c>
      <c r="M114" s="43">
        <v>1533995</v>
      </c>
      <c r="N114" s="44"/>
    </row>
    <row r="115" spans="1:19" x14ac:dyDescent="0.15">
      <c r="A115" s="37" t="s">
        <v>213</v>
      </c>
      <c r="B115" s="48">
        <v>351</v>
      </c>
      <c r="C115" s="48" t="s">
        <v>206</v>
      </c>
      <c r="D115" s="38" t="s">
        <v>36</v>
      </c>
      <c r="E115" s="39">
        <v>20</v>
      </c>
      <c r="F115" s="38" t="s">
        <v>214</v>
      </c>
      <c r="G115" s="41">
        <v>6</v>
      </c>
      <c r="H115" s="48" t="s">
        <v>63</v>
      </c>
      <c r="I115" s="41">
        <v>25.25</v>
      </c>
      <c r="J115" s="43">
        <v>27289.439999999999</v>
      </c>
      <c r="K115" s="43">
        <f>ROUND((J115*$C$8/1000),0)</f>
        <v>573938</v>
      </c>
      <c r="L115" s="43">
        <v>837</v>
      </c>
      <c r="M115" s="43">
        <v>574775</v>
      </c>
      <c r="N115" s="44"/>
    </row>
    <row r="116" spans="1:19" s="59" customFormat="1" x14ac:dyDescent="0.15">
      <c r="A116" s="37" t="s">
        <v>209</v>
      </c>
      <c r="B116" s="48">
        <v>351</v>
      </c>
      <c r="C116" s="48" t="s">
        <v>206</v>
      </c>
      <c r="D116" s="38" t="s">
        <v>36</v>
      </c>
      <c r="E116" s="39">
        <v>46</v>
      </c>
      <c r="F116" s="38" t="s">
        <v>215</v>
      </c>
      <c r="G116" s="41">
        <v>4.5</v>
      </c>
      <c r="H116" s="48" t="s">
        <v>63</v>
      </c>
      <c r="I116" s="41">
        <v>25.75</v>
      </c>
      <c r="J116" s="43">
        <v>58171.65</v>
      </c>
      <c r="K116" s="43">
        <f>ROUND((J116*$C$8/1000),0)</f>
        <v>1223437</v>
      </c>
      <c r="L116" s="43">
        <v>1347</v>
      </c>
      <c r="M116" s="43">
        <v>1224784</v>
      </c>
      <c r="N116" s="44"/>
      <c r="O116" s="7"/>
      <c r="P116" s="7"/>
      <c r="Q116" s="7"/>
      <c r="R116" s="7"/>
      <c r="S116" s="7"/>
    </row>
    <row r="117" spans="1:19" s="59" customFormat="1" x14ac:dyDescent="0.15">
      <c r="A117" s="37"/>
      <c r="B117" s="48"/>
      <c r="C117" s="48"/>
      <c r="D117" s="38"/>
      <c r="E117" s="39"/>
      <c r="F117" s="38"/>
      <c r="G117" s="41"/>
      <c r="H117" s="48"/>
      <c r="I117" s="41"/>
      <c r="J117" s="43"/>
      <c r="K117" s="43"/>
      <c r="L117" s="43"/>
      <c r="M117" s="43"/>
      <c r="N117" s="44"/>
      <c r="O117" s="7"/>
      <c r="P117" s="7"/>
      <c r="Q117" s="7"/>
      <c r="R117" s="7"/>
      <c r="S117" s="7"/>
    </row>
    <row r="118" spans="1:19" x14ac:dyDescent="0.15">
      <c r="A118" s="37" t="s">
        <v>94</v>
      </c>
      <c r="B118" s="48">
        <v>363</v>
      </c>
      <c r="C118" s="48" t="s">
        <v>216</v>
      </c>
      <c r="D118" s="38" t="s">
        <v>36</v>
      </c>
      <c r="E118" s="39">
        <v>400</v>
      </c>
      <c r="F118" s="38" t="s">
        <v>217</v>
      </c>
      <c r="G118" s="41">
        <v>5</v>
      </c>
      <c r="H118" s="48" t="s">
        <v>147</v>
      </c>
      <c r="I118" s="41">
        <v>17.5</v>
      </c>
      <c r="J118" s="43">
        <v>292727.34999999998</v>
      </c>
      <c r="K118" s="43">
        <f t="shared" ref="K118:K124" si="8">ROUND((J118*$C$8/1000),0)</f>
        <v>6156495</v>
      </c>
      <c r="L118" s="43">
        <v>4181</v>
      </c>
      <c r="M118" s="43">
        <v>6160676</v>
      </c>
      <c r="N118" s="44"/>
    </row>
    <row r="119" spans="1:19" x14ac:dyDescent="0.15">
      <c r="A119" s="37" t="s">
        <v>94</v>
      </c>
      <c r="B119" s="48">
        <v>363</v>
      </c>
      <c r="C119" s="48" t="s">
        <v>216</v>
      </c>
      <c r="D119" s="38" t="s">
        <v>36</v>
      </c>
      <c r="E119" s="39">
        <v>96</v>
      </c>
      <c r="F119" s="38" t="s">
        <v>218</v>
      </c>
      <c r="G119" s="41">
        <v>5</v>
      </c>
      <c r="H119" s="48" t="s">
        <v>147</v>
      </c>
      <c r="I119" s="41">
        <v>17.5</v>
      </c>
      <c r="J119" s="43">
        <v>70254.570000000007</v>
      </c>
      <c r="K119" s="43">
        <f t="shared" si="8"/>
        <v>1477559</v>
      </c>
      <c r="L119" s="43">
        <v>1003</v>
      </c>
      <c r="M119" s="43">
        <v>1478562</v>
      </c>
      <c r="N119" s="44"/>
    </row>
    <row r="120" spans="1:19" x14ac:dyDescent="0.15">
      <c r="A120" s="37" t="s">
        <v>182</v>
      </c>
      <c r="B120" s="48">
        <v>363</v>
      </c>
      <c r="C120" s="48" t="s">
        <v>216</v>
      </c>
      <c r="D120" s="38" t="s">
        <v>36</v>
      </c>
      <c r="E120" s="60">
        <v>1E-3</v>
      </c>
      <c r="F120" s="38" t="s">
        <v>219</v>
      </c>
      <c r="G120" s="41">
        <v>0</v>
      </c>
      <c r="H120" s="48" t="s">
        <v>147</v>
      </c>
      <c r="I120" s="41">
        <v>17.5</v>
      </c>
      <c r="J120" s="43">
        <v>1</v>
      </c>
      <c r="K120" s="43">
        <f t="shared" si="8"/>
        <v>21</v>
      </c>
      <c r="L120" s="43">
        <v>0</v>
      </c>
      <c r="M120" s="43">
        <v>21</v>
      </c>
      <c r="N120" s="44"/>
    </row>
    <row r="121" spans="1:19" x14ac:dyDescent="0.15">
      <c r="A121" s="37" t="s">
        <v>60</v>
      </c>
      <c r="B121" s="48">
        <v>367</v>
      </c>
      <c r="C121" s="48" t="s">
        <v>225</v>
      </c>
      <c r="D121" s="38" t="s">
        <v>36</v>
      </c>
      <c r="E121" s="39">
        <v>321.5</v>
      </c>
      <c r="F121" s="38" t="s">
        <v>226</v>
      </c>
      <c r="G121" s="41">
        <v>5.5</v>
      </c>
      <c r="H121" s="48" t="s">
        <v>63</v>
      </c>
      <c r="I121" s="41">
        <v>19</v>
      </c>
      <c r="J121" s="43">
        <v>208726</v>
      </c>
      <c r="K121" s="43">
        <f t="shared" si="8"/>
        <v>4389821</v>
      </c>
      <c r="L121" s="43">
        <v>19718</v>
      </c>
      <c r="M121" s="43">
        <v>4409539</v>
      </c>
      <c r="N121" s="44"/>
    </row>
    <row r="122" spans="1:19" x14ac:dyDescent="0.15">
      <c r="A122" s="37" t="s">
        <v>60</v>
      </c>
      <c r="B122" s="48">
        <v>367</v>
      </c>
      <c r="C122" s="48" t="s">
        <v>225</v>
      </c>
      <c r="D122" s="38" t="s">
        <v>36</v>
      </c>
      <c r="E122" s="39">
        <v>452.5</v>
      </c>
      <c r="F122" s="38" t="s">
        <v>227</v>
      </c>
      <c r="G122" s="41">
        <v>5.9</v>
      </c>
      <c r="H122" s="48" t="s">
        <v>63</v>
      </c>
      <c r="I122" s="41">
        <v>21.5</v>
      </c>
      <c r="J122" s="43">
        <v>368889</v>
      </c>
      <c r="K122" s="43">
        <f t="shared" si="8"/>
        <v>7758289</v>
      </c>
      <c r="L122" s="43">
        <v>37329</v>
      </c>
      <c r="M122" s="43">
        <v>7795618</v>
      </c>
      <c r="N122" s="44"/>
    </row>
    <row r="123" spans="1:19" x14ac:dyDescent="0.15">
      <c r="A123" s="37" t="s">
        <v>64</v>
      </c>
      <c r="B123" s="48">
        <v>367</v>
      </c>
      <c r="C123" s="48" t="s">
        <v>225</v>
      </c>
      <c r="D123" s="38" t="s">
        <v>36</v>
      </c>
      <c r="E123" s="39">
        <v>31</v>
      </c>
      <c r="F123" s="38" t="s">
        <v>228</v>
      </c>
      <c r="G123" s="41">
        <v>6.3</v>
      </c>
      <c r="H123" s="48" t="s">
        <v>63</v>
      </c>
      <c r="I123" s="41">
        <v>21.5</v>
      </c>
      <c r="J123" s="43">
        <v>44726</v>
      </c>
      <c r="K123" s="43">
        <f t="shared" si="8"/>
        <v>940655</v>
      </c>
      <c r="L123" s="43">
        <v>4826</v>
      </c>
      <c r="M123" s="43">
        <v>945481</v>
      </c>
      <c r="N123" s="44"/>
    </row>
    <row r="124" spans="1:19" x14ac:dyDescent="0.15">
      <c r="A124" s="37" t="s">
        <v>64</v>
      </c>
      <c r="B124" s="48">
        <v>367</v>
      </c>
      <c r="C124" s="48" t="s">
        <v>225</v>
      </c>
      <c r="D124" s="38" t="s">
        <v>36</v>
      </c>
      <c r="E124" s="39">
        <v>51.8</v>
      </c>
      <c r="F124" s="38" t="s">
        <v>229</v>
      </c>
      <c r="G124" s="41">
        <v>6.3</v>
      </c>
      <c r="H124" s="48" t="s">
        <v>63</v>
      </c>
      <c r="I124" s="41">
        <v>21.5</v>
      </c>
      <c r="J124" s="43">
        <v>74736</v>
      </c>
      <c r="K124" s="43">
        <f t="shared" si="8"/>
        <v>1571810</v>
      </c>
      <c r="L124" s="43">
        <v>8064</v>
      </c>
      <c r="M124" s="43">
        <v>1579874</v>
      </c>
      <c r="N124" s="44"/>
    </row>
    <row r="125" spans="1:19" x14ac:dyDescent="0.15">
      <c r="A125" s="37"/>
      <c r="B125" s="48"/>
      <c r="C125" s="48"/>
      <c r="D125" s="38"/>
      <c r="E125" s="39"/>
      <c r="F125" s="38"/>
      <c r="G125" s="41"/>
      <c r="H125" s="48"/>
      <c r="I125" s="41"/>
      <c r="J125" s="43"/>
      <c r="K125" s="43"/>
      <c r="L125" s="43"/>
      <c r="M125" s="43"/>
      <c r="N125" s="44"/>
    </row>
    <row r="126" spans="1:19" x14ac:dyDescent="0.15">
      <c r="A126" s="37" t="s">
        <v>233</v>
      </c>
      <c r="B126" s="48">
        <v>383</v>
      </c>
      <c r="C126" s="48" t="s">
        <v>196</v>
      </c>
      <c r="D126" s="38" t="s">
        <v>36</v>
      </c>
      <c r="E126" s="39">
        <v>1250</v>
      </c>
      <c r="F126" s="38" t="s">
        <v>105</v>
      </c>
      <c r="G126" s="41">
        <v>4.5</v>
      </c>
      <c r="H126" s="48" t="s">
        <v>55</v>
      </c>
      <c r="I126" s="41">
        <v>22</v>
      </c>
      <c r="J126" s="43">
        <v>542442</v>
      </c>
      <c r="K126" s="43">
        <f t="shared" ref="K126:K131" si="9">ROUND((J126*$C$8/1000),0)</f>
        <v>11408369</v>
      </c>
      <c r="L126" s="43">
        <v>9926</v>
      </c>
      <c r="M126" s="43">
        <v>11418295</v>
      </c>
      <c r="N126" s="44"/>
    </row>
    <row r="127" spans="1:19" x14ac:dyDescent="0.15">
      <c r="A127" s="37" t="s">
        <v>234</v>
      </c>
      <c r="B127" s="48">
        <v>383</v>
      </c>
      <c r="C127" s="48" t="s">
        <v>196</v>
      </c>
      <c r="D127" s="38" t="s">
        <v>36</v>
      </c>
      <c r="E127" s="60">
        <v>161</v>
      </c>
      <c r="F127" s="38" t="s">
        <v>56</v>
      </c>
      <c r="G127" s="41">
        <v>6</v>
      </c>
      <c r="H127" s="48" t="s">
        <v>55</v>
      </c>
      <c r="I127" s="41">
        <v>22</v>
      </c>
      <c r="J127" s="43">
        <v>220750</v>
      </c>
      <c r="K127" s="43">
        <f t="shared" si="9"/>
        <v>4642704</v>
      </c>
      <c r="L127" s="43">
        <v>13705</v>
      </c>
      <c r="M127" s="43">
        <v>4656409</v>
      </c>
      <c r="N127" s="44"/>
    </row>
    <row r="128" spans="1:19" x14ac:dyDescent="0.15">
      <c r="A128" s="37" t="s">
        <v>67</v>
      </c>
      <c r="B128" s="48">
        <v>392</v>
      </c>
      <c r="C128" s="48" t="s">
        <v>235</v>
      </c>
      <c r="D128" s="38" t="s">
        <v>36</v>
      </c>
      <c r="E128" s="39">
        <v>240</v>
      </c>
      <c r="F128" s="38" t="s">
        <v>236</v>
      </c>
      <c r="G128" s="41">
        <v>3.5</v>
      </c>
      <c r="H128" s="48" t="s">
        <v>55</v>
      </c>
      <c r="I128" s="41">
        <v>7</v>
      </c>
      <c r="J128" s="43">
        <v>48981.02</v>
      </c>
      <c r="K128" s="43">
        <f t="shared" si="9"/>
        <v>1030144</v>
      </c>
      <c r="L128" s="43">
        <v>5803</v>
      </c>
      <c r="M128" s="43">
        <v>1035947</v>
      </c>
      <c r="N128" s="44"/>
    </row>
    <row r="129" spans="1:14" x14ac:dyDescent="0.15">
      <c r="A129" s="37" t="s">
        <v>237</v>
      </c>
      <c r="B129" s="48">
        <v>392</v>
      </c>
      <c r="C129" s="48" t="s">
        <v>235</v>
      </c>
      <c r="D129" s="38" t="s">
        <v>36</v>
      </c>
      <c r="E129" s="39">
        <v>245</v>
      </c>
      <c r="F129" s="38" t="s">
        <v>228</v>
      </c>
      <c r="G129" s="41">
        <v>4.5</v>
      </c>
      <c r="H129" s="48" t="s">
        <v>55</v>
      </c>
      <c r="I129" s="41">
        <v>11</v>
      </c>
      <c r="J129" s="43">
        <v>142325.82999999999</v>
      </c>
      <c r="K129" s="43">
        <f t="shared" si="9"/>
        <v>2993326</v>
      </c>
      <c r="L129" s="43">
        <v>0</v>
      </c>
      <c r="M129" s="43">
        <v>2993326</v>
      </c>
      <c r="N129" s="44"/>
    </row>
    <row r="130" spans="1:14" x14ac:dyDescent="0.15">
      <c r="A130" s="37" t="s">
        <v>237</v>
      </c>
      <c r="B130" s="48">
        <v>392</v>
      </c>
      <c r="C130" s="48" t="s">
        <v>235</v>
      </c>
      <c r="D130" s="38" t="s">
        <v>36</v>
      </c>
      <c r="E130" s="62" t="s">
        <v>238</v>
      </c>
      <c r="F130" s="38" t="s">
        <v>239</v>
      </c>
      <c r="G130" s="41">
        <v>4.5</v>
      </c>
      <c r="H130" s="48" t="s">
        <v>55</v>
      </c>
      <c r="I130" s="41">
        <v>11</v>
      </c>
      <c r="J130" s="43">
        <v>231.62</v>
      </c>
      <c r="K130" s="43">
        <f t="shared" si="9"/>
        <v>4871</v>
      </c>
      <c r="L130" s="43">
        <v>0</v>
      </c>
      <c r="M130" s="43">
        <v>4871</v>
      </c>
      <c r="N130" s="44"/>
    </row>
    <row r="131" spans="1:14" x14ac:dyDescent="0.15">
      <c r="A131" s="37" t="s">
        <v>237</v>
      </c>
      <c r="B131" s="48">
        <v>392</v>
      </c>
      <c r="C131" s="48" t="s">
        <v>235</v>
      </c>
      <c r="D131" s="38" t="s">
        <v>36</v>
      </c>
      <c r="E131" s="62" t="s">
        <v>238</v>
      </c>
      <c r="F131" s="38" t="s">
        <v>240</v>
      </c>
      <c r="G131" s="41">
        <v>5</v>
      </c>
      <c r="H131" s="48" t="s">
        <v>55</v>
      </c>
      <c r="I131" s="41">
        <v>11.5</v>
      </c>
      <c r="J131" s="43">
        <v>177729.64</v>
      </c>
      <c r="K131" s="43">
        <f t="shared" si="9"/>
        <v>3737921</v>
      </c>
      <c r="L131" s="43">
        <v>0</v>
      </c>
      <c r="M131" s="43">
        <v>3737921</v>
      </c>
      <c r="N131" s="44"/>
    </row>
    <row r="133" spans="1:14" x14ac:dyDescent="0.15">
      <c r="A133" s="37" t="s">
        <v>60</v>
      </c>
      <c r="B133" s="48">
        <v>420</v>
      </c>
      <c r="C133" s="48" t="s">
        <v>246</v>
      </c>
      <c r="D133" s="38" t="s">
        <v>36</v>
      </c>
      <c r="E133" s="39">
        <v>507</v>
      </c>
      <c r="F133" s="38" t="s">
        <v>247</v>
      </c>
      <c r="G133" s="41">
        <v>4.5</v>
      </c>
      <c r="H133" s="48" t="s">
        <v>38</v>
      </c>
      <c r="I133" s="41">
        <v>19.5</v>
      </c>
      <c r="J133" s="43">
        <v>307898</v>
      </c>
      <c r="K133" s="43">
        <f>ROUND((J133*$C$8/1000),0)</f>
        <v>6475557</v>
      </c>
      <c r="L133" s="43">
        <v>23884</v>
      </c>
      <c r="M133" s="43">
        <v>6499441</v>
      </c>
      <c r="N133" s="44"/>
    </row>
    <row r="134" spans="1:14" x14ac:dyDescent="0.15">
      <c r="A134" s="37" t="s">
        <v>60</v>
      </c>
      <c r="B134" s="48">
        <v>420</v>
      </c>
      <c r="C134" s="48" t="s">
        <v>246</v>
      </c>
      <c r="D134" s="38" t="s">
        <v>36</v>
      </c>
      <c r="E134" s="39">
        <v>91</v>
      </c>
      <c r="F134" s="38" t="s">
        <v>248</v>
      </c>
      <c r="G134" s="41">
        <v>4.5</v>
      </c>
      <c r="H134" s="48" t="s">
        <v>38</v>
      </c>
      <c r="I134" s="41">
        <v>19.5</v>
      </c>
      <c r="J134" s="43">
        <v>74518</v>
      </c>
      <c r="K134" s="43">
        <f>ROUND((J134*$C$8/1000),0)</f>
        <v>1567225</v>
      </c>
      <c r="L134" s="43">
        <v>5781</v>
      </c>
      <c r="M134" s="43">
        <v>1573006</v>
      </c>
      <c r="N134" s="44"/>
    </row>
    <row r="135" spans="1:14" x14ac:dyDescent="0.15">
      <c r="A135" s="37" t="s">
        <v>64</v>
      </c>
      <c r="B135" s="48">
        <v>420</v>
      </c>
      <c r="C135" s="48" t="s">
        <v>246</v>
      </c>
      <c r="D135" s="38" t="s">
        <v>36</v>
      </c>
      <c r="E135" s="39">
        <v>32</v>
      </c>
      <c r="F135" s="38" t="s">
        <v>249</v>
      </c>
      <c r="G135" s="41">
        <v>4.5</v>
      </c>
      <c r="H135" s="48" t="s">
        <v>38</v>
      </c>
      <c r="I135" s="41">
        <v>19.5</v>
      </c>
      <c r="J135" s="43">
        <v>39878</v>
      </c>
      <c r="K135" s="43">
        <f>ROUND((J135*$C$8/1000),0)</f>
        <v>838694</v>
      </c>
      <c r="L135" s="43">
        <v>3094</v>
      </c>
      <c r="M135" s="43">
        <v>841788</v>
      </c>
      <c r="N135" s="44"/>
    </row>
    <row r="136" spans="1:14" x14ac:dyDescent="0.15">
      <c r="A136" s="37" t="s">
        <v>64</v>
      </c>
      <c r="B136" s="48">
        <v>420</v>
      </c>
      <c r="C136" s="48" t="s">
        <v>246</v>
      </c>
      <c r="D136" s="38" t="s">
        <v>36</v>
      </c>
      <c r="E136" s="39">
        <v>28</v>
      </c>
      <c r="F136" s="38" t="s">
        <v>250</v>
      </c>
      <c r="G136" s="41">
        <v>4.5</v>
      </c>
      <c r="H136" s="48" t="s">
        <v>38</v>
      </c>
      <c r="I136" s="41">
        <v>19.5</v>
      </c>
      <c r="J136" s="43">
        <v>34893</v>
      </c>
      <c r="K136" s="43">
        <f>ROUND((J136*$C$8/1000),0)</f>
        <v>733852</v>
      </c>
      <c r="L136" s="43">
        <v>2707</v>
      </c>
      <c r="M136" s="43">
        <v>736559</v>
      </c>
      <c r="N136" s="44"/>
    </row>
    <row r="137" spans="1:14" x14ac:dyDescent="0.15">
      <c r="A137" s="37" t="s">
        <v>64</v>
      </c>
      <c r="B137" s="48">
        <v>420</v>
      </c>
      <c r="C137" s="48" t="s">
        <v>246</v>
      </c>
      <c r="D137" s="38" t="s">
        <v>36</v>
      </c>
      <c r="E137" s="39">
        <v>25</v>
      </c>
      <c r="F137" s="38" t="s">
        <v>251</v>
      </c>
      <c r="G137" s="41">
        <v>4.5</v>
      </c>
      <c r="H137" s="48" t="s">
        <v>38</v>
      </c>
      <c r="I137" s="41">
        <v>19.5</v>
      </c>
      <c r="J137" s="43">
        <v>31155</v>
      </c>
      <c r="K137" s="43">
        <f>ROUND((J137*$C$8/1000),0)</f>
        <v>655236</v>
      </c>
      <c r="L137" s="43">
        <v>2417</v>
      </c>
      <c r="M137" s="43">
        <v>657653</v>
      </c>
      <c r="N137" s="44"/>
    </row>
    <row r="138" spans="1:14" x14ac:dyDescent="0.15">
      <c r="A138" s="37"/>
      <c r="B138" s="48"/>
      <c r="C138" s="48"/>
      <c r="D138" s="38"/>
      <c r="E138" s="39"/>
      <c r="F138" s="38"/>
      <c r="G138" s="41"/>
      <c r="H138" s="48"/>
      <c r="I138" s="41"/>
      <c r="J138" s="43"/>
      <c r="K138" s="43"/>
      <c r="L138" s="43"/>
      <c r="M138" s="43"/>
      <c r="N138" s="44"/>
    </row>
    <row r="139" spans="1:14" x14ac:dyDescent="0.15">
      <c r="A139" s="37" t="s">
        <v>252</v>
      </c>
      <c r="B139" s="48">
        <v>424</v>
      </c>
      <c r="C139" s="48" t="s">
        <v>253</v>
      </c>
      <c r="D139" s="38" t="s">
        <v>36</v>
      </c>
      <c r="E139" s="39">
        <v>893.5</v>
      </c>
      <c r="F139" s="38" t="s">
        <v>254</v>
      </c>
      <c r="G139" s="41">
        <v>1.51</v>
      </c>
      <c r="H139" s="38" t="s">
        <v>102</v>
      </c>
      <c r="I139" s="41">
        <v>1.04</v>
      </c>
      <c r="J139" s="43">
        <v>0</v>
      </c>
      <c r="K139" s="43">
        <f>ROUND((J139*$C$8/1000),0)</f>
        <v>0</v>
      </c>
      <c r="L139" s="43"/>
      <c r="M139" s="43"/>
      <c r="N139" s="44"/>
    </row>
    <row r="140" spans="1:14" x14ac:dyDescent="0.15">
      <c r="A140" s="37" t="s">
        <v>252</v>
      </c>
      <c r="B140" s="48">
        <v>424</v>
      </c>
      <c r="C140" s="48" t="s">
        <v>253</v>
      </c>
      <c r="D140" s="38" t="s">
        <v>36</v>
      </c>
      <c r="E140" s="39">
        <v>638.5</v>
      </c>
      <c r="F140" s="38" t="s">
        <v>255</v>
      </c>
      <c r="G140" s="41">
        <v>1.61</v>
      </c>
      <c r="H140" s="38" t="s">
        <v>102</v>
      </c>
      <c r="I140" s="41">
        <v>1.1399999999999999</v>
      </c>
      <c r="J140" s="43">
        <v>0</v>
      </c>
      <c r="K140" s="43">
        <f>ROUND((J140*$C$8/1000),0)</f>
        <v>0</v>
      </c>
      <c r="L140" s="43"/>
      <c r="M140" s="43"/>
      <c r="N140" s="44"/>
    </row>
    <row r="141" spans="1:14" x14ac:dyDescent="0.15">
      <c r="A141" s="37" t="s">
        <v>252</v>
      </c>
      <c r="B141" s="48">
        <v>424</v>
      </c>
      <c r="C141" s="48" t="s">
        <v>253</v>
      </c>
      <c r="D141" s="38" t="s">
        <v>36</v>
      </c>
      <c r="E141" s="39">
        <v>618</v>
      </c>
      <c r="F141" s="38" t="s">
        <v>256</v>
      </c>
      <c r="G141" s="41">
        <v>2.41</v>
      </c>
      <c r="H141" s="38" t="s">
        <v>102</v>
      </c>
      <c r="I141" s="41">
        <v>2.15</v>
      </c>
      <c r="J141" s="43">
        <v>0</v>
      </c>
      <c r="K141" s="43">
        <f t="shared" ref="K141:K147" si="10">ROUND((J141*$C$8/1000),0)</f>
        <v>0</v>
      </c>
      <c r="L141" s="43"/>
      <c r="M141" s="43"/>
      <c r="N141" s="44"/>
    </row>
    <row r="142" spans="1:14" x14ac:dyDescent="0.15">
      <c r="A142" s="37" t="s">
        <v>252</v>
      </c>
      <c r="B142" s="48">
        <v>424</v>
      </c>
      <c r="C142" s="48" t="s">
        <v>253</v>
      </c>
      <c r="D142" s="38" t="s">
        <v>36</v>
      </c>
      <c r="E142" s="39">
        <v>821</v>
      </c>
      <c r="F142" s="38" t="s">
        <v>257</v>
      </c>
      <c r="G142" s="41">
        <v>2.72</v>
      </c>
      <c r="H142" s="38" t="s">
        <v>102</v>
      </c>
      <c r="I142" s="41">
        <v>3.07</v>
      </c>
      <c r="J142" s="43">
        <v>0</v>
      </c>
      <c r="K142" s="43">
        <f t="shared" si="10"/>
        <v>0</v>
      </c>
      <c r="L142" s="43"/>
      <c r="M142" s="43"/>
      <c r="N142" s="44"/>
    </row>
    <row r="143" spans="1:14" x14ac:dyDescent="0.15">
      <c r="A143" s="37" t="s">
        <v>252</v>
      </c>
      <c r="B143" s="48">
        <v>424</v>
      </c>
      <c r="C143" s="48" t="s">
        <v>253</v>
      </c>
      <c r="D143" s="38" t="s">
        <v>36</v>
      </c>
      <c r="E143" s="39">
        <v>789.5</v>
      </c>
      <c r="F143" s="38" t="s">
        <v>258</v>
      </c>
      <c r="G143" s="41">
        <v>3.02</v>
      </c>
      <c r="H143" s="38" t="s">
        <v>102</v>
      </c>
      <c r="I143" s="41">
        <v>4.08</v>
      </c>
      <c r="J143" s="43">
        <v>0</v>
      </c>
      <c r="K143" s="43">
        <f t="shared" si="10"/>
        <v>0</v>
      </c>
      <c r="L143" s="43"/>
      <c r="M143" s="43"/>
      <c r="N143" s="44"/>
    </row>
    <row r="144" spans="1:14" x14ac:dyDescent="0.15">
      <c r="A144" s="37" t="s">
        <v>252</v>
      </c>
      <c r="B144" s="48">
        <v>424</v>
      </c>
      <c r="C144" s="48" t="s">
        <v>253</v>
      </c>
      <c r="D144" s="38" t="s">
        <v>36</v>
      </c>
      <c r="E144" s="39">
        <v>764</v>
      </c>
      <c r="F144" s="38" t="s">
        <v>259</v>
      </c>
      <c r="G144" s="41">
        <v>3.07</v>
      </c>
      <c r="H144" s="38" t="s">
        <v>102</v>
      </c>
      <c r="I144" s="41">
        <v>5.09</v>
      </c>
      <c r="J144" s="43">
        <v>764000</v>
      </c>
      <c r="K144" s="43">
        <f t="shared" si="10"/>
        <v>16068066</v>
      </c>
      <c r="L144" s="43">
        <v>2537747</v>
      </c>
      <c r="M144" s="43">
        <v>18605813</v>
      </c>
      <c r="N144" s="44"/>
    </row>
    <row r="145" spans="1:14" x14ac:dyDescent="0.15">
      <c r="A145" s="37" t="s">
        <v>252</v>
      </c>
      <c r="B145" s="48">
        <v>424</v>
      </c>
      <c r="C145" s="48" t="s">
        <v>253</v>
      </c>
      <c r="D145" s="38" t="s">
        <v>36</v>
      </c>
      <c r="E145" s="39">
        <v>738.5</v>
      </c>
      <c r="F145" s="38" t="s">
        <v>260</v>
      </c>
      <c r="G145" s="41">
        <v>3.12</v>
      </c>
      <c r="H145" s="38" t="s">
        <v>102</v>
      </c>
      <c r="I145" s="41">
        <v>6.11</v>
      </c>
      <c r="J145" s="43">
        <v>738500</v>
      </c>
      <c r="K145" s="43">
        <f t="shared" si="10"/>
        <v>15531763</v>
      </c>
      <c r="L145" s="43">
        <v>2496000</v>
      </c>
      <c r="M145" s="43">
        <v>18027763</v>
      </c>
      <c r="N145" s="44"/>
    </row>
    <row r="146" spans="1:14" x14ac:dyDescent="0.15">
      <c r="A146" s="37" t="s">
        <v>252</v>
      </c>
      <c r="B146" s="48">
        <v>424</v>
      </c>
      <c r="C146" s="48" t="s">
        <v>253</v>
      </c>
      <c r="D146" s="38" t="s">
        <v>36</v>
      </c>
      <c r="E146" s="39">
        <v>708</v>
      </c>
      <c r="F146" s="38" t="s">
        <v>261</v>
      </c>
      <c r="G146" s="41">
        <v>3.17</v>
      </c>
      <c r="H146" s="38" t="s">
        <v>102</v>
      </c>
      <c r="I146" s="41">
        <v>7.13</v>
      </c>
      <c r="J146" s="43">
        <v>708000</v>
      </c>
      <c r="K146" s="43">
        <f t="shared" si="10"/>
        <v>14890302</v>
      </c>
      <c r="L146" s="43">
        <v>2434184</v>
      </c>
      <c r="M146" s="43">
        <v>17324486</v>
      </c>
      <c r="N146" s="44"/>
    </row>
    <row r="147" spans="1:14" x14ac:dyDescent="0.15">
      <c r="A147" s="37" t="s">
        <v>252</v>
      </c>
      <c r="B147" s="48">
        <v>424</v>
      </c>
      <c r="C147" s="48" t="s">
        <v>253</v>
      </c>
      <c r="D147" s="38" t="s">
        <v>36</v>
      </c>
      <c r="E147" s="60">
        <v>1E-3</v>
      </c>
      <c r="F147" s="38" t="s">
        <v>262</v>
      </c>
      <c r="G147" s="41">
        <v>0</v>
      </c>
      <c r="H147" s="38" t="s">
        <v>102</v>
      </c>
      <c r="I147" s="41">
        <v>7.13</v>
      </c>
      <c r="J147" s="43">
        <v>1</v>
      </c>
      <c r="K147" s="43">
        <f t="shared" si="10"/>
        <v>21</v>
      </c>
      <c r="L147" s="43">
        <v>0</v>
      </c>
      <c r="M147" s="43">
        <v>21</v>
      </c>
      <c r="N147" s="44"/>
    </row>
    <row r="148" spans="1:14" x14ac:dyDescent="0.15">
      <c r="A148" s="37"/>
      <c r="B148" s="48"/>
      <c r="C148" s="48"/>
      <c r="D148" s="38"/>
      <c r="E148" s="39"/>
      <c r="F148" s="38"/>
      <c r="G148" s="41"/>
      <c r="H148" s="48"/>
      <c r="I148" s="41"/>
      <c r="J148" s="43"/>
      <c r="K148" s="43"/>
      <c r="L148" s="43"/>
      <c r="M148" s="43"/>
      <c r="N148" s="44"/>
    </row>
    <row r="149" spans="1:14" x14ac:dyDescent="0.15">
      <c r="A149" s="37" t="s">
        <v>263</v>
      </c>
      <c r="B149" s="48">
        <v>430</v>
      </c>
      <c r="C149" s="48" t="s">
        <v>264</v>
      </c>
      <c r="D149" s="38" t="s">
        <v>36</v>
      </c>
      <c r="E149" s="51">
        <v>3660</v>
      </c>
      <c r="F149" s="38" t="s">
        <v>265</v>
      </c>
      <c r="G149" s="41">
        <v>3</v>
      </c>
      <c r="H149" s="48" t="s">
        <v>147</v>
      </c>
      <c r="I149" s="41">
        <v>11.42</v>
      </c>
      <c r="J149" s="43">
        <v>2265640.65</v>
      </c>
      <c r="K149" s="43">
        <f>ROUND((J149*$C$8/1000),0)</f>
        <v>47649821</v>
      </c>
      <c r="L149" s="43">
        <v>2425388</v>
      </c>
      <c r="M149" s="43">
        <v>50075209</v>
      </c>
      <c r="N149" s="44"/>
    </row>
    <row r="150" spans="1:14" x14ac:dyDescent="0.15">
      <c r="A150" s="37" t="s">
        <v>263</v>
      </c>
      <c r="B150" s="48">
        <v>430</v>
      </c>
      <c r="C150" s="48" t="s">
        <v>264</v>
      </c>
      <c r="D150" s="38" t="s">
        <v>36</v>
      </c>
      <c r="E150" s="51">
        <v>479</v>
      </c>
      <c r="F150" s="38" t="s">
        <v>266</v>
      </c>
      <c r="G150" s="41">
        <v>4</v>
      </c>
      <c r="H150" s="48" t="s">
        <v>147</v>
      </c>
      <c r="I150" s="41">
        <v>11.42</v>
      </c>
      <c r="J150" s="43">
        <v>449126.25</v>
      </c>
      <c r="K150" s="43">
        <f>ROUND((J150*$C$8/1000),0)</f>
        <v>9445799</v>
      </c>
      <c r="L150" s="43">
        <v>630056</v>
      </c>
      <c r="M150" s="43">
        <v>10075855</v>
      </c>
      <c r="N150" s="44"/>
    </row>
    <row r="151" spans="1:14" x14ac:dyDescent="0.15">
      <c r="A151" s="37" t="s">
        <v>267</v>
      </c>
      <c r="B151" s="48">
        <v>430</v>
      </c>
      <c r="C151" s="48" t="s">
        <v>264</v>
      </c>
      <c r="D151" s="38" t="s">
        <v>36</v>
      </c>
      <c r="E151" s="60">
        <v>1.5349999999999999</v>
      </c>
      <c r="F151" s="38" t="s">
        <v>268</v>
      </c>
      <c r="G151" s="41">
        <v>10</v>
      </c>
      <c r="H151" s="48" t="s">
        <v>147</v>
      </c>
      <c r="I151" s="41">
        <v>11.42</v>
      </c>
      <c r="J151" s="43">
        <v>2357.39</v>
      </c>
      <c r="K151" s="43">
        <f>ROUND((J151*$C$8/1000),0)</f>
        <v>49579</v>
      </c>
      <c r="L151" s="43">
        <v>8474</v>
      </c>
      <c r="M151" s="43">
        <v>58053</v>
      </c>
      <c r="N151" s="44"/>
    </row>
    <row r="152" spans="1:14" x14ac:dyDescent="0.15">
      <c r="A152" s="37" t="s">
        <v>269</v>
      </c>
      <c r="B152" s="48">
        <v>436</v>
      </c>
      <c r="C152" s="48" t="s">
        <v>270</v>
      </c>
      <c r="D152" s="38" t="s">
        <v>165</v>
      </c>
      <c r="E152" s="51">
        <v>22000000</v>
      </c>
      <c r="F152" s="48" t="s">
        <v>271</v>
      </c>
      <c r="G152" s="41">
        <v>5.5</v>
      </c>
      <c r="H152" s="48" t="s">
        <v>147</v>
      </c>
      <c r="I152" s="41">
        <v>6</v>
      </c>
      <c r="J152" s="43">
        <v>10999997800</v>
      </c>
      <c r="K152" s="43">
        <f>ROUND((J152/1000),0)</f>
        <v>10999998</v>
      </c>
      <c r="L152" s="43">
        <v>64720</v>
      </c>
      <c r="M152" s="43">
        <v>11064718</v>
      </c>
      <c r="N152" s="44"/>
    </row>
    <row r="153" spans="1:14" x14ac:dyDescent="0.15">
      <c r="A153" s="37" t="s">
        <v>223</v>
      </c>
      <c r="B153" s="48">
        <v>436</v>
      </c>
      <c r="C153" s="48" t="s">
        <v>270</v>
      </c>
      <c r="D153" s="38" t="s">
        <v>165</v>
      </c>
      <c r="E153" s="51">
        <v>14100000</v>
      </c>
      <c r="F153" s="48" t="s">
        <v>272</v>
      </c>
      <c r="G153" s="41">
        <v>10</v>
      </c>
      <c r="H153" s="48" t="s">
        <v>147</v>
      </c>
      <c r="I153" s="41">
        <v>6</v>
      </c>
      <c r="J153" s="43">
        <v>21651410587</v>
      </c>
      <c r="K153" s="43">
        <f>ROUND((J153/1000),0)</f>
        <v>21651411</v>
      </c>
      <c r="L153" s="43">
        <v>227259</v>
      </c>
      <c r="M153" s="43">
        <v>21878670</v>
      </c>
      <c r="N153" s="44"/>
    </row>
    <row r="154" spans="1:14" x14ac:dyDescent="0.15">
      <c r="A154" s="37"/>
      <c r="B154" s="48"/>
      <c r="C154" s="48"/>
      <c r="D154" s="38"/>
      <c r="E154" s="51"/>
      <c r="F154" s="48"/>
      <c r="G154" s="41"/>
      <c r="H154" s="48"/>
      <c r="I154" s="41"/>
      <c r="J154" s="43"/>
      <c r="K154" s="43"/>
      <c r="L154" s="43"/>
      <c r="M154" s="43"/>
      <c r="N154" s="44"/>
    </row>
    <row r="155" spans="1:14" x14ac:dyDescent="0.15">
      <c r="A155" s="37" t="s">
        <v>130</v>
      </c>
      <c r="B155" s="48">
        <v>437</v>
      </c>
      <c r="C155" s="48" t="s">
        <v>273</v>
      </c>
      <c r="D155" s="38" t="s">
        <v>36</v>
      </c>
      <c r="E155" s="51">
        <v>110</v>
      </c>
      <c r="F155" s="38" t="s">
        <v>274</v>
      </c>
      <c r="G155" s="41">
        <v>3</v>
      </c>
      <c r="H155" s="48" t="s">
        <v>63</v>
      </c>
      <c r="I155" s="41">
        <v>7</v>
      </c>
      <c r="J155" s="43">
        <v>32314.43</v>
      </c>
      <c r="K155" s="43">
        <f>ROUND((J155*$C$8/1000),0)</f>
        <v>679621</v>
      </c>
      <c r="L155" s="43">
        <v>2180</v>
      </c>
      <c r="M155" s="43">
        <v>681801</v>
      </c>
      <c r="N155" s="44"/>
    </row>
    <row r="156" spans="1:14" x14ac:dyDescent="0.15">
      <c r="A156" s="37" t="s">
        <v>130</v>
      </c>
      <c r="B156" s="48">
        <v>437</v>
      </c>
      <c r="C156" s="48" t="s">
        <v>273</v>
      </c>
      <c r="D156" s="38" t="s">
        <v>36</v>
      </c>
      <c r="E156" s="51">
        <v>33</v>
      </c>
      <c r="F156" s="38" t="s">
        <v>275</v>
      </c>
      <c r="G156" s="41">
        <v>3</v>
      </c>
      <c r="H156" s="48" t="s">
        <v>63</v>
      </c>
      <c r="I156" s="41">
        <v>7</v>
      </c>
      <c r="J156" s="43">
        <v>9694.34</v>
      </c>
      <c r="K156" s="43">
        <f t="shared" ref="K156:K168" si="11">ROUND((J156*$C$8/1000),0)</f>
        <v>203887</v>
      </c>
      <c r="L156" s="43">
        <v>653</v>
      </c>
      <c r="M156" s="43">
        <v>204540</v>
      </c>
      <c r="N156" s="44"/>
    </row>
    <row r="157" spans="1:14" x14ac:dyDescent="0.15">
      <c r="A157" s="37" t="s">
        <v>130</v>
      </c>
      <c r="B157" s="48">
        <v>437</v>
      </c>
      <c r="C157" s="48" t="s">
        <v>273</v>
      </c>
      <c r="D157" s="38" t="s">
        <v>36</v>
      </c>
      <c r="E157" s="51">
        <v>260</v>
      </c>
      <c r="F157" s="38" t="s">
        <v>276</v>
      </c>
      <c r="G157" s="41">
        <v>4.2</v>
      </c>
      <c r="H157" s="48" t="s">
        <v>63</v>
      </c>
      <c r="I157" s="41">
        <v>20</v>
      </c>
      <c r="J157" s="43">
        <v>218064.59</v>
      </c>
      <c r="K157" s="43">
        <f t="shared" si="11"/>
        <v>4586225</v>
      </c>
      <c r="L157" s="43">
        <v>20487</v>
      </c>
      <c r="M157" s="43">
        <v>4606712</v>
      </c>
      <c r="N157" s="44"/>
    </row>
    <row r="158" spans="1:14" x14ac:dyDescent="0.15">
      <c r="A158" s="37" t="s">
        <v>130</v>
      </c>
      <c r="B158" s="48">
        <v>437</v>
      </c>
      <c r="C158" s="48" t="s">
        <v>273</v>
      </c>
      <c r="D158" s="38" t="s">
        <v>36</v>
      </c>
      <c r="E158" s="51">
        <v>68</v>
      </c>
      <c r="F158" s="38" t="s">
        <v>277</v>
      </c>
      <c r="G158" s="41">
        <v>4.2</v>
      </c>
      <c r="H158" s="48" t="s">
        <v>63</v>
      </c>
      <c r="I158" s="41">
        <v>20</v>
      </c>
      <c r="J158" s="43">
        <v>57032.27</v>
      </c>
      <c r="K158" s="43">
        <f t="shared" si="11"/>
        <v>1199474</v>
      </c>
      <c r="L158" s="43">
        <v>5359</v>
      </c>
      <c r="M158" s="43">
        <v>1204833</v>
      </c>
      <c r="N158" s="44"/>
    </row>
    <row r="159" spans="1:14" x14ac:dyDescent="0.15">
      <c r="A159" s="37" t="s">
        <v>278</v>
      </c>
      <c r="B159" s="48">
        <v>437</v>
      </c>
      <c r="C159" s="48" t="s">
        <v>273</v>
      </c>
      <c r="D159" s="38" t="s">
        <v>36</v>
      </c>
      <c r="E159" s="63">
        <v>132</v>
      </c>
      <c r="F159" s="38" t="s">
        <v>279</v>
      </c>
      <c r="G159" s="41">
        <v>4.2</v>
      </c>
      <c r="H159" s="48" t="s">
        <v>63</v>
      </c>
      <c r="I159" s="41">
        <v>20</v>
      </c>
      <c r="J159" s="43">
        <v>101768.46</v>
      </c>
      <c r="K159" s="43">
        <f t="shared" si="11"/>
        <v>2140343</v>
      </c>
      <c r="L159" s="43">
        <v>9561</v>
      </c>
      <c r="M159" s="43">
        <v>2149904</v>
      </c>
      <c r="N159" s="44"/>
    </row>
    <row r="160" spans="1:14" x14ac:dyDescent="0.15">
      <c r="A160" s="37" t="s">
        <v>280</v>
      </c>
      <c r="B160" s="48">
        <v>437</v>
      </c>
      <c r="C160" s="48" t="s">
        <v>273</v>
      </c>
      <c r="D160" s="38" t="s">
        <v>36</v>
      </c>
      <c r="E160" s="63">
        <v>55</v>
      </c>
      <c r="F160" s="38" t="s">
        <v>281</v>
      </c>
      <c r="G160" s="41">
        <v>4.2</v>
      </c>
      <c r="H160" s="48" t="s">
        <v>63</v>
      </c>
      <c r="I160" s="41">
        <v>20</v>
      </c>
      <c r="J160" s="43">
        <v>58965.88</v>
      </c>
      <c r="K160" s="43">
        <f t="shared" si="11"/>
        <v>1240141</v>
      </c>
      <c r="L160" s="43">
        <v>5539</v>
      </c>
      <c r="M160" s="43">
        <v>1245680</v>
      </c>
      <c r="N160" s="44"/>
    </row>
    <row r="161" spans="1:14" x14ac:dyDescent="0.15">
      <c r="A161" s="37" t="s">
        <v>280</v>
      </c>
      <c r="B161" s="48">
        <v>437</v>
      </c>
      <c r="C161" s="48" t="s">
        <v>273</v>
      </c>
      <c r="D161" s="38" t="s">
        <v>36</v>
      </c>
      <c r="E161" s="63">
        <v>1</v>
      </c>
      <c r="F161" s="38" t="s">
        <v>282</v>
      </c>
      <c r="G161" s="41">
        <v>4.2</v>
      </c>
      <c r="H161" s="48" t="s">
        <v>63</v>
      </c>
      <c r="I161" s="41">
        <v>20</v>
      </c>
      <c r="J161" s="43">
        <v>1203.3900000000001</v>
      </c>
      <c r="K161" s="43">
        <f t="shared" si="11"/>
        <v>25309</v>
      </c>
      <c r="L161" s="43">
        <v>113</v>
      </c>
      <c r="M161" s="43">
        <v>25422</v>
      </c>
      <c r="N161" s="44"/>
    </row>
    <row r="162" spans="1:14" x14ac:dyDescent="0.15">
      <c r="A162" s="37" t="s">
        <v>283</v>
      </c>
      <c r="B162" s="48">
        <v>437</v>
      </c>
      <c r="C162" s="48" t="s">
        <v>284</v>
      </c>
      <c r="D162" s="38" t="s">
        <v>36</v>
      </c>
      <c r="E162" s="39">
        <v>110</v>
      </c>
      <c r="F162" s="38" t="s">
        <v>285</v>
      </c>
      <c r="G162" s="41">
        <v>3</v>
      </c>
      <c r="H162" s="48" t="s">
        <v>63</v>
      </c>
      <c r="I162" s="41">
        <v>5.93</v>
      </c>
      <c r="J162" s="43">
        <v>47434.43</v>
      </c>
      <c r="K162" s="43">
        <f t="shared" si="11"/>
        <v>997617</v>
      </c>
      <c r="L162" s="43">
        <v>3200</v>
      </c>
      <c r="M162" s="43">
        <v>1000817</v>
      </c>
      <c r="N162" s="44"/>
    </row>
    <row r="163" spans="1:14" x14ac:dyDescent="0.15">
      <c r="A163" s="37" t="s">
        <v>286</v>
      </c>
      <c r="B163" s="48">
        <v>437</v>
      </c>
      <c r="C163" s="48" t="s">
        <v>284</v>
      </c>
      <c r="D163" s="38" t="s">
        <v>36</v>
      </c>
      <c r="E163" s="39">
        <v>33</v>
      </c>
      <c r="F163" s="38" t="s">
        <v>287</v>
      </c>
      <c r="G163" s="41">
        <v>3</v>
      </c>
      <c r="H163" s="48" t="s">
        <v>63</v>
      </c>
      <c r="I163" s="41">
        <v>5.93</v>
      </c>
      <c r="J163" s="43">
        <v>14230.33</v>
      </c>
      <c r="K163" s="43">
        <f t="shared" si="11"/>
        <v>299285</v>
      </c>
      <c r="L163" s="43">
        <v>960</v>
      </c>
      <c r="M163" s="43">
        <v>300245</v>
      </c>
      <c r="N163" s="44"/>
    </row>
    <row r="164" spans="1:14" x14ac:dyDescent="0.15">
      <c r="A164" s="37" t="s">
        <v>283</v>
      </c>
      <c r="B164" s="48">
        <v>437</v>
      </c>
      <c r="C164" s="48" t="s">
        <v>284</v>
      </c>
      <c r="D164" s="38" t="s">
        <v>36</v>
      </c>
      <c r="E164" s="39">
        <v>375</v>
      </c>
      <c r="F164" s="38" t="s">
        <v>288</v>
      </c>
      <c r="G164" s="41">
        <v>4.2</v>
      </c>
      <c r="H164" s="48" t="s">
        <v>63</v>
      </c>
      <c r="I164" s="41">
        <v>19.75</v>
      </c>
      <c r="J164" s="43">
        <v>333887.19</v>
      </c>
      <c r="K164" s="43">
        <f t="shared" si="11"/>
        <v>7022148</v>
      </c>
      <c r="L164" s="43">
        <v>31369</v>
      </c>
      <c r="M164" s="43">
        <v>7053517</v>
      </c>
      <c r="N164" s="44"/>
    </row>
    <row r="165" spans="1:14" x14ac:dyDescent="0.15">
      <c r="A165" s="37" t="s">
        <v>283</v>
      </c>
      <c r="B165" s="48">
        <v>437</v>
      </c>
      <c r="C165" s="48" t="s">
        <v>284</v>
      </c>
      <c r="D165" s="38" t="s">
        <v>36</v>
      </c>
      <c r="E165" s="39">
        <v>99</v>
      </c>
      <c r="F165" s="38" t="s">
        <v>289</v>
      </c>
      <c r="G165" s="41">
        <v>4.2</v>
      </c>
      <c r="H165" s="48" t="s">
        <v>63</v>
      </c>
      <c r="I165" s="41">
        <v>19.75</v>
      </c>
      <c r="J165" s="43">
        <v>88146.2</v>
      </c>
      <c r="K165" s="43">
        <f t="shared" si="11"/>
        <v>1853847</v>
      </c>
      <c r="L165" s="43">
        <v>8281</v>
      </c>
      <c r="M165" s="43">
        <v>1862128</v>
      </c>
      <c r="N165" s="44"/>
    </row>
    <row r="166" spans="1:14" x14ac:dyDescent="0.15">
      <c r="A166" s="37" t="s">
        <v>283</v>
      </c>
      <c r="B166" s="48">
        <v>437</v>
      </c>
      <c r="C166" s="48" t="s">
        <v>284</v>
      </c>
      <c r="D166" s="38" t="s">
        <v>36</v>
      </c>
      <c r="E166" s="39">
        <v>93</v>
      </c>
      <c r="F166" s="38" t="s">
        <v>290</v>
      </c>
      <c r="G166" s="41">
        <v>4.2</v>
      </c>
      <c r="H166" s="48" t="s">
        <v>63</v>
      </c>
      <c r="I166" s="41">
        <v>19.75</v>
      </c>
      <c r="J166" s="43">
        <v>79779.78</v>
      </c>
      <c r="K166" s="43">
        <f t="shared" si="11"/>
        <v>1677888</v>
      </c>
      <c r="L166" s="43">
        <v>7496</v>
      </c>
      <c r="M166" s="43">
        <v>1685384</v>
      </c>
      <c r="N166" s="44"/>
    </row>
    <row r="167" spans="1:14" x14ac:dyDescent="0.15">
      <c r="A167" s="37" t="s">
        <v>291</v>
      </c>
      <c r="B167" s="48">
        <v>437</v>
      </c>
      <c r="C167" s="48" t="s">
        <v>284</v>
      </c>
      <c r="D167" s="38" t="s">
        <v>36</v>
      </c>
      <c r="E167" s="39">
        <v>122</v>
      </c>
      <c r="F167" s="38" t="s">
        <v>292</v>
      </c>
      <c r="G167" s="41">
        <v>4.2</v>
      </c>
      <c r="H167" s="48" t="s">
        <v>63</v>
      </c>
      <c r="I167" s="41">
        <v>19.75</v>
      </c>
      <c r="J167" s="43">
        <v>126445.71</v>
      </c>
      <c r="K167" s="43">
        <f t="shared" si="11"/>
        <v>2659343</v>
      </c>
      <c r="L167" s="43">
        <v>11879</v>
      </c>
      <c r="M167" s="43">
        <v>2671222</v>
      </c>
      <c r="N167" s="44"/>
    </row>
    <row r="168" spans="1:14" x14ac:dyDescent="0.15">
      <c r="A168" s="37" t="s">
        <v>291</v>
      </c>
      <c r="B168" s="48">
        <v>437</v>
      </c>
      <c r="C168" s="48" t="s">
        <v>284</v>
      </c>
      <c r="D168" s="38" t="s">
        <v>36</v>
      </c>
      <c r="E168" s="39">
        <v>1</v>
      </c>
      <c r="F168" s="38" t="s">
        <v>293</v>
      </c>
      <c r="G168" s="41">
        <v>4.2</v>
      </c>
      <c r="H168" s="48" t="s">
        <v>63</v>
      </c>
      <c r="I168" s="41">
        <v>19.75</v>
      </c>
      <c r="J168" s="43">
        <v>1139.1500000000001</v>
      </c>
      <c r="K168" s="43">
        <f t="shared" si="11"/>
        <v>23958</v>
      </c>
      <c r="L168" s="43">
        <v>107</v>
      </c>
      <c r="M168" s="43">
        <v>24065</v>
      </c>
      <c r="N168" s="44"/>
    </row>
    <row r="169" spans="1:14" x14ac:dyDescent="0.15">
      <c r="A169" s="37"/>
      <c r="B169" s="48"/>
      <c r="C169" s="48"/>
      <c r="D169" s="38"/>
      <c r="E169" s="39"/>
      <c r="F169" s="38"/>
      <c r="G169" s="41"/>
      <c r="H169" s="48"/>
      <c r="I169" s="41"/>
      <c r="J169" s="43"/>
      <c r="K169" s="43"/>
      <c r="L169" s="43"/>
      <c r="M169" s="43"/>
      <c r="N169" s="44"/>
    </row>
    <row r="170" spans="1:14" x14ac:dyDescent="0.15">
      <c r="A170" s="37" t="s">
        <v>220</v>
      </c>
      <c r="B170" s="48">
        <v>441</v>
      </c>
      <c r="C170" s="48" t="s">
        <v>294</v>
      </c>
      <c r="D170" s="38" t="s">
        <v>165</v>
      </c>
      <c r="E170" s="39">
        <v>17200000</v>
      </c>
      <c r="F170" s="38" t="s">
        <v>295</v>
      </c>
      <c r="G170" s="41">
        <v>6</v>
      </c>
      <c r="H170" s="48" t="s">
        <v>167</v>
      </c>
      <c r="I170" s="41">
        <v>4</v>
      </c>
      <c r="J170" s="43">
        <v>0</v>
      </c>
      <c r="K170" s="43">
        <f>ROUND((J170/1000),0)</f>
        <v>0</v>
      </c>
      <c r="L170" s="43"/>
      <c r="M170" s="43"/>
      <c r="N170" s="44"/>
    </row>
    <row r="171" spans="1:14" x14ac:dyDescent="0.15">
      <c r="A171" s="37" t="s">
        <v>296</v>
      </c>
      <c r="B171" s="48">
        <v>441</v>
      </c>
      <c r="C171" s="48" t="s">
        <v>294</v>
      </c>
      <c r="D171" s="38" t="s">
        <v>165</v>
      </c>
      <c r="E171" s="39">
        <v>2500000</v>
      </c>
      <c r="F171" s="38" t="s">
        <v>297</v>
      </c>
      <c r="G171" s="41">
        <v>10</v>
      </c>
      <c r="H171" s="48" t="s">
        <v>167</v>
      </c>
      <c r="I171" s="41">
        <v>4</v>
      </c>
      <c r="J171" s="43">
        <v>0</v>
      </c>
      <c r="K171" s="43">
        <f>ROUND((J171/1000),0)</f>
        <v>0</v>
      </c>
      <c r="L171" s="43"/>
      <c r="M171" s="43"/>
      <c r="N171" s="44"/>
    </row>
    <row r="172" spans="1:14" x14ac:dyDescent="0.15">
      <c r="A172" s="37" t="s">
        <v>298</v>
      </c>
      <c r="B172" s="48">
        <v>442</v>
      </c>
      <c r="C172" s="48" t="s">
        <v>299</v>
      </c>
      <c r="D172" s="38" t="s">
        <v>165</v>
      </c>
      <c r="E172" s="39">
        <v>30700000</v>
      </c>
      <c r="F172" s="38" t="s">
        <v>244</v>
      </c>
      <c r="G172" s="41">
        <v>6</v>
      </c>
      <c r="H172" s="48" t="s">
        <v>147</v>
      </c>
      <c r="I172" s="41">
        <v>6.25</v>
      </c>
      <c r="J172" s="43">
        <v>0</v>
      </c>
      <c r="K172" s="43">
        <f>ROUND((J172/1000),0)</f>
        <v>0</v>
      </c>
      <c r="L172" s="43"/>
      <c r="M172" s="43"/>
      <c r="N172" s="44"/>
    </row>
    <row r="173" spans="1:14" x14ac:dyDescent="0.15">
      <c r="A173" s="37" t="s">
        <v>298</v>
      </c>
      <c r="B173" s="48">
        <v>442</v>
      </c>
      <c r="C173" s="48" t="s">
        <v>299</v>
      </c>
      <c r="D173" s="38" t="s">
        <v>165</v>
      </c>
      <c r="E173" s="39">
        <v>18000</v>
      </c>
      <c r="F173" s="38" t="s">
        <v>245</v>
      </c>
      <c r="G173" s="41">
        <v>0</v>
      </c>
      <c r="H173" s="48" t="s">
        <v>147</v>
      </c>
      <c r="I173" s="41">
        <v>6.5</v>
      </c>
      <c r="J173" s="43">
        <v>0</v>
      </c>
      <c r="K173" s="43">
        <f>ROUND((J173/1000),0)</f>
        <v>0</v>
      </c>
      <c r="L173" s="43"/>
      <c r="M173" s="43"/>
      <c r="N173" s="44"/>
    </row>
    <row r="174" spans="1:14" x14ac:dyDescent="0.15">
      <c r="A174" s="37" t="s">
        <v>67</v>
      </c>
      <c r="B174" s="48">
        <v>449</v>
      </c>
      <c r="C174" s="48" t="s">
        <v>300</v>
      </c>
      <c r="D174" s="38" t="s">
        <v>36</v>
      </c>
      <c r="E174" s="39">
        <v>162</v>
      </c>
      <c r="F174" s="38" t="s">
        <v>247</v>
      </c>
      <c r="G174" s="41">
        <v>4.8</v>
      </c>
      <c r="H174" s="38" t="s">
        <v>55</v>
      </c>
      <c r="I174" s="41">
        <v>7.75</v>
      </c>
      <c r="J174" s="43">
        <v>77778.8</v>
      </c>
      <c r="K174" s="43">
        <f>ROUND((J174*$C$8/1000),0)</f>
        <v>1635805</v>
      </c>
      <c r="L174" s="43">
        <v>6145</v>
      </c>
      <c r="M174" s="43">
        <v>1641950</v>
      </c>
      <c r="N174" s="44"/>
    </row>
    <row r="175" spans="1:14" x14ac:dyDescent="0.15">
      <c r="A175" s="37" t="s">
        <v>301</v>
      </c>
      <c r="B175" s="48">
        <v>449</v>
      </c>
      <c r="C175" s="48" t="s">
        <v>300</v>
      </c>
      <c r="D175" s="38" t="s">
        <v>36</v>
      </c>
      <c r="E175" s="39">
        <v>50</v>
      </c>
      <c r="F175" s="38" t="s">
        <v>248</v>
      </c>
      <c r="G175" s="41">
        <v>5.4</v>
      </c>
      <c r="H175" s="38" t="s">
        <v>55</v>
      </c>
      <c r="I175" s="41">
        <v>14.75</v>
      </c>
      <c r="J175" s="43">
        <v>62787.11</v>
      </c>
      <c r="K175" s="43">
        <f>ROUND((J175*$C$8/1000),0)</f>
        <v>1320507</v>
      </c>
      <c r="L175" s="43">
        <v>0</v>
      </c>
      <c r="M175" s="43">
        <v>1320507</v>
      </c>
      <c r="N175" s="44"/>
    </row>
    <row r="176" spans="1:14" x14ac:dyDescent="0.15">
      <c r="A176" s="37" t="s">
        <v>301</v>
      </c>
      <c r="B176" s="48">
        <v>449</v>
      </c>
      <c r="C176" s="48" t="s">
        <v>300</v>
      </c>
      <c r="D176" s="38" t="s">
        <v>36</v>
      </c>
      <c r="E176" s="39">
        <v>59.52</v>
      </c>
      <c r="F176" s="38" t="s">
        <v>249</v>
      </c>
      <c r="G176" s="41">
        <v>4.5</v>
      </c>
      <c r="H176" s="38" t="s">
        <v>55</v>
      </c>
      <c r="I176" s="41">
        <v>15</v>
      </c>
      <c r="J176" s="43">
        <v>72017.14</v>
      </c>
      <c r="K176" s="43">
        <f>ROUND((J176*$C$8/1000),0)</f>
        <v>1514628</v>
      </c>
      <c r="L176" s="43">
        <v>0</v>
      </c>
      <c r="M176" s="43">
        <v>1514628</v>
      </c>
      <c r="N176" s="44"/>
    </row>
    <row r="177" spans="1:14" x14ac:dyDescent="0.15">
      <c r="A177" s="37"/>
      <c r="B177" s="48"/>
      <c r="C177" s="48"/>
      <c r="D177" s="38"/>
      <c r="E177" s="39"/>
      <c r="F177" s="38"/>
      <c r="G177" s="41"/>
      <c r="H177" s="48"/>
      <c r="I177" s="41"/>
      <c r="J177" s="43"/>
      <c r="K177" s="43"/>
      <c r="L177" s="43"/>
      <c r="M177" s="43"/>
      <c r="N177" s="44"/>
    </row>
    <row r="178" spans="1:14" x14ac:dyDescent="0.15">
      <c r="A178" s="37" t="s">
        <v>309</v>
      </c>
      <c r="B178" s="48">
        <v>455</v>
      </c>
      <c r="C178" s="48" t="s">
        <v>310</v>
      </c>
      <c r="D178" s="38" t="s">
        <v>36</v>
      </c>
      <c r="E178" s="39">
        <v>750</v>
      </c>
      <c r="F178" s="38" t="s">
        <v>115</v>
      </c>
      <c r="G178" s="41">
        <v>5.3</v>
      </c>
      <c r="H178" s="48" t="s">
        <v>147</v>
      </c>
      <c r="I178" s="41">
        <v>8</v>
      </c>
      <c r="J178" s="43"/>
      <c r="K178" s="43"/>
      <c r="L178" s="43"/>
      <c r="M178" s="43"/>
      <c r="N178" s="44"/>
    </row>
    <row r="179" spans="1:14" x14ac:dyDescent="0.15">
      <c r="A179" s="37" t="s">
        <v>309</v>
      </c>
      <c r="B179" s="48">
        <v>455</v>
      </c>
      <c r="C179" s="48" t="s">
        <v>310</v>
      </c>
      <c r="D179" s="38" t="s">
        <v>36</v>
      </c>
      <c r="E179" s="60">
        <v>1E-3</v>
      </c>
      <c r="F179" s="38" t="s">
        <v>57</v>
      </c>
      <c r="G179" s="41">
        <v>0</v>
      </c>
      <c r="H179" s="48" t="s">
        <v>147</v>
      </c>
      <c r="I179" s="41">
        <v>8</v>
      </c>
      <c r="J179" s="43"/>
      <c r="K179" s="43"/>
      <c r="L179" s="43"/>
      <c r="M179" s="43"/>
      <c r="N179" s="44"/>
    </row>
    <row r="180" spans="1:14" x14ac:dyDescent="0.15">
      <c r="A180" s="37" t="s">
        <v>311</v>
      </c>
      <c r="B180" s="48">
        <v>458</v>
      </c>
      <c r="C180" s="48" t="s">
        <v>312</v>
      </c>
      <c r="D180" s="38" t="s">
        <v>165</v>
      </c>
      <c r="E180" s="39">
        <v>16320000</v>
      </c>
      <c r="F180" s="38" t="s">
        <v>313</v>
      </c>
      <c r="G180" s="41">
        <v>6</v>
      </c>
      <c r="H180" s="48" t="s">
        <v>147</v>
      </c>
      <c r="I180" s="41">
        <v>4</v>
      </c>
      <c r="J180" s="43">
        <v>0</v>
      </c>
      <c r="K180" s="43">
        <f>ROUND((J180/1000),0)</f>
        <v>0</v>
      </c>
      <c r="L180" s="43">
        <v>0</v>
      </c>
      <c r="M180" s="43">
        <v>0</v>
      </c>
      <c r="N180" s="44"/>
    </row>
    <row r="181" spans="1:14" x14ac:dyDescent="0.15">
      <c r="A181" s="37" t="s">
        <v>141</v>
      </c>
      <c r="B181" s="48">
        <v>458</v>
      </c>
      <c r="C181" s="48" t="s">
        <v>312</v>
      </c>
      <c r="D181" s="38" t="s">
        <v>165</v>
      </c>
      <c r="E181" s="39">
        <v>3500000</v>
      </c>
      <c r="F181" s="38" t="s">
        <v>314</v>
      </c>
      <c r="G181" s="41">
        <v>10</v>
      </c>
      <c r="H181" s="48" t="s">
        <v>147</v>
      </c>
      <c r="I181" s="41">
        <v>6.1666600000000003</v>
      </c>
      <c r="J181" s="43">
        <v>0</v>
      </c>
      <c r="K181" s="43">
        <v>0</v>
      </c>
      <c r="L181" s="43">
        <v>0</v>
      </c>
      <c r="M181" s="43">
        <v>0</v>
      </c>
      <c r="N181" s="44"/>
    </row>
    <row r="182" spans="1:14" x14ac:dyDescent="0.15">
      <c r="A182" s="37" t="s">
        <v>141</v>
      </c>
      <c r="B182" s="48">
        <v>458</v>
      </c>
      <c r="C182" s="48" t="s">
        <v>312</v>
      </c>
      <c r="D182" s="38" t="s">
        <v>165</v>
      </c>
      <c r="E182" s="39">
        <v>1000</v>
      </c>
      <c r="F182" s="38" t="s">
        <v>315</v>
      </c>
      <c r="G182" s="41">
        <v>10</v>
      </c>
      <c r="H182" s="48" t="s">
        <v>147</v>
      </c>
      <c r="I182" s="41">
        <v>6.1666600000000003</v>
      </c>
      <c r="J182" s="43">
        <v>0</v>
      </c>
      <c r="K182" s="43">
        <f>ROUND((J182/1000),0)</f>
        <v>0</v>
      </c>
      <c r="L182" s="43">
        <v>0</v>
      </c>
      <c r="M182" s="43">
        <v>0</v>
      </c>
      <c r="N182" s="44"/>
    </row>
    <row r="183" spans="1:14" x14ac:dyDescent="0.15">
      <c r="A183" s="37"/>
      <c r="B183" s="48"/>
      <c r="C183" s="48"/>
      <c r="D183" s="38"/>
      <c r="E183" s="39"/>
      <c r="F183" s="38"/>
      <c r="G183" s="41"/>
      <c r="H183" s="48"/>
      <c r="I183" s="41"/>
      <c r="J183" s="43"/>
      <c r="K183" s="43"/>
      <c r="L183" s="43"/>
      <c r="M183" s="43"/>
      <c r="N183" s="44"/>
    </row>
    <row r="184" spans="1:14" x14ac:dyDescent="0.15">
      <c r="A184" s="37" t="s">
        <v>298</v>
      </c>
      <c r="B184" s="48">
        <v>471</v>
      </c>
      <c r="C184" s="48" t="s">
        <v>316</v>
      </c>
      <c r="D184" s="38" t="s">
        <v>165</v>
      </c>
      <c r="E184" s="39">
        <v>35250000</v>
      </c>
      <c r="F184" s="38" t="s">
        <v>317</v>
      </c>
      <c r="G184" s="41">
        <v>6.5</v>
      </c>
      <c r="H184" s="48" t="s">
        <v>147</v>
      </c>
      <c r="I184" s="41">
        <v>7</v>
      </c>
      <c r="J184" s="43">
        <v>35250000000</v>
      </c>
      <c r="K184" s="43">
        <f t="shared" ref="K184:K190" si="12">ROUND((J184/1000),0)</f>
        <v>35250000</v>
      </c>
      <c r="L184" s="43">
        <v>364796</v>
      </c>
      <c r="M184" s="43">
        <v>35614796</v>
      </c>
      <c r="N184" s="44"/>
    </row>
    <row r="185" spans="1:14" x14ac:dyDescent="0.15">
      <c r="A185" s="37" t="s">
        <v>298</v>
      </c>
      <c r="B185" s="48">
        <v>471</v>
      </c>
      <c r="C185" s="48" t="s">
        <v>316</v>
      </c>
      <c r="D185" s="38" t="s">
        <v>165</v>
      </c>
      <c r="E185" s="39">
        <v>4750000</v>
      </c>
      <c r="F185" s="38" t="s">
        <v>318</v>
      </c>
      <c r="G185" s="41">
        <v>0</v>
      </c>
      <c r="H185" s="48" t="s">
        <v>147</v>
      </c>
      <c r="I185" s="41">
        <v>7.25</v>
      </c>
      <c r="J185" s="43">
        <v>4750000000</v>
      </c>
      <c r="K185" s="43">
        <f t="shared" si="12"/>
        <v>4750000</v>
      </c>
      <c r="L185" s="43">
        <v>0</v>
      </c>
      <c r="M185" s="43">
        <v>4750000</v>
      </c>
      <c r="N185" s="44"/>
    </row>
    <row r="186" spans="1:14" x14ac:dyDescent="0.15">
      <c r="A186" s="37" t="s">
        <v>148</v>
      </c>
      <c r="B186" s="48">
        <v>472</v>
      </c>
      <c r="C186" s="48" t="s">
        <v>319</v>
      </c>
      <c r="D186" s="38" t="s">
        <v>165</v>
      </c>
      <c r="E186" s="39">
        <v>15700000</v>
      </c>
      <c r="F186" s="38" t="s">
        <v>69</v>
      </c>
      <c r="G186" s="41">
        <v>6</v>
      </c>
      <c r="H186" s="48" t="s">
        <v>147</v>
      </c>
      <c r="I186" s="41">
        <v>4</v>
      </c>
      <c r="J186" s="43">
        <v>17360275</v>
      </c>
      <c r="K186" s="43">
        <f t="shared" si="12"/>
        <v>17360</v>
      </c>
      <c r="L186" s="43">
        <v>82</v>
      </c>
      <c r="M186" s="43">
        <v>17442</v>
      </c>
      <c r="N186" s="44"/>
    </row>
    <row r="187" spans="1:14" x14ac:dyDescent="0.15">
      <c r="A187" s="37" t="s">
        <v>148</v>
      </c>
      <c r="B187" s="48">
        <v>472</v>
      </c>
      <c r="C187" s="48" t="s">
        <v>319</v>
      </c>
      <c r="D187" s="38" t="s">
        <v>165</v>
      </c>
      <c r="E187" s="39">
        <v>500000</v>
      </c>
      <c r="F187" s="38" t="s">
        <v>71</v>
      </c>
      <c r="G187" s="41" t="s">
        <v>320</v>
      </c>
      <c r="H187" s="48" t="s">
        <v>147</v>
      </c>
      <c r="I187" s="41">
        <v>6</v>
      </c>
      <c r="J187" s="43">
        <v>500000000</v>
      </c>
      <c r="K187" s="43">
        <f t="shared" si="12"/>
        <v>500000</v>
      </c>
      <c r="L187" s="43">
        <v>0</v>
      </c>
      <c r="M187" s="43">
        <v>500000</v>
      </c>
      <c r="N187" s="44"/>
    </row>
    <row r="188" spans="1:14" x14ac:dyDescent="0.15">
      <c r="A188" s="37" t="s">
        <v>148</v>
      </c>
      <c r="B188" s="48">
        <v>472</v>
      </c>
      <c r="C188" s="48" t="s">
        <v>319</v>
      </c>
      <c r="D188" s="38" t="s">
        <v>165</v>
      </c>
      <c r="E188" s="39">
        <v>1000</v>
      </c>
      <c r="F188" s="38" t="s">
        <v>135</v>
      </c>
      <c r="G188" s="41">
        <v>10</v>
      </c>
      <c r="H188" s="48" t="s">
        <v>147</v>
      </c>
      <c r="I188" s="41">
        <v>6</v>
      </c>
      <c r="J188" s="43">
        <v>1000000</v>
      </c>
      <c r="K188" s="43">
        <f t="shared" si="12"/>
        <v>1000</v>
      </c>
      <c r="L188" s="43">
        <v>441</v>
      </c>
      <c r="M188" s="43">
        <v>1441</v>
      </c>
      <c r="N188" s="43"/>
    </row>
    <row r="189" spans="1:14" x14ac:dyDescent="0.15">
      <c r="A189" s="37" t="s">
        <v>298</v>
      </c>
      <c r="B189" s="48">
        <v>473</v>
      </c>
      <c r="C189" s="48" t="s">
        <v>321</v>
      </c>
      <c r="D189" s="38" t="s">
        <v>165</v>
      </c>
      <c r="E189" s="39">
        <v>13000000</v>
      </c>
      <c r="F189" s="38" t="s">
        <v>322</v>
      </c>
      <c r="G189" s="41">
        <v>6.5</v>
      </c>
      <c r="H189" s="48" t="s">
        <v>147</v>
      </c>
      <c r="I189" s="41">
        <v>5.25</v>
      </c>
      <c r="J189" s="43">
        <v>11440000000</v>
      </c>
      <c r="K189" s="43">
        <f t="shared" si="12"/>
        <v>11440000</v>
      </c>
      <c r="L189" s="43">
        <v>65740</v>
      </c>
      <c r="M189" s="43">
        <v>11505740</v>
      </c>
      <c r="N189" s="44"/>
    </row>
    <row r="190" spans="1:14" x14ac:dyDescent="0.15">
      <c r="A190" s="37" t="s">
        <v>298</v>
      </c>
      <c r="B190" s="48">
        <v>473</v>
      </c>
      <c r="C190" s="48" t="s">
        <v>321</v>
      </c>
      <c r="D190" s="38" t="s">
        <v>165</v>
      </c>
      <c r="E190" s="39">
        <v>10000</v>
      </c>
      <c r="F190" s="38" t="s">
        <v>323</v>
      </c>
      <c r="G190" s="41">
        <v>0</v>
      </c>
      <c r="H190" s="48" t="s">
        <v>147</v>
      </c>
      <c r="I190" s="41">
        <v>5.5</v>
      </c>
      <c r="J190" s="43">
        <v>10000000</v>
      </c>
      <c r="K190" s="43">
        <f t="shared" si="12"/>
        <v>10000</v>
      </c>
      <c r="L190" s="43">
        <v>0</v>
      </c>
      <c r="M190" s="43">
        <v>10000</v>
      </c>
      <c r="N190" s="44"/>
    </row>
    <row r="191" spans="1:14" x14ac:dyDescent="0.15">
      <c r="A191" s="37" t="s">
        <v>148</v>
      </c>
      <c r="B191" s="48">
        <v>486</v>
      </c>
      <c r="C191" s="48" t="s">
        <v>324</v>
      </c>
      <c r="D191" s="38" t="s">
        <v>36</v>
      </c>
      <c r="E191" s="39">
        <v>450</v>
      </c>
      <c r="F191" s="38" t="s">
        <v>111</v>
      </c>
      <c r="G191" s="41">
        <v>4.25</v>
      </c>
      <c r="H191" s="48" t="s">
        <v>63</v>
      </c>
      <c r="I191" s="41">
        <v>19.5</v>
      </c>
      <c r="J191" s="43">
        <v>359431</v>
      </c>
      <c r="K191" s="43">
        <f>ROUND((J191*$C$8/1000),0)</f>
        <v>7559373</v>
      </c>
      <c r="L191" s="43">
        <v>4381</v>
      </c>
      <c r="M191" s="43">
        <v>7563754</v>
      </c>
      <c r="N191" s="44"/>
    </row>
    <row r="192" spans="1:14" x14ac:dyDescent="0.15">
      <c r="A192" s="37" t="s">
        <v>325</v>
      </c>
      <c r="B192" s="48">
        <v>486</v>
      </c>
      <c r="C192" s="48" t="s">
        <v>324</v>
      </c>
      <c r="D192" s="38" t="s">
        <v>36</v>
      </c>
      <c r="E192" s="39">
        <v>50</v>
      </c>
      <c r="F192" s="38" t="s">
        <v>113</v>
      </c>
      <c r="G192" s="41">
        <v>8</v>
      </c>
      <c r="H192" s="48" t="s">
        <v>63</v>
      </c>
      <c r="I192" s="41">
        <v>23.25</v>
      </c>
      <c r="J192" s="43">
        <v>50000</v>
      </c>
      <c r="K192" s="43">
        <f>ROUND((J192*$C$8/1000),0)</f>
        <v>1051575</v>
      </c>
      <c r="L192" s="43">
        <v>353319</v>
      </c>
      <c r="M192" s="43">
        <v>1404894</v>
      </c>
      <c r="N192" s="44"/>
    </row>
    <row r="193" spans="1:14" x14ac:dyDescent="0.15">
      <c r="A193" s="37" t="s">
        <v>326</v>
      </c>
      <c r="B193" s="48">
        <v>486</v>
      </c>
      <c r="C193" s="48" t="s">
        <v>327</v>
      </c>
      <c r="D193" s="38" t="s">
        <v>36</v>
      </c>
      <c r="E193" s="39">
        <v>427</v>
      </c>
      <c r="F193" s="38" t="s">
        <v>240</v>
      </c>
      <c r="G193" s="41">
        <v>4</v>
      </c>
      <c r="H193" s="48" t="s">
        <v>63</v>
      </c>
      <c r="I193" s="41">
        <v>20</v>
      </c>
      <c r="J193" s="43">
        <v>370042</v>
      </c>
      <c r="K193" s="43">
        <f>ROUND((J193*$C$8/1000),0)</f>
        <v>7782538</v>
      </c>
      <c r="L193" s="43">
        <v>4252</v>
      </c>
      <c r="M193" s="43">
        <v>7786790</v>
      </c>
      <c r="N193" s="44"/>
    </row>
    <row r="194" spans="1:14" x14ac:dyDescent="0.15">
      <c r="A194" s="37" t="s">
        <v>326</v>
      </c>
      <c r="B194" s="48">
        <v>486</v>
      </c>
      <c r="C194" s="48" t="s">
        <v>327</v>
      </c>
      <c r="D194" s="38" t="s">
        <v>36</v>
      </c>
      <c r="E194" s="39">
        <v>37</v>
      </c>
      <c r="F194" s="38" t="s">
        <v>328</v>
      </c>
      <c r="G194" s="41">
        <v>4</v>
      </c>
      <c r="H194" s="48" t="s">
        <v>63</v>
      </c>
      <c r="I194" s="41">
        <v>20</v>
      </c>
      <c r="J194" s="43">
        <v>37000</v>
      </c>
      <c r="K194" s="43">
        <f>ROUND((J194*$C$8/1000),0)</f>
        <v>778166</v>
      </c>
      <c r="L194" s="43">
        <v>72254</v>
      </c>
      <c r="M194" s="43">
        <v>850420</v>
      </c>
      <c r="N194" s="44"/>
    </row>
    <row r="195" spans="1:14" x14ac:dyDescent="0.15">
      <c r="A195" s="37" t="s">
        <v>326</v>
      </c>
      <c r="B195" s="48">
        <v>486</v>
      </c>
      <c r="C195" s="48" t="s">
        <v>327</v>
      </c>
      <c r="D195" s="38" t="s">
        <v>36</v>
      </c>
      <c r="E195" s="39">
        <v>59</v>
      </c>
      <c r="F195" s="38" t="s">
        <v>329</v>
      </c>
      <c r="G195" s="41">
        <v>7</v>
      </c>
      <c r="H195" s="48" t="s">
        <v>63</v>
      </c>
      <c r="I195" s="41">
        <v>21.75</v>
      </c>
      <c r="J195" s="43">
        <v>59000</v>
      </c>
      <c r="K195" s="43">
        <f>ROUND((J195*$C$8/1000),0)</f>
        <v>1240859</v>
      </c>
      <c r="L195" s="43">
        <v>205393</v>
      </c>
      <c r="M195" s="43">
        <v>1446252</v>
      </c>
      <c r="N195" s="44"/>
    </row>
    <row r="196" spans="1:14" x14ac:dyDescent="0.15">
      <c r="A196" s="37"/>
      <c r="B196" s="48"/>
      <c r="C196" s="48"/>
      <c r="D196" s="38"/>
      <c r="E196" s="39"/>
      <c r="F196" s="38"/>
      <c r="G196" s="41"/>
      <c r="H196" s="48"/>
      <c r="I196" s="41"/>
      <c r="J196" s="43"/>
      <c r="K196" s="43"/>
      <c r="L196" s="43"/>
      <c r="M196" s="43"/>
      <c r="N196" s="44"/>
    </row>
    <row r="197" spans="1:14" x14ac:dyDescent="0.15">
      <c r="A197" s="37" t="s">
        <v>298</v>
      </c>
      <c r="B197" s="48">
        <v>490</v>
      </c>
      <c r="C197" s="48" t="s">
        <v>330</v>
      </c>
      <c r="D197" s="38" t="s">
        <v>165</v>
      </c>
      <c r="E197" s="39">
        <v>15000000</v>
      </c>
      <c r="F197" s="38" t="s">
        <v>331</v>
      </c>
      <c r="G197" s="41">
        <v>6.25</v>
      </c>
      <c r="H197" s="48" t="s">
        <v>147</v>
      </c>
      <c r="I197" s="41">
        <v>6.25</v>
      </c>
      <c r="J197" s="43">
        <v>15000000000</v>
      </c>
      <c r="K197" s="43">
        <f>ROUND((J197/1000),0)</f>
        <v>15000000</v>
      </c>
      <c r="L197" s="43">
        <v>149396</v>
      </c>
      <c r="M197" s="43">
        <v>15149396</v>
      </c>
      <c r="N197" s="44"/>
    </row>
    <row r="198" spans="1:14" x14ac:dyDescent="0.15">
      <c r="A198" s="37" t="s">
        <v>298</v>
      </c>
      <c r="B198" s="48">
        <v>490</v>
      </c>
      <c r="C198" s="48" t="s">
        <v>330</v>
      </c>
      <c r="D198" s="38" t="s">
        <v>165</v>
      </c>
      <c r="E198" s="39">
        <v>10000000</v>
      </c>
      <c r="F198" s="38" t="s">
        <v>332</v>
      </c>
      <c r="G198" s="41">
        <v>0</v>
      </c>
      <c r="H198" s="48" t="s">
        <v>147</v>
      </c>
      <c r="I198" s="41">
        <v>6.5</v>
      </c>
      <c r="J198" s="43">
        <v>8872000000</v>
      </c>
      <c r="K198" s="43">
        <f>ROUND((J198/1000),0)</f>
        <v>8872000</v>
      </c>
      <c r="L198" s="43">
        <v>0</v>
      </c>
      <c r="M198" s="43">
        <v>8872000</v>
      </c>
      <c r="N198" s="44"/>
    </row>
    <row r="199" spans="1:14" x14ac:dyDescent="0.15">
      <c r="A199" s="37" t="s">
        <v>333</v>
      </c>
      <c r="B199" s="48">
        <v>490</v>
      </c>
      <c r="C199" s="48" t="s">
        <v>334</v>
      </c>
      <c r="D199" s="38" t="s">
        <v>165</v>
      </c>
      <c r="E199" s="39">
        <v>16800000</v>
      </c>
      <c r="F199" s="38" t="s">
        <v>335</v>
      </c>
      <c r="G199" s="41">
        <v>6.5</v>
      </c>
      <c r="H199" s="48" t="s">
        <v>147</v>
      </c>
      <c r="I199" s="41">
        <v>5.75</v>
      </c>
      <c r="J199" s="43">
        <v>16800000000</v>
      </c>
      <c r="K199" s="43">
        <f>ROUND((J199/1000),0)</f>
        <v>16800000</v>
      </c>
      <c r="L199" s="43">
        <v>173860</v>
      </c>
      <c r="M199" s="43">
        <v>16973860</v>
      </c>
      <c r="N199" s="44"/>
    </row>
    <row r="200" spans="1:14" x14ac:dyDescent="0.15">
      <c r="A200" s="37" t="s">
        <v>333</v>
      </c>
      <c r="B200" s="48">
        <v>490</v>
      </c>
      <c r="C200" s="48" t="s">
        <v>334</v>
      </c>
      <c r="D200" s="38" t="s">
        <v>165</v>
      </c>
      <c r="E200" s="39">
        <v>11200000</v>
      </c>
      <c r="F200" s="38" t="s">
        <v>336</v>
      </c>
      <c r="G200" s="41">
        <v>0</v>
      </c>
      <c r="H200" s="48" t="s">
        <v>147</v>
      </c>
      <c r="I200" s="41">
        <v>6</v>
      </c>
      <c r="J200" s="43">
        <v>9928000320</v>
      </c>
      <c r="K200" s="43">
        <f>ROUND((J200/1000),0)</f>
        <v>9928000</v>
      </c>
      <c r="L200" s="43">
        <v>0</v>
      </c>
      <c r="M200" s="43">
        <v>9928000</v>
      </c>
      <c r="N200" s="44"/>
    </row>
    <row r="201" spans="1:14" x14ac:dyDescent="0.15">
      <c r="A201" s="37" t="s">
        <v>60</v>
      </c>
      <c r="B201" s="48">
        <v>495</v>
      </c>
      <c r="C201" s="48" t="s">
        <v>337</v>
      </c>
      <c r="D201" s="38" t="s">
        <v>36</v>
      </c>
      <c r="E201" s="39">
        <v>578.5</v>
      </c>
      <c r="F201" s="38" t="s">
        <v>338</v>
      </c>
      <c r="G201" s="41">
        <v>4</v>
      </c>
      <c r="H201" s="48" t="s">
        <v>63</v>
      </c>
      <c r="I201" s="41">
        <v>19.25</v>
      </c>
      <c r="J201" s="43">
        <v>463709</v>
      </c>
      <c r="K201" s="43">
        <f t="shared" ref="K201:K218" si="13">ROUND((J201*$C$8/1000),0)</f>
        <v>9752496</v>
      </c>
      <c r="L201" s="43">
        <v>32030</v>
      </c>
      <c r="M201" s="43">
        <v>9784526</v>
      </c>
      <c r="N201" s="44"/>
    </row>
    <row r="202" spans="1:14" x14ac:dyDescent="0.15">
      <c r="A202" s="37" t="s">
        <v>60</v>
      </c>
      <c r="B202" s="48">
        <v>495</v>
      </c>
      <c r="C202" s="48" t="s">
        <v>337</v>
      </c>
      <c r="D202" s="38" t="s">
        <v>36</v>
      </c>
      <c r="E202" s="39">
        <v>52.2</v>
      </c>
      <c r="F202" s="38" t="s">
        <v>339</v>
      </c>
      <c r="G202" s="41">
        <v>5</v>
      </c>
      <c r="H202" s="48" t="s">
        <v>63</v>
      </c>
      <c r="I202" s="41">
        <v>19.25</v>
      </c>
      <c r="J202" s="43">
        <v>52841</v>
      </c>
      <c r="K202" s="43">
        <f t="shared" si="13"/>
        <v>1111325</v>
      </c>
      <c r="L202" s="43">
        <v>4546</v>
      </c>
      <c r="M202" s="43">
        <v>1115871</v>
      </c>
      <c r="N202" s="44"/>
    </row>
    <row r="203" spans="1:14" x14ac:dyDescent="0.15">
      <c r="A203" s="37" t="s">
        <v>64</v>
      </c>
      <c r="B203" s="48">
        <v>495</v>
      </c>
      <c r="C203" s="48" t="s">
        <v>337</v>
      </c>
      <c r="D203" s="38" t="s">
        <v>36</v>
      </c>
      <c r="E203" s="39">
        <v>27.4</v>
      </c>
      <c r="F203" s="38" t="s">
        <v>340</v>
      </c>
      <c r="G203" s="41">
        <v>5.5</v>
      </c>
      <c r="H203" s="48" t="s">
        <v>63</v>
      </c>
      <c r="I203" s="41">
        <v>19.25</v>
      </c>
      <c r="J203" s="43">
        <v>30497</v>
      </c>
      <c r="K203" s="43">
        <f t="shared" si="13"/>
        <v>641398</v>
      </c>
      <c r="L203" s="43">
        <v>2880</v>
      </c>
      <c r="M203" s="43">
        <v>644278</v>
      </c>
      <c r="N203" s="44"/>
    </row>
    <row r="204" spans="1:14" x14ac:dyDescent="0.15">
      <c r="A204" s="37" t="s">
        <v>64</v>
      </c>
      <c r="B204" s="48">
        <v>495</v>
      </c>
      <c r="C204" s="48" t="s">
        <v>337</v>
      </c>
      <c r="D204" s="38" t="s">
        <v>36</v>
      </c>
      <c r="E204" s="39">
        <v>20.399999999999999</v>
      </c>
      <c r="F204" s="38" t="s">
        <v>341</v>
      </c>
      <c r="G204" s="41">
        <v>6</v>
      </c>
      <c r="H204" s="48" t="s">
        <v>63</v>
      </c>
      <c r="I204" s="41">
        <v>19.25</v>
      </c>
      <c r="J204" s="43">
        <v>24653</v>
      </c>
      <c r="K204" s="43">
        <f t="shared" si="13"/>
        <v>518490</v>
      </c>
      <c r="L204" s="43">
        <v>2536</v>
      </c>
      <c r="M204" s="43">
        <v>521026</v>
      </c>
      <c r="N204" s="44"/>
    </row>
    <row r="205" spans="1:14" x14ac:dyDescent="0.15">
      <c r="A205" s="37" t="s">
        <v>342</v>
      </c>
      <c r="B205" s="48">
        <v>495</v>
      </c>
      <c r="C205" s="48" t="s">
        <v>337</v>
      </c>
      <c r="D205" s="38" t="s">
        <v>36</v>
      </c>
      <c r="E205" s="39">
        <v>22</v>
      </c>
      <c r="F205" s="64" t="s">
        <v>343</v>
      </c>
      <c r="G205" s="41">
        <v>7</v>
      </c>
      <c r="H205" s="48" t="s">
        <v>63</v>
      </c>
      <c r="I205" s="41">
        <v>19.25</v>
      </c>
      <c r="J205" s="43">
        <v>27411</v>
      </c>
      <c r="K205" s="43">
        <f t="shared" si="13"/>
        <v>576494</v>
      </c>
      <c r="L205" s="43">
        <v>3279</v>
      </c>
      <c r="M205" s="43">
        <v>579773</v>
      </c>
      <c r="N205" s="44"/>
    </row>
    <row r="206" spans="1:14" x14ac:dyDescent="0.15">
      <c r="A206" s="37" t="s">
        <v>342</v>
      </c>
      <c r="B206" s="48">
        <v>495</v>
      </c>
      <c r="C206" s="48" t="s">
        <v>337</v>
      </c>
      <c r="D206" s="38" t="s">
        <v>36</v>
      </c>
      <c r="E206" s="39">
        <v>31</v>
      </c>
      <c r="F206" s="38" t="s">
        <v>344</v>
      </c>
      <c r="G206" s="41">
        <v>7.5</v>
      </c>
      <c r="H206" s="48" t="s">
        <v>63</v>
      </c>
      <c r="I206" s="41">
        <v>19.25</v>
      </c>
      <c r="J206" s="43">
        <v>39214</v>
      </c>
      <c r="K206" s="43">
        <f t="shared" si="13"/>
        <v>824729</v>
      </c>
      <c r="L206" s="43">
        <v>5016</v>
      </c>
      <c r="M206" s="43">
        <v>829745</v>
      </c>
      <c r="N206" s="44"/>
    </row>
    <row r="207" spans="1:14" x14ac:dyDescent="0.15">
      <c r="A207" s="37" t="s">
        <v>345</v>
      </c>
      <c r="B207" s="48">
        <v>495</v>
      </c>
      <c r="C207" s="48" t="s">
        <v>346</v>
      </c>
      <c r="D207" s="38" t="s">
        <v>36</v>
      </c>
      <c r="E207" s="39">
        <v>478</v>
      </c>
      <c r="F207" s="38" t="s">
        <v>347</v>
      </c>
      <c r="G207" s="41">
        <v>4</v>
      </c>
      <c r="H207" s="48" t="s">
        <v>63</v>
      </c>
      <c r="I207" s="41">
        <v>18.25</v>
      </c>
      <c r="J207" s="43">
        <v>410396</v>
      </c>
      <c r="K207" s="43">
        <f t="shared" si="13"/>
        <v>8631243</v>
      </c>
      <c r="L207" s="43">
        <v>28349</v>
      </c>
      <c r="M207" s="43">
        <v>8659592</v>
      </c>
      <c r="N207" s="44"/>
    </row>
    <row r="208" spans="1:14" x14ac:dyDescent="0.15">
      <c r="A208" s="37" t="s">
        <v>348</v>
      </c>
      <c r="B208" s="48">
        <v>495</v>
      </c>
      <c r="C208" s="48" t="s">
        <v>346</v>
      </c>
      <c r="D208" s="38" t="s">
        <v>36</v>
      </c>
      <c r="E208" s="39">
        <v>55</v>
      </c>
      <c r="F208" s="38" t="s">
        <v>349</v>
      </c>
      <c r="G208" s="41">
        <v>5</v>
      </c>
      <c r="H208" s="48" t="s">
        <v>63</v>
      </c>
      <c r="I208" s="41">
        <v>18.25</v>
      </c>
      <c r="J208" s="43">
        <v>55675</v>
      </c>
      <c r="K208" s="43">
        <f t="shared" si="13"/>
        <v>1170929</v>
      </c>
      <c r="L208" s="43">
        <v>4789</v>
      </c>
      <c r="M208" s="43">
        <v>1175718</v>
      </c>
      <c r="N208" s="44"/>
    </row>
    <row r="209" spans="1:14" x14ac:dyDescent="0.15">
      <c r="A209" s="37" t="s">
        <v>350</v>
      </c>
      <c r="B209" s="48">
        <v>495</v>
      </c>
      <c r="C209" s="48" t="s">
        <v>346</v>
      </c>
      <c r="D209" s="38" t="s">
        <v>36</v>
      </c>
      <c r="E209" s="39">
        <v>18</v>
      </c>
      <c r="F209" s="38" t="s">
        <v>351</v>
      </c>
      <c r="G209" s="41">
        <v>5.5</v>
      </c>
      <c r="H209" s="48" t="s">
        <v>63</v>
      </c>
      <c r="I209" s="41">
        <v>18.25</v>
      </c>
      <c r="J209" s="43">
        <v>18990</v>
      </c>
      <c r="K209" s="43">
        <f t="shared" si="13"/>
        <v>399388</v>
      </c>
      <c r="L209" s="43">
        <v>1794</v>
      </c>
      <c r="M209" s="43">
        <v>401182</v>
      </c>
      <c r="N209" s="44"/>
    </row>
    <row r="210" spans="1:14" x14ac:dyDescent="0.15">
      <c r="A210" s="37" t="s">
        <v>352</v>
      </c>
      <c r="B210" s="48">
        <v>495</v>
      </c>
      <c r="C210" s="48" t="s">
        <v>346</v>
      </c>
      <c r="D210" s="38" t="s">
        <v>36</v>
      </c>
      <c r="E210" s="39">
        <v>8</v>
      </c>
      <c r="F210" s="38" t="s">
        <v>353</v>
      </c>
      <c r="G210" s="41">
        <v>6</v>
      </c>
      <c r="H210" s="48" t="s">
        <v>63</v>
      </c>
      <c r="I210" s="41">
        <v>18.25</v>
      </c>
      <c r="J210" s="43">
        <v>9121</v>
      </c>
      <c r="K210" s="43">
        <f t="shared" si="13"/>
        <v>191828</v>
      </c>
      <c r="L210" s="43">
        <v>938</v>
      </c>
      <c r="M210" s="43">
        <v>192766</v>
      </c>
      <c r="N210" s="44"/>
    </row>
    <row r="211" spans="1:14" x14ac:dyDescent="0.15">
      <c r="A211" s="37" t="s">
        <v>352</v>
      </c>
      <c r="B211" s="48">
        <v>495</v>
      </c>
      <c r="C211" s="48" t="s">
        <v>346</v>
      </c>
      <c r="D211" s="38" t="s">
        <v>36</v>
      </c>
      <c r="E211" s="39">
        <v>15</v>
      </c>
      <c r="F211" s="38" t="s">
        <v>354</v>
      </c>
      <c r="G211" s="41">
        <v>7</v>
      </c>
      <c r="H211" s="48" t="s">
        <v>63</v>
      </c>
      <c r="I211" s="41">
        <v>18.25</v>
      </c>
      <c r="J211" s="43">
        <v>17466</v>
      </c>
      <c r="K211" s="43">
        <f t="shared" si="13"/>
        <v>367336</v>
      </c>
      <c r="L211" s="43">
        <v>2089</v>
      </c>
      <c r="M211" s="43">
        <v>369425</v>
      </c>
      <c r="N211" s="44"/>
    </row>
    <row r="212" spans="1:14" x14ac:dyDescent="0.15">
      <c r="A212" s="37" t="s">
        <v>352</v>
      </c>
      <c r="B212" s="48">
        <v>495</v>
      </c>
      <c r="C212" s="48" t="s">
        <v>346</v>
      </c>
      <c r="D212" s="38" t="s">
        <v>36</v>
      </c>
      <c r="E212" s="39">
        <v>25</v>
      </c>
      <c r="F212" s="38" t="s">
        <v>355</v>
      </c>
      <c r="G212" s="41">
        <v>7.5</v>
      </c>
      <c r="H212" s="48" t="s">
        <v>63</v>
      </c>
      <c r="I212" s="41">
        <v>18.25</v>
      </c>
      <c r="J212" s="43">
        <v>29417</v>
      </c>
      <c r="K212" s="43">
        <f t="shared" si="13"/>
        <v>618684</v>
      </c>
      <c r="L212" s="43">
        <v>3762</v>
      </c>
      <c r="M212" s="43">
        <v>622446</v>
      </c>
      <c r="N212" s="44"/>
    </row>
    <row r="213" spans="1:14" x14ac:dyDescent="0.15">
      <c r="A213" s="37" t="s">
        <v>356</v>
      </c>
      <c r="B213" s="48">
        <v>495</v>
      </c>
      <c r="C213" s="48" t="s">
        <v>357</v>
      </c>
      <c r="D213" s="38" t="s">
        <v>36</v>
      </c>
      <c r="E213" s="39">
        <f>500*804/1000</f>
        <v>402</v>
      </c>
      <c r="F213" s="38" t="s">
        <v>358</v>
      </c>
      <c r="G213" s="41">
        <v>4.7</v>
      </c>
      <c r="H213" s="38" t="s">
        <v>63</v>
      </c>
      <c r="I213" s="41">
        <v>17</v>
      </c>
      <c r="J213" s="43">
        <v>378492</v>
      </c>
      <c r="K213" s="43">
        <f t="shared" si="13"/>
        <v>7960254</v>
      </c>
      <c r="L213" s="43">
        <v>30643</v>
      </c>
      <c r="M213" s="43">
        <v>7990897</v>
      </c>
      <c r="N213" s="44"/>
    </row>
    <row r="214" spans="1:14" x14ac:dyDescent="0.15">
      <c r="A214" s="37" t="s">
        <v>359</v>
      </c>
      <c r="B214" s="48">
        <v>495</v>
      </c>
      <c r="C214" s="48" t="s">
        <v>357</v>
      </c>
      <c r="D214" s="38" t="s">
        <v>36</v>
      </c>
      <c r="E214" s="39">
        <v>38.200000000000003</v>
      </c>
      <c r="F214" s="38" t="s">
        <v>360</v>
      </c>
      <c r="G214" s="41">
        <v>5.2</v>
      </c>
      <c r="H214" s="38" t="s">
        <v>63</v>
      </c>
      <c r="I214" s="41">
        <v>17</v>
      </c>
      <c r="J214" s="43">
        <v>38200</v>
      </c>
      <c r="K214" s="43">
        <f t="shared" si="13"/>
        <v>803403</v>
      </c>
      <c r="L214" s="43">
        <v>3416</v>
      </c>
      <c r="M214" s="43">
        <v>806819</v>
      </c>
      <c r="N214" s="44"/>
    </row>
    <row r="215" spans="1:14" x14ac:dyDescent="0.15">
      <c r="A215" s="37" t="s">
        <v>359</v>
      </c>
      <c r="B215" s="48">
        <v>495</v>
      </c>
      <c r="C215" s="48" t="s">
        <v>357</v>
      </c>
      <c r="D215" s="38" t="s">
        <v>36</v>
      </c>
      <c r="E215" s="39">
        <v>12</v>
      </c>
      <c r="F215" s="38" t="s">
        <v>361</v>
      </c>
      <c r="G215" s="41">
        <v>5.2</v>
      </c>
      <c r="H215" s="38" t="s">
        <v>63</v>
      </c>
      <c r="I215" s="41">
        <v>17</v>
      </c>
      <c r="J215" s="43">
        <v>12153</v>
      </c>
      <c r="K215" s="43">
        <f t="shared" si="13"/>
        <v>255596</v>
      </c>
      <c r="L215" s="43">
        <v>1086</v>
      </c>
      <c r="M215" s="43">
        <v>256682</v>
      </c>
      <c r="N215" s="44"/>
    </row>
    <row r="216" spans="1:14" x14ac:dyDescent="0.15">
      <c r="A216" s="37" t="s">
        <v>359</v>
      </c>
      <c r="B216" s="48">
        <v>495</v>
      </c>
      <c r="C216" s="48" t="s">
        <v>357</v>
      </c>
      <c r="D216" s="38" t="s">
        <v>36</v>
      </c>
      <c r="E216" s="39">
        <v>6</v>
      </c>
      <c r="F216" s="38" t="s">
        <v>362</v>
      </c>
      <c r="G216" s="41">
        <v>5.2</v>
      </c>
      <c r="H216" s="38" t="s">
        <v>63</v>
      </c>
      <c r="I216" s="41">
        <v>17</v>
      </c>
      <c r="J216" s="43">
        <v>6312</v>
      </c>
      <c r="K216" s="43">
        <f t="shared" si="13"/>
        <v>132751</v>
      </c>
      <c r="L216" s="43">
        <v>564</v>
      </c>
      <c r="M216" s="43">
        <v>133315</v>
      </c>
      <c r="N216" s="44"/>
    </row>
    <row r="217" spans="1:14" x14ac:dyDescent="0.15">
      <c r="A217" s="37" t="s">
        <v>359</v>
      </c>
      <c r="B217" s="48">
        <v>495</v>
      </c>
      <c r="C217" s="48" t="s">
        <v>357</v>
      </c>
      <c r="D217" s="38" t="s">
        <v>36</v>
      </c>
      <c r="E217" s="39">
        <v>9</v>
      </c>
      <c r="F217" s="38" t="s">
        <v>363</v>
      </c>
      <c r="G217" s="41">
        <v>5.2</v>
      </c>
      <c r="H217" s="38" t="s">
        <v>63</v>
      </c>
      <c r="I217" s="41">
        <v>17</v>
      </c>
      <c r="J217" s="43">
        <v>9468</v>
      </c>
      <c r="K217" s="43">
        <f t="shared" si="13"/>
        <v>199126</v>
      </c>
      <c r="L217" s="43">
        <v>847</v>
      </c>
      <c r="M217" s="43">
        <v>199973</v>
      </c>
      <c r="N217" s="44"/>
    </row>
    <row r="218" spans="1:14" x14ac:dyDescent="0.15">
      <c r="A218" s="37" t="s">
        <v>359</v>
      </c>
      <c r="B218" s="48">
        <v>495</v>
      </c>
      <c r="C218" s="48" t="s">
        <v>357</v>
      </c>
      <c r="D218" s="38" t="s">
        <v>36</v>
      </c>
      <c r="E218" s="39">
        <v>27.4</v>
      </c>
      <c r="F218" s="38" t="s">
        <v>364</v>
      </c>
      <c r="G218" s="41">
        <v>5.2</v>
      </c>
      <c r="H218" s="38" t="s">
        <v>63</v>
      </c>
      <c r="I218" s="41">
        <v>17</v>
      </c>
      <c r="J218" s="43">
        <v>28825</v>
      </c>
      <c r="K218" s="43">
        <f t="shared" si="13"/>
        <v>606233</v>
      </c>
      <c r="L218" s="43">
        <v>2577</v>
      </c>
      <c r="M218" s="43">
        <v>608810</v>
      </c>
      <c r="N218" s="44"/>
    </row>
    <row r="219" spans="1:14" x14ac:dyDescent="0.15">
      <c r="A219" s="37"/>
      <c r="B219" s="48"/>
      <c r="C219" s="48"/>
      <c r="D219" s="38"/>
      <c r="E219" s="39"/>
      <c r="F219" s="38"/>
      <c r="G219" s="41"/>
      <c r="H219" s="48"/>
      <c r="I219" s="41"/>
      <c r="J219" s="43"/>
      <c r="K219" s="43"/>
      <c r="L219" s="43"/>
      <c r="M219" s="43"/>
      <c r="N219" s="44"/>
    </row>
    <row r="220" spans="1:14" x14ac:dyDescent="0.15">
      <c r="A220" s="37" t="s">
        <v>365</v>
      </c>
      <c r="B220" s="48">
        <v>496</v>
      </c>
      <c r="C220" s="48" t="s">
        <v>366</v>
      </c>
      <c r="D220" s="38" t="s">
        <v>165</v>
      </c>
      <c r="E220" s="39">
        <v>55000000</v>
      </c>
      <c r="F220" s="38" t="s">
        <v>367</v>
      </c>
      <c r="G220" s="41">
        <v>8</v>
      </c>
      <c r="H220" s="48" t="s">
        <v>147</v>
      </c>
      <c r="I220" s="41">
        <v>6.5</v>
      </c>
      <c r="J220" s="43"/>
      <c r="K220" s="43"/>
      <c r="L220" s="43"/>
      <c r="M220" s="43"/>
      <c r="N220" s="44"/>
    </row>
    <row r="221" spans="1:14" x14ac:dyDescent="0.15">
      <c r="A221" s="37" t="s">
        <v>365</v>
      </c>
      <c r="B221" s="48">
        <v>496</v>
      </c>
      <c r="C221" s="48" t="s">
        <v>366</v>
      </c>
      <c r="D221" s="38" t="s">
        <v>165</v>
      </c>
      <c r="E221" s="39">
        <v>27200000</v>
      </c>
      <c r="F221" s="38" t="s">
        <v>368</v>
      </c>
      <c r="G221" s="41">
        <v>0</v>
      </c>
      <c r="H221" s="48" t="s">
        <v>147</v>
      </c>
      <c r="I221" s="41">
        <v>6.75</v>
      </c>
      <c r="J221" s="43"/>
      <c r="K221" s="43"/>
      <c r="L221" s="43"/>
      <c r="M221" s="43"/>
      <c r="N221" s="44"/>
    </row>
    <row r="222" spans="1:14" x14ac:dyDescent="0.15">
      <c r="A222" s="37" t="s">
        <v>365</v>
      </c>
      <c r="B222" s="48">
        <v>496</v>
      </c>
      <c r="C222" s="48" t="s">
        <v>366</v>
      </c>
      <c r="D222" s="38" t="s">
        <v>165</v>
      </c>
      <c r="E222" s="39">
        <v>2800000</v>
      </c>
      <c r="F222" s="38" t="s">
        <v>369</v>
      </c>
      <c r="G222" s="41">
        <v>0</v>
      </c>
      <c r="H222" s="48" t="s">
        <v>147</v>
      </c>
      <c r="I222" s="41">
        <v>6.75</v>
      </c>
      <c r="J222" s="43"/>
      <c r="K222" s="43"/>
      <c r="L222" s="43"/>
      <c r="M222" s="43"/>
      <c r="N222" s="44"/>
    </row>
    <row r="223" spans="1:14" x14ac:dyDescent="0.15">
      <c r="A223" s="37" t="s">
        <v>67</v>
      </c>
      <c r="B223" s="48">
        <v>501</v>
      </c>
      <c r="C223" s="48" t="s">
        <v>370</v>
      </c>
      <c r="D223" s="38" t="s">
        <v>36</v>
      </c>
      <c r="E223" s="39">
        <v>156.30000000000001</v>
      </c>
      <c r="F223" s="38" t="s">
        <v>244</v>
      </c>
      <c r="G223" s="41">
        <v>4.1500000000000004</v>
      </c>
      <c r="H223" s="38" t="s">
        <v>55</v>
      </c>
      <c r="I223" s="41">
        <v>7.75</v>
      </c>
      <c r="J223" s="43">
        <v>102366.54</v>
      </c>
      <c r="K223" s="43">
        <f>ROUND((J223*$C$8/1000),0)</f>
        <v>2152922</v>
      </c>
      <c r="L223" s="43">
        <v>682</v>
      </c>
      <c r="M223" s="43">
        <v>2153604</v>
      </c>
      <c r="N223" s="44"/>
    </row>
    <row r="224" spans="1:14" x14ac:dyDescent="0.15">
      <c r="A224" s="37" t="s">
        <v>301</v>
      </c>
      <c r="B224" s="48">
        <v>501</v>
      </c>
      <c r="C224" s="48" t="s">
        <v>370</v>
      </c>
      <c r="D224" s="38" t="s">
        <v>36</v>
      </c>
      <c r="E224" s="39">
        <v>47.1</v>
      </c>
      <c r="F224" s="38" t="s">
        <v>245</v>
      </c>
      <c r="G224" s="41">
        <v>4.5</v>
      </c>
      <c r="H224" s="38" t="s">
        <v>55</v>
      </c>
      <c r="I224" s="41">
        <v>14.75</v>
      </c>
      <c r="J224" s="43">
        <v>54136.74</v>
      </c>
      <c r="K224" s="43">
        <f>ROUND((J224*$C$8/1000),0)</f>
        <v>1138577</v>
      </c>
      <c r="L224" s="43">
        <v>0</v>
      </c>
      <c r="M224" s="43">
        <v>1138577</v>
      </c>
      <c r="N224" s="44"/>
    </row>
    <row r="225" spans="1:14" x14ac:dyDescent="0.15">
      <c r="A225" s="37" t="s">
        <v>301</v>
      </c>
      <c r="B225" s="48">
        <v>501</v>
      </c>
      <c r="C225" s="48" t="s">
        <v>370</v>
      </c>
      <c r="D225" s="38" t="s">
        <v>36</v>
      </c>
      <c r="E225" s="39">
        <v>11.4</v>
      </c>
      <c r="F225" s="38" t="s">
        <v>371</v>
      </c>
      <c r="G225" s="41">
        <v>5.5</v>
      </c>
      <c r="H225" s="38" t="s">
        <v>55</v>
      </c>
      <c r="I225" s="41">
        <v>15</v>
      </c>
      <c r="J225" s="43">
        <v>13503.99</v>
      </c>
      <c r="K225" s="43">
        <f>ROUND((J225*$C$8/1000),0)</f>
        <v>284009</v>
      </c>
      <c r="L225" s="43">
        <v>0</v>
      </c>
      <c r="M225" s="43">
        <v>284009</v>
      </c>
      <c r="N225" s="44"/>
    </row>
    <row r="226" spans="1:14" x14ac:dyDescent="0.15">
      <c r="A226" s="37" t="s">
        <v>301</v>
      </c>
      <c r="B226" s="48">
        <v>501</v>
      </c>
      <c r="C226" s="48" t="s">
        <v>370</v>
      </c>
      <c r="D226" s="38" t="s">
        <v>36</v>
      </c>
      <c r="E226" s="39">
        <v>58</v>
      </c>
      <c r="F226" s="38" t="s">
        <v>372</v>
      </c>
      <c r="G226" s="41">
        <v>5</v>
      </c>
      <c r="H226" s="38" t="s">
        <v>55</v>
      </c>
      <c r="I226" s="41">
        <v>15.25</v>
      </c>
      <c r="J226" s="43">
        <v>67679.649999999994</v>
      </c>
      <c r="K226" s="43">
        <f>ROUND((J226*$C$8/1000),0)</f>
        <v>1423405</v>
      </c>
      <c r="L226" s="43">
        <v>0</v>
      </c>
      <c r="M226" s="43">
        <v>1423405</v>
      </c>
      <c r="N226" s="44"/>
    </row>
    <row r="227" spans="1:14" x14ac:dyDescent="0.15">
      <c r="A227" s="37"/>
      <c r="B227" s="48"/>
      <c r="C227" s="48"/>
      <c r="D227" s="38"/>
      <c r="E227" s="39"/>
      <c r="F227" s="38"/>
      <c r="G227" s="41"/>
      <c r="H227" s="48"/>
      <c r="I227" s="41"/>
      <c r="J227" s="43"/>
      <c r="K227" s="43"/>
      <c r="L227" s="43"/>
      <c r="M227" s="43"/>
      <c r="N227" s="44"/>
    </row>
    <row r="228" spans="1:14" x14ac:dyDescent="0.15">
      <c r="A228" s="37" t="s">
        <v>373</v>
      </c>
      <c r="B228" s="48">
        <v>510</v>
      </c>
      <c r="C228" s="38" t="s">
        <v>374</v>
      </c>
      <c r="D228" s="38" t="s">
        <v>36</v>
      </c>
      <c r="E228" s="39">
        <v>863</v>
      </c>
      <c r="F228" s="38" t="s">
        <v>295</v>
      </c>
      <c r="G228" s="41">
        <v>4</v>
      </c>
      <c r="H228" s="48" t="s">
        <v>63</v>
      </c>
      <c r="I228" s="41">
        <v>18.5</v>
      </c>
      <c r="J228" s="43">
        <v>728056</v>
      </c>
      <c r="K228" s="43">
        <f t="shared" ref="K228:K233" si="14">ROUND((J228*$C$8/1000),0)</f>
        <v>15312110</v>
      </c>
      <c r="L228" s="43">
        <v>50288</v>
      </c>
      <c r="M228" s="43">
        <v>15362398</v>
      </c>
      <c r="N228" s="44"/>
    </row>
    <row r="229" spans="1:14" x14ac:dyDescent="0.15">
      <c r="A229" s="37" t="s">
        <v>373</v>
      </c>
      <c r="B229" s="48">
        <v>510</v>
      </c>
      <c r="C229" s="38" t="s">
        <v>374</v>
      </c>
      <c r="D229" s="38" t="s">
        <v>36</v>
      </c>
      <c r="E229" s="39">
        <v>141</v>
      </c>
      <c r="F229" s="38" t="s">
        <v>297</v>
      </c>
      <c r="G229" s="41">
        <v>4</v>
      </c>
      <c r="H229" s="48" t="s">
        <v>63</v>
      </c>
      <c r="I229" s="41">
        <v>18.5</v>
      </c>
      <c r="J229" s="43">
        <v>120767</v>
      </c>
      <c r="K229" s="43">
        <f t="shared" si="14"/>
        <v>2539911</v>
      </c>
      <c r="L229" s="43">
        <v>8342</v>
      </c>
      <c r="M229" s="43">
        <v>2548253</v>
      </c>
      <c r="N229" s="44"/>
    </row>
    <row r="230" spans="1:14" x14ac:dyDescent="0.15">
      <c r="A230" s="37" t="s">
        <v>64</v>
      </c>
      <c r="B230" s="48">
        <v>510</v>
      </c>
      <c r="C230" s="38" t="s">
        <v>374</v>
      </c>
      <c r="D230" s="38" t="s">
        <v>36</v>
      </c>
      <c r="E230" s="39">
        <v>45</v>
      </c>
      <c r="F230" s="38" t="s">
        <v>375</v>
      </c>
      <c r="G230" s="41">
        <v>4</v>
      </c>
      <c r="H230" s="48" t="s">
        <v>63</v>
      </c>
      <c r="I230" s="41">
        <v>18.5</v>
      </c>
      <c r="J230" s="43">
        <v>50125</v>
      </c>
      <c r="K230" s="43">
        <f t="shared" si="14"/>
        <v>1054204</v>
      </c>
      <c r="L230" s="43">
        <v>3462</v>
      </c>
      <c r="M230" s="43">
        <v>1057666</v>
      </c>
      <c r="N230" s="44"/>
    </row>
    <row r="231" spans="1:14" x14ac:dyDescent="0.15">
      <c r="A231" s="37" t="s">
        <v>64</v>
      </c>
      <c r="B231" s="48">
        <v>510</v>
      </c>
      <c r="C231" s="38" t="s">
        <v>374</v>
      </c>
      <c r="D231" s="38" t="s">
        <v>36</v>
      </c>
      <c r="E231" s="39">
        <v>18</v>
      </c>
      <c r="F231" s="38" t="s">
        <v>376</v>
      </c>
      <c r="G231" s="41">
        <v>4</v>
      </c>
      <c r="H231" s="48" t="s">
        <v>63</v>
      </c>
      <c r="I231" s="41">
        <v>18.5</v>
      </c>
      <c r="J231" s="43">
        <v>20050</v>
      </c>
      <c r="K231" s="43">
        <f t="shared" si="14"/>
        <v>421682</v>
      </c>
      <c r="L231" s="43">
        <v>1384</v>
      </c>
      <c r="M231" s="43">
        <v>423066</v>
      </c>
      <c r="N231" s="44"/>
    </row>
    <row r="232" spans="1:14" x14ac:dyDescent="0.15">
      <c r="A232" s="37" t="s">
        <v>377</v>
      </c>
      <c r="B232" s="48">
        <v>510</v>
      </c>
      <c r="C232" s="38" t="s">
        <v>374</v>
      </c>
      <c r="D232" s="38" t="s">
        <v>36</v>
      </c>
      <c r="E232" s="39">
        <v>46</v>
      </c>
      <c r="F232" s="38" t="s">
        <v>378</v>
      </c>
      <c r="G232" s="41">
        <v>4</v>
      </c>
      <c r="H232" s="48" t="s">
        <v>63</v>
      </c>
      <c r="I232" s="41">
        <v>18.5</v>
      </c>
      <c r="J232" s="43">
        <v>51239</v>
      </c>
      <c r="K232" s="43">
        <f t="shared" si="14"/>
        <v>1077633</v>
      </c>
      <c r="L232" s="43">
        <v>3539</v>
      </c>
      <c r="M232" s="43">
        <v>1081172</v>
      </c>
      <c r="N232" s="44"/>
    </row>
    <row r="233" spans="1:14" x14ac:dyDescent="0.15">
      <c r="A233" s="37" t="s">
        <v>377</v>
      </c>
      <c r="B233" s="48">
        <v>510</v>
      </c>
      <c r="C233" s="38" t="s">
        <v>374</v>
      </c>
      <c r="D233" s="38" t="s">
        <v>36</v>
      </c>
      <c r="E233" s="39">
        <v>113</v>
      </c>
      <c r="F233" s="38" t="s">
        <v>379</v>
      </c>
      <c r="G233" s="41">
        <v>4</v>
      </c>
      <c r="H233" s="48" t="s">
        <v>63</v>
      </c>
      <c r="I233" s="41">
        <v>18.5</v>
      </c>
      <c r="J233" s="43">
        <v>125869</v>
      </c>
      <c r="K233" s="43">
        <f t="shared" si="14"/>
        <v>2647214</v>
      </c>
      <c r="L233" s="43">
        <v>8694</v>
      </c>
      <c r="M233" s="43">
        <v>2655908</v>
      </c>
      <c r="N233" s="44"/>
    </row>
    <row r="234" spans="1:14" x14ac:dyDescent="0.15">
      <c r="A234" s="37" t="s">
        <v>269</v>
      </c>
      <c r="B234" s="48">
        <v>511</v>
      </c>
      <c r="C234" s="48" t="s">
        <v>380</v>
      </c>
      <c r="D234" s="38" t="s">
        <v>165</v>
      </c>
      <c r="E234" s="39">
        <v>17160000</v>
      </c>
      <c r="F234" s="38" t="s">
        <v>317</v>
      </c>
      <c r="G234" s="41">
        <v>7</v>
      </c>
      <c r="H234" s="38" t="s">
        <v>147</v>
      </c>
      <c r="I234" s="41">
        <v>6</v>
      </c>
      <c r="J234" s="43">
        <v>17160000000</v>
      </c>
      <c r="K234" s="43">
        <f>ROUND((J234/1000),0)</f>
        <v>17160000</v>
      </c>
      <c r="L234" s="43">
        <v>28613</v>
      </c>
      <c r="M234" s="43">
        <v>17188613</v>
      </c>
      <c r="N234" s="44"/>
    </row>
    <row r="235" spans="1:14" x14ac:dyDescent="0.15">
      <c r="A235" s="37" t="s">
        <v>269</v>
      </c>
      <c r="B235" s="48">
        <v>511</v>
      </c>
      <c r="C235" s="48" t="s">
        <v>380</v>
      </c>
      <c r="D235" s="38" t="s">
        <v>165</v>
      </c>
      <c r="E235" s="39">
        <v>3450000</v>
      </c>
      <c r="F235" s="38" t="s">
        <v>318</v>
      </c>
      <c r="G235" s="41">
        <v>7.7</v>
      </c>
      <c r="H235" s="38" t="s">
        <v>147</v>
      </c>
      <c r="I235" s="41">
        <v>6</v>
      </c>
      <c r="J235" s="43">
        <v>3450000000</v>
      </c>
      <c r="K235" s="43">
        <f>ROUND((J235/1000),0)</f>
        <v>3450000</v>
      </c>
      <c r="L235" s="43">
        <v>6309</v>
      </c>
      <c r="M235" s="43">
        <v>3456309</v>
      </c>
      <c r="N235" s="44"/>
    </row>
    <row r="236" spans="1:14" x14ac:dyDescent="0.15">
      <c r="A236" s="37" t="s">
        <v>223</v>
      </c>
      <c r="B236" s="48">
        <v>511</v>
      </c>
      <c r="C236" s="48" t="s">
        <v>380</v>
      </c>
      <c r="D236" s="38" t="s">
        <v>165</v>
      </c>
      <c r="E236" s="39">
        <v>3596000</v>
      </c>
      <c r="F236" s="38" t="s">
        <v>381</v>
      </c>
      <c r="G236" s="41">
        <v>10</v>
      </c>
      <c r="H236" s="38" t="s">
        <v>147</v>
      </c>
      <c r="I236" s="41">
        <v>6.25</v>
      </c>
      <c r="J236" s="43">
        <v>4673578768</v>
      </c>
      <c r="K236" s="43">
        <f>ROUND((J236/1000),0)</f>
        <v>4673579</v>
      </c>
      <c r="L236" s="43">
        <v>10983</v>
      </c>
      <c r="M236" s="43">
        <v>4684562</v>
      </c>
      <c r="N236" s="44"/>
    </row>
    <row r="237" spans="1:14" x14ac:dyDescent="0.15">
      <c r="A237" s="37"/>
      <c r="B237" s="48"/>
      <c r="C237" s="48"/>
      <c r="D237" s="38"/>
      <c r="E237" s="39"/>
      <c r="F237" s="38"/>
      <c r="G237" s="41"/>
      <c r="H237" s="38"/>
      <c r="I237" s="41"/>
      <c r="J237" s="43"/>
      <c r="K237" s="43"/>
      <c r="L237" s="43"/>
      <c r="M237" s="43"/>
      <c r="N237" s="44"/>
    </row>
    <row r="238" spans="1:14" x14ac:dyDescent="0.15">
      <c r="A238" s="37" t="s">
        <v>220</v>
      </c>
      <c r="B238" s="48">
        <v>514</v>
      </c>
      <c r="C238" s="48" t="s">
        <v>382</v>
      </c>
      <c r="D238" s="38" t="s">
        <v>383</v>
      </c>
      <c r="E238" s="39">
        <v>65000</v>
      </c>
      <c r="F238" s="38" t="s">
        <v>322</v>
      </c>
      <c r="G238" s="41">
        <v>7.61</v>
      </c>
      <c r="H238" s="38" t="s">
        <v>116</v>
      </c>
      <c r="I238" s="41">
        <v>14.5</v>
      </c>
      <c r="J238" s="43">
        <v>65000000</v>
      </c>
      <c r="K238" s="43">
        <f>ROUND((J238*$G$8/1000),0)</f>
        <v>33619950</v>
      </c>
      <c r="L238" s="43">
        <v>433520</v>
      </c>
      <c r="M238" s="43">
        <v>34053470</v>
      </c>
      <c r="N238" s="44"/>
    </row>
    <row r="239" spans="1:14" x14ac:dyDescent="0.15">
      <c r="A239" s="37" t="s">
        <v>384</v>
      </c>
      <c r="B239" s="48">
        <v>514</v>
      </c>
      <c r="C239" s="48" t="s">
        <v>382</v>
      </c>
      <c r="D239" s="38" t="s">
        <v>383</v>
      </c>
      <c r="E239" s="39">
        <v>1</v>
      </c>
      <c r="F239" s="38" t="s">
        <v>385</v>
      </c>
      <c r="G239" s="41">
        <v>7.75</v>
      </c>
      <c r="H239" s="38" t="s">
        <v>116</v>
      </c>
      <c r="I239" s="41">
        <v>15</v>
      </c>
      <c r="J239" s="43">
        <v>1209.3599999999999</v>
      </c>
      <c r="K239" s="43">
        <f>ROUND((J239*$G$8/1000),0)</f>
        <v>626</v>
      </c>
      <c r="L239" s="43">
        <v>8</v>
      </c>
      <c r="M239" s="43">
        <v>634</v>
      </c>
      <c r="N239" s="44"/>
    </row>
    <row r="240" spans="1:14" x14ac:dyDescent="0.15">
      <c r="A240" s="37" t="s">
        <v>298</v>
      </c>
      <c r="B240" s="48">
        <v>519</v>
      </c>
      <c r="C240" s="48" t="s">
        <v>386</v>
      </c>
      <c r="D240" s="38" t="s">
        <v>165</v>
      </c>
      <c r="E240" s="39">
        <v>34000000</v>
      </c>
      <c r="F240" s="38" t="s">
        <v>387</v>
      </c>
      <c r="G240" s="41">
        <v>6.5</v>
      </c>
      <c r="H240" s="38" t="s">
        <v>147</v>
      </c>
      <c r="I240" s="41">
        <v>7.25</v>
      </c>
      <c r="J240" s="43">
        <v>34000000000</v>
      </c>
      <c r="K240" s="43">
        <f>ROUND((J240/1000),0)</f>
        <v>34000000</v>
      </c>
      <c r="L240" s="43">
        <v>351860</v>
      </c>
      <c r="M240" s="43">
        <v>34351860</v>
      </c>
      <c r="N240" s="44"/>
    </row>
    <row r="241" spans="1:14" x14ac:dyDescent="0.15">
      <c r="A241" s="37" t="s">
        <v>298</v>
      </c>
      <c r="B241" s="48">
        <v>519</v>
      </c>
      <c r="C241" s="48" t="s">
        <v>386</v>
      </c>
      <c r="D241" s="38" t="s">
        <v>165</v>
      </c>
      <c r="E241" s="39">
        <v>6000000</v>
      </c>
      <c r="F241" s="38" t="s">
        <v>388</v>
      </c>
      <c r="G241" s="41">
        <v>0</v>
      </c>
      <c r="H241" s="38" t="s">
        <v>147</v>
      </c>
      <c r="I241" s="41">
        <v>7.5</v>
      </c>
      <c r="J241" s="43">
        <v>6000000000</v>
      </c>
      <c r="K241" s="43">
        <f>ROUND((J241/1000),0)</f>
        <v>6000000</v>
      </c>
      <c r="L241" s="43">
        <v>0</v>
      </c>
      <c r="M241" s="43">
        <v>6000000</v>
      </c>
      <c r="N241" s="44"/>
    </row>
    <row r="242" spans="1:14" x14ac:dyDescent="0.15">
      <c r="A242" s="37" t="s">
        <v>365</v>
      </c>
      <c r="B242" s="48">
        <v>524</v>
      </c>
      <c r="C242" s="48" t="s">
        <v>389</v>
      </c>
      <c r="D242" s="38" t="s">
        <v>165</v>
      </c>
      <c r="E242" s="39">
        <v>55000000</v>
      </c>
      <c r="F242" s="38" t="s">
        <v>390</v>
      </c>
      <c r="G242" s="41">
        <v>6.5</v>
      </c>
      <c r="H242" s="38" t="s">
        <v>147</v>
      </c>
      <c r="I242" s="41">
        <v>6.5</v>
      </c>
      <c r="J242" s="43"/>
      <c r="K242" s="43"/>
      <c r="L242" s="43"/>
      <c r="M242" s="43"/>
      <c r="N242" s="44"/>
    </row>
    <row r="243" spans="1:14" x14ac:dyDescent="0.15">
      <c r="A243" s="37" t="s">
        <v>365</v>
      </c>
      <c r="B243" s="48">
        <v>524</v>
      </c>
      <c r="C243" s="48" t="s">
        <v>389</v>
      </c>
      <c r="D243" s="38" t="s">
        <v>165</v>
      </c>
      <c r="E243" s="39">
        <v>30000000</v>
      </c>
      <c r="F243" s="38" t="s">
        <v>391</v>
      </c>
      <c r="G243" s="41">
        <v>0</v>
      </c>
      <c r="H243" s="38" t="s">
        <v>147</v>
      </c>
      <c r="I243" s="41">
        <v>6.75</v>
      </c>
      <c r="J243" s="43"/>
      <c r="K243" s="43"/>
      <c r="L243" s="43"/>
      <c r="M243" s="43"/>
      <c r="N243" s="44"/>
    </row>
    <row r="244" spans="1:14" x14ac:dyDescent="0.15">
      <c r="A244" s="37" t="s">
        <v>220</v>
      </c>
      <c r="B244" s="48">
        <v>536</v>
      </c>
      <c r="C244" s="48" t="s">
        <v>392</v>
      </c>
      <c r="D244" s="38" t="s">
        <v>36</v>
      </c>
      <c r="E244" s="39">
        <v>302</v>
      </c>
      <c r="F244" s="38" t="s">
        <v>393</v>
      </c>
      <c r="G244" s="41">
        <v>3.7</v>
      </c>
      <c r="H244" s="38" t="s">
        <v>63</v>
      </c>
      <c r="I244" s="41">
        <v>19.5</v>
      </c>
      <c r="J244" s="43">
        <v>258343.54</v>
      </c>
      <c r="K244" s="43">
        <f>ROUND((J244*$C$8/1000),0)</f>
        <v>5433352</v>
      </c>
      <c r="L244" s="43">
        <v>47757</v>
      </c>
      <c r="M244" s="43">
        <v>5481109</v>
      </c>
      <c r="N244" s="44"/>
    </row>
    <row r="245" spans="1:14" x14ac:dyDescent="0.15">
      <c r="A245" s="37" t="s">
        <v>384</v>
      </c>
      <c r="B245" s="48">
        <v>536</v>
      </c>
      <c r="C245" s="48" t="s">
        <v>392</v>
      </c>
      <c r="D245" s="38" t="s">
        <v>36</v>
      </c>
      <c r="E245" s="39">
        <v>19</v>
      </c>
      <c r="F245" s="38" t="s">
        <v>394</v>
      </c>
      <c r="G245" s="41">
        <v>4</v>
      </c>
      <c r="H245" s="38" t="s">
        <v>63</v>
      </c>
      <c r="I245" s="41">
        <v>19.5</v>
      </c>
      <c r="J245" s="43">
        <v>20349.89</v>
      </c>
      <c r="K245" s="43">
        <f>ROUND((J245*$C$8/1000),0)</f>
        <v>427989</v>
      </c>
      <c r="L245" s="43">
        <v>4063</v>
      </c>
      <c r="M245" s="43">
        <v>432052</v>
      </c>
      <c r="N245" s="44"/>
    </row>
    <row r="246" spans="1:14" x14ac:dyDescent="0.15">
      <c r="A246" s="37" t="s">
        <v>384</v>
      </c>
      <c r="B246" s="48">
        <v>536</v>
      </c>
      <c r="C246" s="48" t="s">
        <v>392</v>
      </c>
      <c r="D246" s="38" t="s">
        <v>36</v>
      </c>
      <c r="E246" s="39">
        <v>17</v>
      </c>
      <c r="F246" s="38" t="s">
        <v>306</v>
      </c>
      <c r="G246" s="41">
        <v>4.7</v>
      </c>
      <c r="H246" s="38" t="s">
        <v>63</v>
      </c>
      <c r="I246" s="41">
        <v>19.5</v>
      </c>
      <c r="J246" s="43">
        <v>18422.8</v>
      </c>
      <c r="K246" s="43">
        <f>ROUND((J246*$C$8/1000),0)</f>
        <v>387459</v>
      </c>
      <c r="L246" s="43">
        <v>4311</v>
      </c>
      <c r="M246" s="43">
        <v>391770</v>
      </c>
      <c r="N246" s="44"/>
    </row>
    <row r="247" spans="1:14" x14ac:dyDescent="0.15">
      <c r="A247" s="37" t="s">
        <v>384</v>
      </c>
      <c r="B247" s="48">
        <v>536</v>
      </c>
      <c r="C247" s="48" t="s">
        <v>392</v>
      </c>
      <c r="D247" s="38" t="s">
        <v>36</v>
      </c>
      <c r="E247" s="39">
        <v>11.5</v>
      </c>
      <c r="F247" s="38" t="s">
        <v>308</v>
      </c>
      <c r="G247" s="41">
        <v>5.5</v>
      </c>
      <c r="H247" s="38" t="s">
        <v>63</v>
      </c>
      <c r="I247" s="41">
        <v>19.5</v>
      </c>
      <c r="J247" s="43">
        <v>12629.6</v>
      </c>
      <c r="K247" s="43">
        <f>ROUND((J247*$C$8/1000),0)</f>
        <v>265619</v>
      </c>
      <c r="L247" s="43">
        <v>3449</v>
      </c>
      <c r="M247" s="43">
        <v>269068</v>
      </c>
      <c r="N247" s="44"/>
    </row>
    <row r="248" spans="1:14" x14ac:dyDescent="0.15">
      <c r="A248" s="37" t="s">
        <v>395</v>
      </c>
      <c r="B248" s="48">
        <v>536</v>
      </c>
      <c r="C248" s="48" t="s">
        <v>392</v>
      </c>
      <c r="D248" s="38" t="s">
        <v>36</v>
      </c>
      <c r="E248" s="39">
        <v>20</v>
      </c>
      <c r="F248" s="38" t="s">
        <v>396</v>
      </c>
      <c r="G248" s="41">
        <v>7.5</v>
      </c>
      <c r="H248" s="38" t="s">
        <v>63</v>
      </c>
      <c r="I248" s="41">
        <v>19.5</v>
      </c>
      <c r="J248" s="43">
        <v>22698.38</v>
      </c>
      <c r="K248" s="43">
        <f>ROUND((J248*$C$8/1000),0)</f>
        <v>477381</v>
      </c>
      <c r="L248" s="43">
        <v>8390</v>
      </c>
      <c r="M248" s="43">
        <v>485771</v>
      </c>
      <c r="N248" s="44"/>
    </row>
    <row r="249" spans="1:14" x14ac:dyDescent="0.15">
      <c r="A249" s="37"/>
      <c r="B249" s="48"/>
      <c r="C249" s="48"/>
      <c r="D249" s="38"/>
      <c r="E249" s="39"/>
      <c r="F249" s="38"/>
      <c r="G249" s="41"/>
      <c r="H249" s="38"/>
      <c r="I249" s="41"/>
      <c r="J249" s="43"/>
      <c r="K249" s="43"/>
      <c r="L249" s="43"/>
      <c r="M249" s="43"/>
      <c r="N249" s="44"/>
    </row>
    <row r="250" spans="1:14" x14ac:dyDescent="0.15">
      <c r="A250" s="37" t="s">
        <v>365</v>
      </c>
      <c r="B250" s="48">
        <v>554</v>
      </c>
      <c r="C250" s="48" t="s">
        <v>397</v>
      </c>
      <c r="D250" s="38" t="s">
        <v>36</v>
      </c>
      <c r="E250" s="39">
        <v>529.5</v>
      </c>
      <c r="F250" s="38" t="s">
        <v>398</v>
      </c>
      <c r="G250" s="41">
        <v>4</v>
      </c>
      <c r="H250" s="38" t="s">
        <v>167</v>
      </c>
      <c r="I250" s="41">
        <v>15</v>
      </c>
      <c r="J250" s="43"/>
      <c r="K250" s="43"/>
      <c r="L250" s="43"/>
      <c r="M250" s="43"/>
      <c r="N250" s="44"/>
    </row>
    <row r="251" spans="1:14" x14ac:dyDescent="0.15">
      <c r="A251" s="37" t="s">
        <v>365</v>
      </c>
      <c r="B251" s="48">
        <v>554</v>
      </c>
      <c r="C251" s="48" t="s">
        <v>397</v>
      </c>
      <c r="D251" s="38" t="s">
        <v>36</v>
      </c>
      <c r="E251" s="39">
        <v>76</v>
      </c>
      <c r="F251" s="38" t="s">
        <v>399</v>
      </c>
      <c r="G251" s="41">
        <v>3.9</v>
      </c>
      <c r="H251" s="38" t="s">
        <v>167</v>
      </c>
      <c r="I251" s="41">
        <v>15</v>
      </c>
      <c r="J251" s="43"/>
      <c r="K251" s="43"/>
      <c r="L251" s="43"/>
      <c r="M251" s="43"/>
      <c r="N251" s="44"/>
    </row>
    <row r="252" spans="1:14" x14ac:dyDescent="0.15">
      <c r="A252" s="37" t="s">
        <v>365</v>
      </c>
      <c r="B252" s="48">
        <v>554</v>
      </c>
      <c r="C252" s="48" t="s">
        <v>397</v>
      </c>
      <c r="D252" s="38" t="s">
        <v>36</v>
      </c>
      <c r="E252" s="39">
        <v>0.5</v>
      </c>
      <c r="F252" s="38" t="s">
        <v>400</v>
      </c>
      <c r="G252" s="41">
        <v>0</v>
      </c>
      <c r="H252" s="38" t="s">
        <v>167</v>
      </c>
      <c r="I252" s="41">
        <v>15.25</v>
      </c>
      <c r="J252" s="43"/>
      <c r="K252" s="43"/>
      <c r="L252" s="43"/>
      <c r="M252" s="43"/>
      <c r="N252" s="44"/>
    </row>
    <row r="253" spans="1:14" x14ac:dyDescent="0.15">
      <c r="A253" s="37" t="s">
        <v>67</v>
      </c>
      <c r="B253" s="48">
        <v>557</v>
      </c>
      <c r="C253" s="48" t="s">
        <v>401</v>
      </c>
      <c r="D253" s="38" t="s">
        <v>36</v>
      </c>
      <c r="E253" s="39">
        <v>120.8</v>
      </c>
      <c r="F253" s="38" t="s">
        <v>271</v>
      </c>
      <c r="G253" s="41">
        <v>4.2</v>
      </c>
      <c r="H253" s="38" t="s">
        <v>55</v>
      </c>
      <c r="I253" s="41">
        <v>9.75</v>
      </c>
      <c r="J253" s="43">
        <v>0</v>
      </c>
      <c r="K253" s="43">
        <f>ROUND((J253*$C$8/1000),0)</f>
        <v>0</v>
      </c>
      <c r="L253" s="43"/>
      <c r="M253" s="43"/>
      <c r="N253" s="44"/>
    </row>
    <row r="254" spans="1:14" x14ac:dyDescent="0.15">
      <c r="A254" s="37" t="s">
        <v>402</v>
      </c>
      <c r="B254" s="48">
        <v>557</v>
      </c>
      <c r="C254" s="48" t="s">
        <v>401</v>
      </c>
      <c r="D254" s="38" t="s">
        <v>36</v>
      </c>
      <c r="E254" s="39">
        <v>41.9</v>
      </c>
      <c r="F254" s="38" t="s">
        <v>272</v>
      </c>
      <c r="G254" s="41">
        <v>5</v>
      </c>
      <c r="H254" s="38" t="s">
        <v>55</v>
      </c>
      <c r="I254" s="41">
        <v>19.5</v>
      </c>
      <c r="J254" s="43"/>
      <c r="K254" s="43"/>
      <c r="L254" s="43"/>
      <c r="M254" s="43"/>
      <c r="N254" s="44"/>
    </row>
    <row r="255" spans="1:14" x14ac:dyDescent="0.15">
      <c r="A255" s="37" t="s">
        <v>402</v>
      </c>
      <c r="B255" s="48">
        <v>557</v>
      </c>
      <c r="C255" s="48" t="s">
        <v>401</v>
      </c>
      <c r="D255" s="38" t="s">
        <v>36</v>
      </c>
      <c r="E255" s="39">
        <v>11</v>
      </c>
      <c r="F255" s="38" t="s">
        <v>403</v>
      </c>
      <c r="G255" s="41">
        <v>5</v>
      </c>
      <c r="H255" s="38" t="s">
        <v>55</v>
      </c>
      <c r="I255" s="41">
        <v>19.75</v>
      </c>
      <c r="J255" s="43"/>
      <c r="K255" s="43"/>
      <c r="L255" s="43"/>
      <c r="M255" s="43"/>
      <c r="N255" s="44"/>
    </row>
    <row r="256" spans="1:14" x14ac:dyDescent="0.15">
      <c r="A256" s="37" t="s">
        <v>402</v>
      </c>
      <c r="B256" s="48">
        <v>557</v>
      </c>
      <c r="C256" s="48" t="s">
        <v>401</v>
      </c>
      <c r="D256" s="38" t="s">
        <v>36</v>
      </c>
      <c r="E256" s="39">
        <v>64</v>
      </c>
      <c r="F256" s="38" t="s">
        <v>404</v>
      </c>
      <c r="G256" s="41">
        <v>3</v>
      </c>
      <c r="H256" s="38" t="s">
        <v>55</v>
      </c>
      <c r="I256" s="41">
        <v>20</v>
      </c>
      <c r="J256" s="43"/>
      <c r="K256" s="43"/>
      <c r="L256" s="43"/>
      <c r="M256" s="43"/>
      <c r="N256" s="44"/>
    </row>
    <row r="257" spans="1:14" x14ac:dyDescent="0.15">
      <c r="A257" s="37" t="s">
        <v>298</v>
      </c>
      <c r="B257" s="48">
        <v>571</v>
      </c>
      <c r="C257" s="48" t="s">
        <v>405</v>
      </c>
      <c r="D257" s="38" t="s">
        <v>165</v>
      </c>
      <c r="E257" s="39">
        <v>90000000</v>
      </c>
      <c r="F257" s="38" t="s">
        <v>406</v>
      </c>
      <c r="G257" s="41">
        <v>5</v>
      </c>
      <c r="H257" s="38" t="s">
        <v>147</v>
      </c>
      <c r="I257" s="41">
        <v>6.5</v>
      </c>
      <c r="J257" s="43">
        <v>90000000000</v>
      </c>
      <c r="K257" s="43">
        <f>ROUND((J257/1000),0)</f>
        <v>90000000</v>
      </c>
      <c r="L257" s="43">
        <v>720325</v>
      </c>
      <c r="M257" s="43">
        <v>90720325</v>
      </c>
      <c r="N257" s="44"/>
    </row>
    <row r="258" spans="1:14" x14ac:dyDescent="0.15">
      <c r="A258" s="37" t="s">
        <v>298</v>
      </c>
      <c r="B258" s="48">
        <v>571</v>
      </c>
      <c r="C258" s="48" t="s">
        <v>405</v>
      </c>
      <c r="D258" s="38" t="s">
        <v>165</v>
      </c>
      <c r="E258" s="39">
        <v>21495000</v>
      </c>
      <c r="F258" s="38" t="s">
        <v>407</v>
      </c>
      <c r="G258" s="41">
        <v>0</v>
      </c>
      <c r="H258" s="38" t="s">
        <v>147</v>
      </c>
      <c r="I258" s="41">
        <v>6.75</v>
      </c>
      <c r="J258" s="43">
        <v>21495000000</v>
      </c>
      <c r="K258" s="43">
        <f>ROUND((J258/1000),0)</f>
        <v>21495000</v>
      </c>
      <c r="L258" s="43">
        <v>0</v>
      </c>
      <c r="M258" s="43">
        <v>21495000</v>
      </c>
      <c r="N258" s="44"/>
    </row>
    <row r="259" spans="1:14" x14ac:dyDescent="0.15">
      <c r="A259" s="37" t="s">
        <v>298</v>
      </c>
      <c r="B259" s="48">
        <v>571</v>
      </c>
      <c r="C259" s="48" t="s">
        <v>405</v>
      </c>
      <c r="D259" s="38" t="s">
        <v>165</v>
      </c>
      <c r="E259" s="39">
        <v>3500000</v>
      </c>
      <c r="F259" s="38" t="s">
        <v>408</v>
      </c>
      <c r="G259" s="41">
        <v>0</v>
      </c>
      <c r="H259" s="38" t="s">
        <v>147</v>
      </c>
      <c r="I259" s="41">
        <v>6.75</v>
      </c>
      <c r="J259" s="43">
        <v>3500000000</v>
      </c>
      <c r="K259" s="43">
        <f>ROUND((J259/1000),0)</f>
        <v>3500000</v>
      </c>
      <c r="L259" s="43">
        <v>0</v>
      </c>
      <c r="M259" s="43">
        <v>3500000</v>
      </c>
      <c r="N259" s="44"/>
    </row>
    <row r="260" spans="1:14" x14ac:dyDescent="0.15">
      <c r="A260" s="37" t="s">
        <v>298</v>
      </c>
      <c r="B260" s="48">
        <v>571</v>
      </c>
      <c r="C260" s="48" t="s">
        <v>405</v>
      </c>
      <c r="D260" s="38" t="s">
        <v>165</v>
      </c>
      <c r="E260" s="39">
        <v>5000</v>
      </c>
      <c r="F260" s="38" t="s">
        <v>409</v>
      </c>
      <c r="G260" s="41">
        <v>0</v>
      </c>
      <c r="H260" s="38" t="s">
        <v>147</v>
      </c>
      <c r="I260" s="41">
        <v>6.75</v>
      </c>
      <c r="J260" s="43">
        <v>5000000</v>
      </c>
      <c r="K260" s="43">
        <f>ROUND((J260/1000),0)</f>
        <v>5000</v>
      </c>
      <c r="L260" s="43">
        <v>0</v>
      </c>
      <c r="M260" s="43">
        <v>5000</v>
      </c>
      <c r="N260" s="44"/>
    </row>
    <row r="261" spans="1:14" x14ac:dyDescent="0.15">
      <c r="A261" s="37"/>
      <c r="B261" s="48"/>
      <c r="C261" s="48"/>
      <c r="D261" s="38"/>
      <c r="E261" s="39"/>
      <c r="F261" s="38"/>
      <c r="G261" s="41"/>
      <c r="H261" s="38"/>
      <c r="I261" s="41"/>
      <c r="J261" s="43"/>
      <c r="K261" s="43"/>
      <c r="L261" s="43"/>
      <c r="M261" s="43"/>
      <c r="N261" s="44"/>
    </row>
    <row r="262" spans="1:14" x14ac:dyDescent="0.15">
      <c r="A262" s="37" t="s">
        <v>373</v>
      </c>
      <c r="B262" s="48">
        <v>582</v>
      </c>
      <c r="C262" s="48" t="s">
        <v>410</v>
      </c>
      <c r="D262" s="38" t="s">
        <v>36</v>
      </c>
      <c r="E262" s="39">
        <v>750</v>
      </c>
      <c r="F262" s="38" t="s">
        <v>393</v>
      </c>
      <c r="G262" s="41">
        <v>4.5</v>
      </c>
      <c r="H262" s="38" t="s">
        <v>63</v>
      </c>
      <c r="I262" s="41">
        <v>18.5</v>
      </c>
      <c r="J262" s="43">
        <v>719771</v>
      </c>
      <c r="K262" s="43">
        <f t="shared" ref="K262:K267" si="15">ROUND((J262*$C$8/1000),0)</f>
        <v>15137864</v>
      </c>
      <c r="L262" s="43">
        <v>55832</v>
      </c>
      <c r="M262" s="43">
        <v>15193696</v>
      </c>
      <c r="N262" s="44"/>
    </row>
    <row r="263" spans="1:14" x14ac:dyDescent="0.15">
      <c r="A263" s="37" t="s">
        <v>377</v>
      </c>
      <c r="B263" s="48">
        <v>582</v>
      </c>
      <c r="C263" s="48" t="s">
        <v>410</v>
      </c>
      <c r="D263" s="38" t="s">
        <v>36</v>
      </c>
      <c r="E263" s="39">
        <v>45</v>
      </c>
      <c r="F263" s="38" t="s">
        <v>394</v>
      </c>
      <c r="G263" s="41">
        <v>4.5</v>
      </c>
      <c r="H263" s="38" t="s">
        <v>63</v>
      </c>
      <c r="I263" s="41">
        <v>18.5</v>
      </c>
      <c r="J263" s="43">
        <v>46693</v>
      </c>
      <c r="K263" s="43">
        <f t="shared" si="15"/>
        <v>982024</v>
      </c>
      <c r="L263" s="43">
        <v>3622</v>
      </c>
      <c r="M263" s="43">
        <v>985646</v>
      </c>
      <c r="N263" s="44"/>
    </row>
    <row r="264" spans="1:14" x14ac:dyDescent="0.15">
      <c r="A264" s="37" t="s">
        <v>377</v>
      </c>
      <c r="B264" s="48">
        <v>582</v>
      </c>
      <c r="C264" s="48" t="s">
        <v>410</v>
      </c>
      <c r="D264" s="38" t="s">
        <v>36</v>
      </c>
      <c r="E264" s="39">
        <v>19</v>
      </c>
      <c r="F264" s="38" t="s">
        <v>306</v>
      </c>
      <c r="G264" s="41">
        <v>4.5</v>
      </c>
      <c r="H264" s="38" t="s">
        <v>63</v>
      </c>
      <c r="I264" s="41">
        <v>18.5</v>
      </c>
      <c r="J264" s="43">
        <v>19855</v>
      </c>
      <c r="K264" s="43">
        <f t="shared" si="15"/>
        <v>417580</v>
      </c>
      <c r="L264" s="43">
        <v>1541</v>
      </c>
      <c r="M264" s="43">
        <v>419121</v>
      </c>
      <c r="N264" s="44"/>
    </row>
    <row r="265" spans="1:14" x14ac:dyDescent="0.15">
      <c r="A265" s="37" t="s">
        <v>377</v>
      </c>
      <c r="B265" s="48">
        <v>582</v>
      </c>
      <c r="C265" s="48" t="s">
        <v>410</v>
      </c>
      <c r="D265" s="38" t="s">
        <v>36</v>
      </c>
      <c r="E265" s="39">
        <v>9</v>
      </c>
      <c r="F265" s="38" t="s">
        <v>308</v>
      </c>
      <c r="G265" s="41">
        <v>4.5</v>
      </c>
      <c r="H265" s="38" t="s">
        <v>63</v>
      </c>
      <c r="I265" s="41">
        <v>18.5</v>
      </c>
      <c r="J265" s="43">
        <v>9405</v>
      </c>
      <c r="K265" s="43">
        <f t="shared" si="15"/>
        <v>197801</v>
      </c>
      <c r="L265" s="43">
        <v>730</v>
      </c>
      <c r="M265" s="43">
        <v>198531</v>
      </c>
      <c r="N265" s="44"/>
    </row>
    <row r="266" spans="1:14" x14ac:dyDescent="0.15">
      <c r="A266" s="37" t="s">
        <v>377</v>
      </c>
      <c r="B266" s="48">
        <v>582</v>
      </c>
      <c r="C266" s="48" t="s">
        <v>410</v>
      </c>
      <c r="D266" s="38" t="s">
        <v>36</v>
      </c>
      <c r="E266" s="39">
        <v>24.6</v>
      </c>
      <c r="F266" s="38" t="s">
        <v>396</v>
      </c>
      <c r="G266" s="41">
        <v>4.5</v>
      </c>
      <c r="H266" s="38" t="s">
        <v>63</v>
      </c>
      <c r="I266" s="41">
        <v>18.5</v>
      </c>
      <c r="J266" s="43">
        <v>25707</v>
      </c>
      <c r="K266" s="43">
        <f t="shared" si="15"/>
        <v>540657</v>
      </c>
      <c r="L266" s="43">
        <v>1994</v>
      </c>
      <c r="M266" s="43">
        <v>542651</v>
      </c>
      <c r="N266" s="44"/>
    </row>
    <row r="267" spans="1:14" x14ac:dyDescent="0.15">
      <c r="A267" s="37" t="s">
        <v>377</v>
      </c>
      <c r="B267" s="48">
        <v>582</v>
      </c>
      <c r="C267" s="48" t="s">
        <v>410</v>
      </c>
      <c r="D267" s="38" t="s">
        <v>36</v>
      </c>
      <c r="E267" s="39">
        <v>112.4</v>
      </c>
      <c r="F267" s="38" t="s">
        <v>411</v>
      </c>
      <c r="G267" s="41">
        <v>4.5</v>
      </c>
      <c r="H267" s="38" t="s">
        <v>63</v>
      </c>
      <c r="I267" s="41">
        <v>18.5</v>
      </c>
      <c r="J267" s="43">
        <v>117458</v>
      </c>
      <c r="K267" s="43">
        <f t="shared" si="15"/>
        <v>2470318</v>
      </c>
      <c r="L267" s="43">
        <v>9111</v>
      </c>
      <c r="M267" s="43">
        <v>2479429</v>
      </c>
      <c r="N267" s="44"/>
    </row>
    <row r="268" spans="1:14" x14ac:dyDescent="0.15">
      <c r="A268" s="37"/>
      <c r="B268" s="48"/>
      <c r="C268" s="48"/>
      <c r="D268" s="38"/>
      <c r="E268" s="39"/>
      <c r="F268" s="38"/>
      <c r="G268" s="41"/>
      <c r="H268" s="38"/>
      <c r="I268" s="41"/>
      <c r="J268" s="43"/>
      <c r="K268" s="43"/>
      <c r="L268" s="43"/>
      <c r="M268" s="43"/>
      <c r="N268" s="44"/>
    </row>
    <row r="269" spans="1:14" x14ac:dyDescent="0.15">
      <c r="A269" s="37" t="s">
        <v>298</v>
      </c>
      <c r="B269" s="48">
        <v>602</v>
      </c>
      <c r="C269" s="48" t="s">
        <v>412</v>
      </c>
      <c r="D269" s="38" t="s">
        <v>165</v>
      </c>
      <c r="E269" s="39">
        <v>34500000</v>
      </c>
      <c r="F269" s="38" t="s">
        <v>413</v>
      </c>
      <c r="G269" s="41">
        <v>6</v>
      </c>
      <c r="H269" s="38" t="s">
        <v>147</v>
      </c>
      <c r="I269" s="41">
        <v>6.75</v>
      </c>
      <c r="J269" s="43">
        <v>34500000000</v>
      </c>
      <c r="K269" s="43">
        <f>ROUND((J269/1000),0)</f>
        <v>34500000</v>
      </c>
      <c r="L269" s="43">
        <v>161331</v>
      </c>
      <c r="M269" s="43">
        <v>34661331</v>
      </c>
      <c r="N269" s="44"/>
    </row>
    <row r="270" spans="1:14" x14ac:dyDescent="0.15">
      <c r="A270" s="37" t="s">
        <v>298</v>
      </c>
      <c r="B270" s="48">
        <v>602</v>
      </c>
      <c r="C270" s="48" t="s">
        <v>412</v>
      </c>
      <c r="D270" s="38" t="s">
        <v>165</v>
      </c>
      <c r="E270" s="39">
        <v>30500000</v>
      </c>
      <c r="F270" s="38" t="s">
        <v>414</v>
      </c>
      <c r="G270" s="41">
        <v>1</v>
      </c>
      <c r="H270" s="38" t="s">
        <v>147</v>
      </c>
      <c r="I270" s="41">
        <v>7</v>
      </c>
      <c r="J270" s="43">
        <v>30500000000</v>
      </c>
      <c r="K270" s="43">
        <f>ROUND((J270/1000),0)</f>
        <v>30500000</v>
      </c>
      <c r="L270" s="43">
        <v>24329</v>
      </c>
      <c r="M270" s="43">
        <v>30524329</v>
      </c>
      <c r="N270" s="44"/>
    </row>
    <row r="271" spans="1:14" x14ac:dyDescent="0.15">
      <c r="A271" s="37" t="s">
        <v>220</v>
      </c>
      <c r="B271" s="48">
        <v>607</v>
      </c>
      <c r="C271" s="48" t="s">
        <v>415</v>
      </c>
      <c r="D271" s="38" t="s">
        <v>165</v>
      </c>
      <c r="E271" s="39">
        <v>52800000</v>
      </c>
      <c r="F271" s="38" t="s">
        <v>331</v>
      </c>
      <c r="G271" s="41">
        <v>7.5</v>
      </c>
      <c r="H271" s="38" t="s">
        <v>147</v>
      </c>
      <c r="I271" s="41">
        <v>9.75</v>
      </c>
      <c r="J271" s="43">
        <v>52800000000</v>
      </c>
      <c r="K271" s="43">
        <f>ROUND((J271/1000),0)</f>
        <v>52800000</v>
      </c>
      <c r="L271" s="43">
        <v>927970</v>
      </c>
      <c r="M271" s="43">
        <v>53727970</v>
      </c>
      <c r="N271" s="44"/>
    </row>
    <row r="272" spans="1:14" x14ac:dyDescent="0.15">
      <c r="A272" s="37" t="s">
        <v>220</v>
      </c>
      <c r="B272" s="48">
        <v>607</v>
      </c>
      <c r="C272" s="48" t="s">
        <v>415</v>
      </c>
      <c r="D272" s="38" t="s">
        <v>165</v>
      </c>
      <c r="E272" s="39">
        <v>2700000</v>
      </c>
      <c r="F272" s="38" t="s">
        <v>416</v>
      </c>
      <c r="G272" s="41">
        <v>9</v>
      </c>
      <c r="H272" s="38" t="s">
        <v>147</v>
      </c>
      <c r="I272" s="41">
        <v>9.75</v>
      </c>
      <c r="J272" s="43">
        <v>2700000000</v>
      </c>
      <c r="K272" s="43">
        <f>ROUND((J272/1000),0)</f>
        <v>2700000</v>
      </c>
      <c r="L272" s="43">
        <v>56655</v>
      </c>
      <c r="M272" s="43">
        <v>2756655</v>
      </c>
      <c r="N272" s="44"/>
    </row>
    <row r="273" spans="1:14" x14ac:dyDescent="0.15">
      <c r="A273" s="37" t="s">
        <v>220</v>
      </c>
      <c r="B273" s="48">
        <v>607</v>
      </c>
      <c r="C273" s="48" t="s">
        <v>415</v>
      </c>
      <c r="D273" s="38" t="s">
        <v>165</v>
      </c>
      <c r="E273" s="39">
        <v>4500000</v>
      </c>
      <c r="F273" s="38" t="s">
        <v>332</v>
      </c>
      <c r="G273" s="41">
        <v>0</v>
      </c>
      <c r="H273" s="38" t="s">
        <v>147</v>
      </c>
      <c r="I273" s="41">
        <v>10</v>
      </c>
      <c r="J273" s="43">
        <v>4500000000</v>
      </c>
      <c r="K273" s="43">
        <f>ROUND((J273/1000),0)</f>
        <v>4500000</v>
      </c>
      <c r="L273" s="43">
        <v>0</v>
      </c>
      <c r="M273" s="43">
        <v>4500000</v>
      </c>
      <c r="N273" s="44"/>
    </row>
    <row r="274" spans="1:14" x14ac:dyDescent="0.15">
      <c r="A274" s="37"/>
      <c r="B274" s="48"/>
      <c r="C274" s="48"/>
      <c r="D274" s="38"/>
      <c r="E274" s="39"/>
      <c r="F274" s="38"/>
      <c r="G274" s="41"/>
      <c r="H274" s="38"/>
      <c r="I274" s="41"/>
      <c r="J274" s="43"/>
      <c r="K274" s="43"/>
      <c r="L274" s="43"/>
      <c r="M274" s="43"/>
      <c r="N274" s="44"/>
    </row>
    <row r="275" spans="1:14" x14ac:dyDescent="0.15">
      <c r="A275" s="37" t="s">
        <v>298</v>
      </c>
      <c r="B275" s="48">
        <v>612</v>
      </c>
      <c r="C275" s="48" t="s">
        <v>417</v>
      </c>
      <c r="D275" s="38" t="s">
        <v>165</v>
      </c>
      <c r="E275" s="39">
        <v>34500000</v>
      </c>
      <c r="F275" s="38" t="s">
        <v>418</v>
      </c>
      <c r="G275" s="41">
        <v>6</v>
      </c>
      <c r="H275" s="38" t="s">
        <v>147</v>
      </c>
      <c r="I275" s="41">
        <v>7.25</v>
      </c>
      <c r="J275" s="43">
        <v>34500000000</v>
      </c>
      <c r="K275" s="43">
        <f>ROUND((J275/1000),0)</f>
        <v>34500000</v>
      </c>
      <c r="L275" s="43">
        <v>330161</v>
      </c>
      <c r="M275" s="43">
        <v>34830161</v>
      </c>
      <c r="N275" s="44"/>
    </row>
    <row r="276" spans="1:14" x14ac:dyDescent="0.15">
      <c r="A276" s="37" t="s">
        <v>298</v>
      </c>
      <c r="B276" s="48">
        <v>612</v>
      </c>
      <c r="C276" s="48" t="s">
        <v>417</v>
      </c>
      <c r="D276" s="38" t="s">
        <v>165</v>
      </c>
      <c r="E276" s="39">
        <v>10500000</v>
      </c>
      <c r="F276" s="38" t="s">
        <v>419</v>
      </c>
      <c r="G276" s="41">
        <v>0</v>
      </c>
      <c r="H276" s="38" t="s">
        <v>147</v>
      </c>
      <c r="I276" s="41">
        <v>7.5</v>
      </c>
      <c r="J276" s="43">
        <v>10500000000</v>
      </c>
      <c r="K276" s="43">
        <f>ROUND((J276/1000),0)</f>
        <v>10500000</v>
      </c>
      <c r="L276" s="43">
        <v>0</v>
      </c>
      <c r="M276" s="43">
        <v>10500000</v>
      </c>
      <c r="N276" s="44"/>
    </row>
    <row r="277" spans="1:14" x14ac:dyDescent="0.15">
      <c r="A277" s="37" t="s">
        <v>298</v>
      </c>
      <c r="B277" s="48">
        <v>614</v>
      </c>
      <c r="C277" s="48" t="s">
        <v>420</v>
      </c>
      <c r="D277" s="38" t="s">
        <v>165</v>
      </c>
      <c r="E277" s="39">
        <v>13500000</v>
      </c>
      <c r="F277" s="38" t="s">
        <v>421</v>
      </c>
      <c r="G277" s="41">
        <v>6.5</v>
      </c>
      <c r="H277" s="38" t="s">
        <v>147</v>
      </c>
      <c r="I277" s="41">
        <v>6.5</v>
      </c>
      <c r="J277" s="43">
        <v>13500000000</v>
      </c>
      <c r="K277" s="43">
        <f>ROUND((J277/1000),0)</f>
        <v>13500000</v>
      </c>
      <c r="L277" s="43">
        <v>68268</v>
      </c>
      <c r="M277" s="43">
        <v>13568268</v>
      </c>
      <c r="N277" s="44"/>
    </row>
    <row r="278" spans="1:14" x14ac:dyDescent="0.15">
      <c r="A278" s="37" t="s">
        <v>298</v>
      </c>
      <c r="B278" s="48">
        <v>614</v>
      </c>
      <c r="C278" s="48" t="s">
        <v>420</v>
      </c>
      <c r="D278" s="38" t="s">
        <v>165</v>
      </c>
      <c r="E278" s="39">
        <v>10500000</v>
      </c>
      <c r="F278" s="38" t="s">
        <v>422</v>
      </c>
      <c r="G278" s="41">
        <v>0</v>
      </c>
      <c r="H278" s="38" t="s">
        <v>147</v>
      </c>
      <c r="I278" s="41">
        <v>6.75</v>
      </c>
      <c r="J278" s="43">
        <v>10500000000</v>
      </c>
      <c r="K278" s="43">
        <f>ROUND((J278/1000),0)</f>
        <v>10500000</v>
      </c>
      <c r="L278" s="43">
        <v>0</v>
      </c>
      <c r="M278" s="43">
        <v>10500000</v>
      </c>
      <c r="N278" s="44"/>
    </row>
    <row r="279" spans="1:14" x14ac:dyDescent="0.15">
      <c r="A279" s="37"/>
      <c r="B279" s="48"/>
      <c r="C279" s="48"/>
      <c r="D279" s="38"/>
      <c r="E279" s="39"/>
      <c r="F279" s="38"/>
      <c r="G279" s="41"/>
      <c r="H279" s="38"/>
      <c r="I279" s="41"/>
      <c r="J279" s="43"/>
      <c r="K279" s="43"/>
      <c r="L279" s="43"/>
      <c r="M279" s="43"/>
      <c r="N279" s="44"/>
    </row>
    <row r="280" spans="1:14" x14ac:dyDescent="0.15">
      <c r="A280" s="37" t="s">
        <v>423</v>
      </c>
      <c r="B280" s="48">
        <v>626</v>
      </c>
      <c r="C280" s="48" t="s">
        <v>424</v>
      </c>
      <c r="D280" s="38" t="s">
        <v>383</v>
      </c>
      <c r="E280" s="39">
        <v>100000</v>
      </c>
      <c r="F280" s="38" t="s">
        <v>425</v>
      </c>
      <c r="G280" s="41">
        <v>0</v>
      </c>
      <c r="H280" s="38" t="s">
        <v>167</v>
      </c>
      <c r="I280" s="41">
        <v>0.5</v>
      </c>
      <c r="J280" s="43"/>
      <c r="K280" s="43"/>
      <c r="L280" s="43"/>
      <c r="M280" s="43"/>
      <c r="N280" s="44"/>
    </row>
    <row r="281" spans="1:14" x14ac:dyDescent="0.15">
      <c r="A281" s="37" t="s">
        <v>423</v>
      </c>
      <c r="B281" s="48">
        <v>626</v>
      </c>
      <c r="C281" s="48" t="s">
        <v>424</v>
      </c>
      <c r="D281" s="38" t="s">
        <v>383</v>
      </c>
      <c r="E281" s="39">
        <v>100000</v>
      </c>
      <c r="F281" s="38" t="s">
        <v>426</v>
      </c>
      <c r="G281" s="41">
        <v>0</v>
      </c>
      <c r="H281" s="38" t="s">
        <v>167</v>
      </c>
      <c r="I281" s="41">
        <v>0.25</v>
      </c>
      <c r="J281" s="43"/>
      <c r="K281" s="43"/>
      <c r="L281" s="43"/>
      <c r="M281" s="43"/>
      <c r="N281" s="44"/>
    </row>
    <row r="282" spans="1:14" x14ac:dyDescent="0.15">
      <c r="A282" s="37" t="s">
        <v>365</v>
      </c>
      <c r="B282" s="48">
        <v>628</v>
      </c>
      <c r="C282" s="48" t="s">
        <v>767</v>
      </c>
      <c r="D282" s="38" t="s">
        <v>165</v>
      </c>
      <c r="E282" s="39">
        <v>33500000</v>
      </c>
      <c r="F282" s="38" t="s">
        <v>768</v>
      </c>
      <c r="G282" s="41">
        <v>6.5</v>
      </c>
      <c r="H282" s="38" t="s">
        <v>147</v>
      </c>
      <c r="I282" s="41">
        <v>7.25</v>
      </c>
      <c r="J282" s="43"/>
      <c r="K282" s="43"/>
      <c r="L282" s="43"/>
      <c r="M282" s="43"/>
      <c r="N282" s="44"/>
    </row>
    <row r="283" spans="1:14" x14ac:dyDescent="0.15">
      <c r="A283" s="37" t="s">
        <v>365</v>
      </c>
      <c r="B283" s="48">
        <v>628</v>
      </c>
      <c r="C283" s="48" t="s">
        <v>767</v>
      </c>
      <c r="D283" s="38" t="s">
        <v>165</v>
      </c>
      <c r="E283" s="39">
        <v>6500000</v>
      </c>
      <c r="F283" s="38" t="s">
        <v>769</v>
      </c>
      <c r="G283" s="41">
        <v>0</v>
      </c>
      <c r="H283" s="38" t="s">
        <v>147</v>
      </c>
      <c r="I283" s="41">
        <v>7.5</v>
      </c>
      <c r="J283" s="43"/>
      <c r="K283" s="43"/>
      <c r="L283" s="43"/>
      <c r="M283" s="43"/>
      <c r="N283" s="44"/>
    </row>
    <row r="284" spans="1:14" x14ac:dyDescent="0.15">
      <c r="A284" s="37" t="s">
        <v>365</v>
      </c>
      <c r="B284" s="48">
        <v>631</v>
      </c>
      <c r="C284" s="48" t="s">
        <v>770</v>
      </c>
      <c r="D284" s="38" t="s">
        <v>165</v>
      </c>
      <c r="E284" s="39">
        <v>25000000</v>
      </c>
      <c r="F284" s="38" t="s">
        <v>771</v>
      </c>
      <c r="G284" s="41">
        <v>6.5</v>
      </c>
      <c r="H284" s="38" t="s">
        <v>147</v>
      </c>
      <c r="I284" s="41">
        <v>6</v>
      </c>
      <c r="J284" s="43"/>
      <c r="K284" s="43"/>
      <c r="L284" s="43"/>
      <c r="M284" s="43"/>
      <c r="N284" s="44"/>
    </row>
    <row r="285" spans="1:14" x14ac:dyDescent="0.15">
      <c r="A285" s="37" t="s">
        <v>365</v>
      </c>
      <c r="B285" s="48">
        <v>631</v>
      </c>
      <c r="C285" s="48" t="s">
        <v>770</v>
      </c>
      <c r="D285" s="38" t="s">
        <v>165</v>
      </c>
      <c r="E285" s="39">
        <v>3500000</v>
      </c>
      <c r="F285" s="38" t="s">
        <v>772</v>
      </c>
      <c r="G285" s="41">
        <v>7</v>
      </c>
      <c r="H285" s="38" t="s">
        <v>147</v>
      </c>
      <c r="I285" s="41">
        <v>6</v>
      </c>
      <c r="J285" s="43"/>
      <c r="K285" s="43"/>
      <c r="L285" s="43"/>
      <c r="M285" s="43"/>
      <c r="N285" s="44"/>
    </row>
    <row r="286" spans="1:14" x14ac:dyDescent="0.15">
      <c r="A286" s="37" t="s">
        <v>365</v>
      </c>
      <c r="B286" s="48">
        <v>631</v>
      </c>
      <c r="C286" s="48" t="s">
        <v>770</v>
      </c>
      <c r="D286" s="38" t="s">
        <v>165</v>
      </c>
      <c r="E286" s="39">
        <v>10000</v>
      </c>
      <c r="F286" s="38" t="s">
        <v>773</v>
      </c>
      <c r="G286" s="41">
        <v>0</v>
      </c>
      <c r="H286" s="38" t="s">
        <v>147</v>
      </c>
      <c r="I286" s="41">
        <v>6.25</v>
      </c>
      <c r="J286" s="43"/>
      <c r="K286" s="43"/>
      <c r="L286" s="43"/>
      <c r="M286" s="43"/>
      <c r="N286" s="44"/>
    </row>
    <row r="287" spans="1:14" x14ac:dyDescent="0.15">
      <c r="A287" s="37"/>
      <c r="B287" s="48"/>
      <c r="C287" s="48"/>
      <c r="D287" s="38"/>
      <c r="E287" s="39"/>
      <c r="F287" s="38"/>
      <c r="G287" s="41"/>
      <c r="H287" s="38"/>
      <c r="I287" s="41"/>
      <c r="J287" s="43"/>
      <c r="K287" s="43"/>
      <c r="L287" s="43"/>
      <c r="M287" s="43"/>
      <c r="N287" s="44"/>
    </row>
    <row r="288" spans="1:14" x14ac:dyDescent="0.15">
      <c r="A288" s="37"/>
      <c r="B288" s="48"/>
      <c r="C288" s="48"/>
      <c r="D288" s="38"/>
      <c r="E288" s="39"/>
      <c r="F288" s="38"/>
      <c r="G288" s="41"/>
      <c r="H288" s="38"/>
      <c r="I288" s="41"/>
      <c r="J288" s="43"/>
      <c r="K288" s="43"/>
      <c r="L288" s="43"/>
      <c r="M288" s="43"/>
      <c r="N288" s="44"/>
    </row>
    <row r="289" spans="1:14" ht="18.75" customHeight="1" x14ac:dyDescent="0.15">
      <c r="A289" s="65" t="s">
        <v>427</v>
      </c>
      <c r="B289" s="66"/>
      <c r="C289" s="66"/>
      <c r="D289" s="67"/>
      <c r="E289" s="68"/>
      <c r="F289" s="67"/>
      <c r="G289" s="67"/>
      <c r="H289" s="67" t="s">
        <v>3</v>
      </c>
      <c r="I289" s="69"/>
      <c r="J289" s="70"/>
      <c r="K289" s="71">
        <f>SUM(K10:K288)</f>
        <v>1090316165</v>
      </c>
      <c r="L289" s="71">
        <f>SUM(L10:L288)</f>
        <v>22741400.98</v>
      </c>
      <c r="M289" s="71">
        <f>SUM(M10:M288)</f>
        <v>1113057565.55</v>
      </c>
      <c r="N289" s="72"/>
    </row>
    <row r="290" spans="1:14" ht="10.5" customHeight="1" x14ac:dyDescent="0.15">
      <c r="A290" s="73"/>
      <c r="G290" s="74"/>
      <c r="H290" s="75"/>
      <c r="I290" s="76"/>
      <c r="J290" s="77"/>
      <c r="K290" s="77"/>
      <c r="L290" s="77"/>
      <c r="M290" s="77"/>
      <c r="N290" s="78"/>
    </row>
    <row r="291" spans="1:14" x14ac:dyDescent="0.15">
      <c r="A291" s="79" t="s">
        <v>786</v>
      </c>
      <c r="B291" s="79"/>
      <c r="C291" s="79" t="s">
        <v>787</v>
      </c>
      <c r="G291" s="74"/>
      <c r="H291" s="75"/>
      <c r="I291" s="76"/>
    </row>
    <row r="292" spans="1:14" x14ac:dyDescent="0.15">
      <c r="A292" s="80" t="s">
        <v>430</v>
      </c>
      <c r="B292" s="48"/>
      <c r="C292" s="48"/>
      <c r="H292" s="81"/>
      <c r="J292" s="82"/>
      <c r="K292" s="83"/>
    </row>
    <row r="293" spans="1:14" x14ac:dyDescent="0.15">
      <c r="A293" s="80" t="s">
        <v>431</v>
      </c>
    </row>
    <row r="294" spans="1:14" x14ac:dyDescent="0.15">
      <c r="A294" s="80" t="s">
        <v>432</v>
      </c>
    </row>
    <row r="295" spans="1:14" x14ac:dyDescent="0.15">
      <c r="A295" s="80" t="s">
        <v>433</v>
      </c>
    </row>
    <row r="296" spans="1:14" x14ac:dyDescent="0.15">
      <c r="A296" s="84" t="s">
        <v>434</v>
      </c>
      <c r="B296" s="84" t="s">
        <v>435</v>
      </c>
    </row>
    <row r="297" spans="1:14" x14ac:dyDescent="0.15">
      <c r="A297" s="84" t="s">
        <v>788</v>
      </c>
    </row>
    <row r="298" spans="1:14" x14ac:dyDescent="0.15">
      <c r="A298" s="84" t="s">
        <v>789</v>
      </c>
    </row>
    <row r="299" spans="1:14" x14ac:dyDescent="0.15">
      <c r="A299" s="84" t="s">
        <v>790</v>
      </c>
      <c r="E299" s="85"/>
    </row>
    <row r="300" spans="1:14" x14ac:dyDescent="0.15">
      <c r="A300" s="86" t="s">
        <v>791</v>
      </c>
      <c r="B300" s="86" t="s">
        <v>440</v>
      </c>
      <c r="G300" s="86" t="s">
        <v>441</v>
      </c>
    </row>
    <row r="301" spans="1:14" x14ac:dyDescent="0.15">
      <c r="A301" s="86" t="s">
        <v>792</v>
      </c>
      <c r="B301" s="86" t="s">
        <v>443</v>
      </c>
      <c r="G301" s="86" t="s">
        <v>444</v>
      </c>
    </row>
    <row r="302" spans="1:14" x14ac:dyDescent="0.15">
      <c r="A302" s="7"/>
      <c r="B302" s="7"/>
    </row>
    <row r="303" spans="1:14" x14ac:dyDescent="0.15">
      <c r="A303" s="86"/>
    </row>
    <row r="304" spans="1:14" x14ac:dyDescent="0.15">
      <c r="A304" s="86" t="s">
        <v>793</v>
      </c>
    </row>
    <row r="306" spans="1:9" x14ac:dyDescent="0.15">
      <c r="A306" s="74"/>
    </row>
    <row r="307" spans="1:9" ht="12.75" x14ac:dyDescent="0.2">
      <c r="A307" s="90" t="s">
        <v>445</v>
      </c>
      <c r="C307" s="6"/>
      <c r="E307" s="6"/>
    </row>
    <row r="308" spans="1:9" ht="12.75" x14ac:dyDescent="0.2">
      <c r="A308" s="1" t="s">
        <v>446</v>
      </c>
      <c r="C308" s="6"/>
      <c r="E308" s="6"/>
    </row>
    <row r="309" spans="1:9" ht="12.75" x14ac:dyDescent="0.2">
      <c r="A309" s="90" t="s">
        <v>794</v>
      </c>
      <c r="C309" s="6"/>
      <c r="E309" s="6"/>
    </row>
    <row r="310" spans="1:9" x14ac:dyDescent="0.15">
      <c r="A310" s="11"/>
      <c r="B310" s="2"/>
      <c r="C310" s="11"/>
      <c r="D310" s="11"/>
      <c r="E310" s="11"/>
      <c r="F310" s="11"/>
    </row>
    <row r="311" spans="1:9" ht="12.75" x14ac:dyDescent="0.2">
      <c r="A311" s="91"/>
      <c r="B311" s="92"/>
      <c r="C311" s="93"/>
      <c r="D311" s="93" t="s">
        <v>448</v>
      </c>
      <c r="E311" s="92"/>
      <c r="F311" s="94" t="s">
        <v>449</v>
      </c>
    </row>
    <row r="312" spans="1:9" ht="12.75" x14ac:dyDescent="0.2">
      <c r="A312" s="95" t="s">
        <v>4</v>
      </c>
      <c r="B312" s="96" t="s">
        <v>5</v>
      </c>
      <c r="C312" s="22"/>
      <c r="D312" s="96" t="s">
        <v>450</v>
      </c>
      <c r="E312" s="96" t="s">
        <v>451</v>
      </c>
      <c r="F312" s="97" t="s">
        <v>452</v>
      </c>
    </row>
    <row r="313" spans="1:9" ht="12.75" x14ac:dyDescent="0.2">
      <c r="A313" s="95" t="s">
        <v>453</v>
      </c>
      <c r="B313" s="96" t="s">
        <v>454</v>
      </c>
      <c r="C313" s="96" t="s">
        <v>7</v>
      </c>
      <c r="D313" s="96" t="s">
        <v>455</v>
      </c>
      <c r="E313" s="96" t="s">
        <v>456</v>
      </c>
      <c r="F313" s="97" t="s">
        <v>457</v>
      </c>
    </row>
    <row r="314" spans="1:9" ht="12.75" x14ac:dyDescent="0.2">
      <c r="A314" s="98"/>
      <c r="B314" s="33"/>
      <c r="C314" s="32"/>
      <c r="D314" s="33" t="s">
        <v>33</v>
      </c>
      <c r="E314" s="33" t="s">
        <v>33</v>
      </c>
      <c r="F314" s="99" t="s">
        <v>33</v>
      </c>
    </row>
    <row r="315" spans="1:9" x14ac:dyDescent="0.15">
      <c r="A315" s="11"/>
      <c r="B315" s="2"/>
      <c r="C315" s="11"/>
      <c r="D315" s="11"/>
      <c r="E315" s="11"/>
      <c r="F315" s="11"/>
    </row>
    <row r="316" spans="1:9" x14ac:dyDescent="0.15">
      <c r="A316" s="86" t="s">
        <v>252</v>
      </c>
      <c r="B316" s="2">
        <v>211</v>
      </c>
      <c r="C316" s="2" t="s">
        <v>49</v>
      </c>
      <c r="D316" s="100">
        <v>47888</v>
      </c>
      <c r="E316" s="100">
        <v>42145</v>
      </c>
      <c r="F316" s="101"/>
    </row>
    <row r="317" spans="1:9" x14ac:dyDescent="0.15">
      <c r="A317" s="86" t="s">
        <v>252</v>
      </c>
      <c r="B317" s="2">
        <v>211</v>
      </c>
      <c r="C317" s="2" t="s">
        <v>50</v>
      </c>
      <c r="D317" s="100">
        <v>20712</v>
      </c>
      <c r="E317" s="100">
        <v>18222</v>
      </c>
      <c r="F317" s="101"/>
    </row>
    <row r="318" spans="1:9" x14ac:dyDescent="0.15">
      <c r="A318" s="86" t="s">
        <v>252</v>
      </c>
      <c r="B318" s="2">
        <v>221</v>
      </c>
      <c r="C318" s="2" t="s">
        <v>54</v>
      </c>
      <c r="D318" s="100">
        <v>0</v>
      </c>
      <c r="E318" s="100">
        <v>85215</v>
      </c>
      <c r="F318" s="101"/>
    </row>
    <row r="319" spans="1:9" x14ac:dyDescent="0.15">
      <c r="A319" s="86" t="s">
        <v>252</v>
      </c>
      <c r="B319" s="2">
        <v>221</v>
      </c>
      <c r="C319" s="2" t="s">
        <v>56</v>
      </c>
      <c r="D319" s="100">
        <v>0</v>
      </c>
      <c r="E319" s="100">
        <v>10985</v>
      </c>
      <c r="F319" s="101"/>
      <c r="G319" s="87"/>
      <c r="H319" s="87"/>
      <c r="I319" s="87"/>
    </row>
    <row r="320" spans="1:9" x14ac:dyDescent="0.15">
      <c r="A320" s="86" t="s">
        <v>252</v>
      </c>
      <c r="B320" s="2">
        <v>221</v>
      </c>
      <c r="C320" s="2" t="s">
        <v>57</v>
      </c>
      <c r="D320" s="100">
        <v>70577</v>
      </c>
      <c r="E320" s="100">
        <v>10806</v>
      </c>
      <c r="F320" s="101"/>
      <c r="G320" s="87"/>
      <c r="H320" s="87"/>
      <c r="I320" s="87"/>
    </row>
    <row r="321" spans="1:14" x14ac:dyDescent="0.15">
      <c r="A321" s="86" t="s">
        <v>252</v>
      </c>
      <c r="B321" s="2">
        <v>221</v>
      </c>
      <c r="C321" s="2" t="s">
        <v>58</v>
      </c>
      <c r="D321" s="100">
        <v>15828</v>
      </c>
      <c r="E321" s="100">
        <v>2420</v>
      </c>
      <c r="F321" s="101"/>
      <c r="G321" s="87"/>
      <c r="H321" s="87"/>
      <c r="I321" s="87"/>
    </row>
    <row r="322" spans="1:14" x14ac:dyDescent="0.15">
      <c r="A322" s="37" t="s">
        <v>458</v>
      </c>
      <c r="B322" s="38">
        <v>239</v>
      </c>
      <c r="C322" s="38" t="s">
        <v>52</v>
      </c>
      <c r="D322" s="100">
        <v>63803.1</v>
      </c>
      <c r="E322" s="100">
        <v>11430.38</v>
      </c>
      <c r="F322" s="101"/>
      <c r="G322" s="87"/>
      <c r="H322" s="87"/>
    </row>
    <row r="323" spans="1:14" x14ac:dyDescent="0.15">
      <c r="A323" s="86" t="s">
        <v>47</v>
      </c>
      <c r="B323" s="38">
        <v>245</v>
      </c>
      <c r="C323" s="2" t="s">
        <v>77</v>
      </c>
      <c r="D323" s="100">
        <v>151203</v>
      </c>
      <c r="E323" s="100">
        <v>107937</v>
      </c>
      <c r="F323" s="101"/>
      <c r="G323" s="87"/>
      <c r="H323" s="87"/>
    </row>
    <row r="324" spans="1:14" x14ac:dyDescent="0.15">
      <c r="A324" s="86" t="s">
        <v>47</v>
      </c>
      <c r="B324" s="38">
        <v>245</v>
      </c>
      <c r="C324" s="2" t="s">
        <v>78</v>
      </c>
      <c r="D324" s="100">
        <v>18323</v>
      </c>
      <c r="E324" s="100">
        <v>13086</v>
      </c>
      <c r="F324" s="101"/>
      <c r="H324" s="87"/>
    </row>
    <row r="325" spans="1:14" x14ac:dyDescent="0.15">
      <c r="A325" s="86" t="s">
        <v>298</v>
      </c>
      <c r="B325" s="2">
        <v>262</v>
      </c>
      <c r="C325" s="2" t="s">
        <v>89</v>
      </c>
      <c r="D325" s="100">
        <v>121876</v>
      </c>
      <c r="E325" s="100">
        <v>15928</v>
      </c>
      <c r="F325" s="101"/>
      <c r="H325" s="87"/>
    </row>
    <row r="326" spans="1:14" x14ac:dyDescent="0.15">
      <c r="A326" s="86" t="s">
        <v>298</v>
      </c>
      <c r="B326" s="2">
        <v>262</v>
      </c>
      <c r="C326" s="2" t="s">
        <v>90</v>
      </c>
      <c r="D326" s="100">
        <v>27529</v>
      </c>
      <c r="E326" s="100">
        <v>3982</v>
      </c>
      <c r="F326" s="101"/>
      <c r="H326" s="87"/>
    </row>
    <row r="327" spans="1:14" x14ac:dyDescent="0.15">
      <c r="A327" s="37" t="s">
        <v>60</v>
      </c>
      <c r="B327" s="48">
        <v>319</v>
      </c>
      <c r="C327" s="38" t="s">
        <v>69</v>
      </c>
      <c r="D327" s="100">
        <v>168053</v>
      </c>
      <c r="E327" s="100">
        <v>194183</v>
      </c>
      <c r="F327" s="101"/>
      <c r="H327" s="87"/>
    </row>
    <row r="328" spans="1:14" x14ac:dyDescent="0.15">
      <c r="A328" s="37" t="s">
        <v>130</v>
      </c>
      <c r="B328" s="48">
        <v>322</v>
      </c>
      <c r="C328" s="38" t="s">
        <v>139</v>
      </c>
      <c r="D328" s="100">
        <v>560497</v>
      </c>
      <c r="E328" s="100">
        <v>256574</v>
      </c>
      <c r="F328" s="101"/>
    </row>
    <row r="329" spans="1:14" x14ac:dyDescent="0.15">
      <c r="A329" s="37" t="s">
        <v>130</v>
      </c>
      <c r="B329" s="48">
        <v>322</v>
      </c>
      <c r="C329" s="38" t="s">
        <v>140</v>
      </c>
      <c r="D329" s="100">
        <v>148867</v>
      </c>
      <c r="E329" s="100">
        <v>64014</v>
      </c>
      <c r="F329" s="101"/>
    </row>
    <row r="330" spans="1:14" x14ac:dyDescent="0.15">
      <c r="A330" s="37" t="s">
        <v>130</v>
      </c>
      <c r="B330" s="48">
        <v>322</v>
      </c>
      <c r="C330" s="38" t="s">
        <v>142</v>
      </c>
      <c r="D330" s="100">
        <v>0</v>
      </c>
      <c r="E330" s="100">
        <v>90407</v>
      </c>
      <c r="F330" s="101"/>
    </row>
    <row r="331" spans="1:14" x14ac:dyDescent="0.15">
      <c r="A331" s="37" t="s">
        <v>459</v>
      </c>
      <c r="B331" s="48">
        <v>337</v>
      </c>
      <c r="C331" s="38" t="s">
        <v>154</v>
      </c>
      <c r="D331" s="100">
        <v>131136</v>
      </c>
      <c r="E331" s="100">
        <v>98293</v>
      </c>
      <c r="F331" s="101"/>
    </row>
    <row r="332" spans="1:14" x14ac:dyDescent="0.15">
      <c r="A332" s="37" t="s">
        <v>60</v>
      </c>
      <c r="B332" s="48">
        <v>341</v>
      </c>
      <c r="C332" s="38" t="s">
        <v>111</v>
      </c>
      <c r="D332" s="100">
        <v>111510</v>
      </c>
      <c r="E332" s="100">
        <v>50167</v>
      </c>
      <c r="F332" s="101"/>
      <c r="G332" s="87"/>
      <c r="H332" s="87"/>
      <c r="I332" s="87"/>
      <c r="J332" s="87"/>
      <c r="K332" s="87"/>
      <c r="L332" s="87"/>
      <c r="M332" s="87"/>
      <c r="N332" s="87"/>
    </row>
    <row r="333" spans="1:14" x14ac:dyDescent="0.15">
      <c r="A333" s="37" t="s">
        <v>94</v>
      </c>
      <c r="B333" s="48">
        <v>351</v>
      </c>
      <c r="C333" s="38" t="s">
        <v>180</v>
      </c>
      <c r="D333" s="100">
        <v>74981</v>
      </c>
      <c r="E333" s="100">
        <v>88868</v>
      </c>
      <c r="F333" s="101"/>
      <c r="K333" s="87"/>
      <c r="L333" s="87"/>
      <c r="M333" s="87"/>
    </row>
    <row r="334" spans="1:14" x14ac:dyDescent="0.15">
      <c r="A334" s="37" t="s">
        <v>94</v>
      </c>
      <c r="B334" s="48">
        <v>351</v>
      </c>
      <c r="C334" s="38" t="s">
        <v>181</v>
      </c>
      <c r="D334" s="100">
        <v>29055</v>
      </c>
      <c r="E334" s="100">
        <v>34436</v>
      </c>
      <c r="F334" s="101"/>
      <c r="J334" s="87"/>
      <c r="K334" s="87"/>
      <c r="L334" s="87"/>
      <c r="M334" s="87"/>
    </row>
    <row r="335" spans="1:14" x14ac:dyDescent="0.15">
      <c r="A335" s="37" t="s">
        <v>94</v>
      </c>
      <c r="B335" s="48">
        <v>351</v>
      </c>
      <c r="C335" s="38" t="s">
        <v>190</v>
      </c>
      <c r="D335" s="100">
        <v>134947</v>
      </c>
      <c r="E335" s="100">
        <v>164840</v>
      </c>
      <c r="F335" s="101"/>
      <c r="J335" s="87"/>
      <c r="K335" s="87"/>
      <c r="L335" s="87"/>
    </row>
    <row r="336" spans="1:14" x14ac:dyDescent="0.15">
      <c r="A336" s="37" t="s">
        <v>94</v>
      </c>
      <c r="B336" s="48">
        <v>351</v>
      </c>
      <c r="C336" s="38" t="s">
        <v>191</v>
      </c>
      <c r="D336" s="100">
        <v>29014</v>
      </c>
      <c r="E336" s="100">
        <v>35441</v>
      </c>
      <c r="F336" s="101"/>
      <c r="K336" s="87"/>
    </row>
    <row r="337" spans="1:14" x14ac:dyDescent="0.15">
      <c r="A337" s="37" t="s">
        <v>94</v>
      </c>
      <c r="B337" s="48">
        <v>351</v>
      </c>
      <c r="C337" s="38" t="s">
        <v>197</v>
      </c>
      <c r="D337" s="100">
        <v>180061</v>
      </c>
      <c r="E337" s="100">
        <v>3822</v>
      </c>
      <c r="F337" s="101"/>
      <c r="G337" s="87"/>
      <c r="H337" s="87"/>
      <c r="I337" s="87"/>
      <c r="J337" s="87"/>
      <c r="K337" s="87"/>
      <c r="L337" s="87"/>
      <c r="M337" s="87"/>
      <c r="N337" s="87"/>
    </row>
    <row r="338" spans="1:14" x14ac:dyDescent="0.15">
      <c r="A338" s="37" t="s">
        <v>94</v>
      </c>
      <c r="B338" s="48">
        <v>351</v>
      </c>
      <c r="C338" s="38" t="s">
        <v>198</v>
      </c>
      <c r="D338" s="100">
        <v>48723</v>
      </c>
      <c r="E338" s="100">
        <v>1034</v>
      </c>
      <c r="F338" s="101"/>
      <c r="G338" s="88"/>
      <c r="I338" s="5"/>
      <c r="J338" s="78"/>
      <c r="K338" s="78"/>
      <c r="L338" s="78"/>
      <c r="M338" s="78"/>
    </row>
    <row r="339" spans="1:14" x14ac:dyDescent="0.15">
      <c r="A339" s="37" t="s">
        <v>130</v>
      </c>
      <c r="B339" s="48">
        <v>351</v>
      </c>
      <c r="C339" s="38" t="s">
        <v>207</v>
      </c>
      <c r="D339" s="100">
        <v>149548</v>
      </c>
      <c r="E339" s="100">
        <v>4464</v>
      </c>
      <c r="F339" s="101"/>
      <c r="G339" s="88"/>
      <c r="I339" s="5"/>
      <c r="J339" s="78"/>
      <c r="K339" s="78"/>
      <c r="L339" s="78"/>
      <c r="M339" s="78"/>
    </row>
    <row r="340" spans="1:14" x14ac:dyDescent="0.15">
      <c r="A340" s="37" t="s">
        <v>130</v>
      </c>
      <c r="B340" s="48">
        <v>351</v>
      </c>
      <c r="C340" s="38" t="s">
        <v>208</v>
      </c>
      <c r="D340" s="100">
        <v>41582</v>
      </c>
      <c r="E340" s="100">
        <v>1241</v>
      </c>
      <c r="F340" s="101"/>
      <c r="G340" s="88"/>
      <c r="I340" s="5"/>
      <c r="J340" s="78"/>
      <c r="K340" s="78"/>
      <c r="L340" s="78"/>
      <c r="M340" s="78"/>
    </row>
    <row r="341" spans="1:14" x14ac:dyDescent="0.15">
      <c r="A341" s="37" t="s">
        <v>94</v>
      </c>
      <c r="B341" s="48">
        <v>363</v>
      </c>
      <c r="C341" s="38" t="s">
        <v>217</v>
      </c>
      <c r="D341" s="100">
        <v>35167</v>
      </c>
      <c r="E341" s="100">
        <v>25226</v>
      </c>
      <c r="F341" s="101"/>
      <c r="G341" s="88"/>
      <c r="I341" s="5"/>
      <c r="J341" s="78"/>
      <c r="K341" s="78"/>
      <c r="L341" s="78"/>
      <c r="M341" s="78"/>
    </row>
    <row r="342" spans="1:14" x14ac:dyDescent="0.15">
      <c r="A342" s="37" t="s">
        <v>94</v>
      </c>
      <c r="B342" s="48">
        <v>363</v>
      </c>
      <c r="C342" s="38" t="s">
        <v>218</v>
      </c>
      <c r="D342" s="100">
        <v>8440</v>
      </c>
      <c r="E342" s="100">
        <v>6054</v>
      </c>
      <c r="F342" s="101"/>
      <c r="G342" s="88"/>
      <c r="I342" s="5"/>
      <c r="J342" s="78"/>
      <c r="K342" s="78"/>
      <c r="L342" s="78"/>
      <c r="M342" s="78"/>
    </row>
    <row r="343" spans="1:14" x14ac:dyDescent="0.15">
      <c r="A343" s="37" t="s">
        <v>60</v>
      </c>
      <c r="B343" s="48">
        <v>367</v>
      </c>
      <c r="C343" s="38" t="s">
        <v>49</v>
      </c>
      <c r="D343" s="100">
        <v>100072</v>
      </c>
      <c r="E343" s="100">
        <v>60503</v>
      </c>
      <c r="F343" s="101"/>
      <c r="I343" s="5"/>
    </row>
    <row r="344" spans="1:14" x14ac:dyDescent="0.15">
      <c r="A344" s="37" t="s">
        <v>60</v>
      </c>
      <c r="B344" s="48">
        <v>367</v>
      </c>
      <c r="C344" s="38" t="s">
        <v>460</v>
      </c>
      <c r="D344" s="100">
        <v>76104</v>
      </c>
      <c r="E344" s="100">
        <v>113086</v>
      </c>
      <c r="F344" s="101"/>
      <c r="G344" s="88"/>
      <c r="I344" s="5"/>
      <c r="J344" s="78"/>
      <c r="K344" s="78"/>
      <c r="L344" s="78"/>
      <c r="M344" s="78"/>
    </row>
    <row r="345" spans="1:14" x14ac:dyDescent="0.15">
      <c r="A345" s="37" t="s">
        <v>461</v>
      </c>
      <c r="B345" s="48">
        <v>383</v>
      </c>
      <c r="C345" s="38" t="s">
        <v>105</v>
      </c>
      <c r="D345" s="100">
        <v>51125</v>
      </c>
      <c r="E345" s="100">
        <v>42114</v>
      </c>
      <c r="F345" s="101"/>
      <c r="G345" s="88"/>
      <c r="I345" s="5"/>
      <c r="J345" s="78"/>
      <c r="K345" s="78"/>
      <c r="L345" s="78"/>
      <c r="M345" s="78"/>
    </row>
    <row r="346" spans="1:14" x14ac:dyDescent="0.15">
      <c r="A346" s="37" t="s">
        <v>60</v>
      </c>
      <c r="B346" s="48">
        <v>420</v>
      </c>
      <c r="C346" s="38" t="s">
        <v>247</v>
      </c>
      <c r="D346" s="100">
        <v>227528</v>
      </c>
      <c r="E346" s="100">
        <v>74170</v>
      </c>
      <c r="F346" s="101"/>
      <c r="G346" s="88"/>
      <c r="I346" s="5"/>
      <c r="J346" s="78"/>
      <c r="K346" s="78"/>
      <c r="L346" s="78"/>
      <c r="M346" s="78"/>
    </row>
    <row r="347" spans="1:14" x14ac:dyDescent="0.15">
      <c r="A347" s="37" t="s">
        <v>60</v>
      </c>
      <c r="B347" s="48">
        <v>420</v>
      </c>
      <c r="C347" s="38" t="s">
        <v>248</v>
      </c>
      <c r="D347" s="100">
        <v>19203</v>
      </c>
      <c r="E347" s="100">
        <v>17554</v>
      </c>
      <c r="F347" s="101"/>
      <c r="G347" s="88"/>
      <c r="I347" s="5"/>
      <c r="J347" s="78"/>
      <c r="K347" s="78"/>
      <c r="L347" s="78"/>
      <c r="M347" s="78"/>
    </row>
    <row r="348" spans="1:14" x14ac:dyDescent="0.15">
      <c r="A348" s="37" t="s">
        <v>252</v>
      </c>
      <c r="B348" s="48">
        <v>430</v>
      </c>
      <c r="C348" s="38" t="s">
        <v>265</v>
      </c>
      <c r="D348" s="100">
        <v>3916857</v>
      </c>
      <c r="E348" s="100">
        <v>765666</v>
      </c>
      <c r="F348" s="101"/>
      <c r="G348" s="88"/>
      <c r="I348" s="5"/>
      <c r="J348" s="78"/>
      <c r="K348" s="78"/>
      <c r="L348" s="78"/>
      <c r="M348" s="78"/>
    </row>
    <row r="349" spans="1:14" x14ac:dyDescent="0.15">
      <c r="A349" s="37" t="s">
        <v>252</v>
      </c>
      <c r="B349" s="48">
        <v>430</v>
      </c>
      <c r="C349" s="38" t="s">
        <v>266</v>
      </c>
      <c r="D349" s="100">
        <v>327926</v>
      </c>
      <c r="E349" s="100">
        <v>193023</v>
      </c>
      <c r="F349" s="101"/>
      <c r="G349" s="88"/>
      <c r="I349" s="5"/>
    </row>
    <row r="350" spans="1:14" x14ac:dyDescent="0.15">
      <c r="A350" s="37" t="s">
        <v>67</v>
      </c>
      <c r="B350" s="48">
        <v>449</v>
      </c>
      <c r="C350" s="38" t="s">
        <v>247</v>
      </c>
      <c r="D350" s="100">
        <v>120336</v>
      </c>
      <c r="E350" s="100">
        <v>20704</v>
      </c>
      <c r="F350" s="101"/>
      <c r="G350" s="88"/>
      <c r="I350" s="5"/>
      <c r="J350" s="78"/>
      <c r="K350" s="78"/>
      <c r="L350" s="78"/>
      <c r="M350" s="78"/>
    </row>
    <row r="351" spans="1:14" x14ac:dyDescent="0.15">
      <c r="A351" s="37" t="s">
        <v>130</v>
      </c>
      <c r="B351" s="48">
        <v>458</v>
      </c>
      <c r="C351" s="38" t="s">
        <v>315</v>
      </c>
      <c r="D351" s="100">
        <v>1464</v>
      </c>
      <c r="E351" s="100">
        <v>35</v>
      </c>
      <c r="F351" s="101"/>
      <c r="G351" s="88"/>
      <c r="I351" s="5"/>
      <c r="J351" s="78"/>
      <c r="K351" s="78"/>
      <c r="L351" s="78"/>
      <c r="M351" s="78"/>
    </row>
    <row r="352" spans="1:14" x14ac:dyDescent="0.15">
      <c r="A352" s="37" t="s">
        <v>459</v>
      </c>
      <c r="B352" s="48">
        <v>472</v>
      </c>
      <c r="C352" s="38" t="s">
        <v>69</v>
      </c>
      <c r="D352" s="100">
        <v>347549</v>
      </c>
      <c r="E352" s="100">
        <v>5354</v>
      </c>
      <c r="F352" s="101"/>
      <c r="G352" s="88"/>
      <c r="I352" s="5"/>
      <c r="J352" s="78"/>
      <c r="K352" s="78"/>
      <c r="L352" s="78"/>
      <c r="M352" s="78"/>
    </row>
    <row r="353" spans="1:13" x14ac:dyDescent="0.15">
      <c r="A353" s="37" t="s">
        <v>298</v>
      </c>
      <c r="B353" s="48">
        <v>473</v>
      </c>
      <c r="C353" s="38" t="s">
        <v>322</v>
      </c>
      <c r="D353" s="100">
        <v>1560000</v>
      </c>
      <c r="E353" s="100">
        <v>206287</v>
      </c>
      <c r="F353" s="101"/>
      <c r="G353" s="88"/>
      <c r="I353" s="5"/>
      <c r="J353" s="78"/>
      <c r="K353" s="78"/>
      <c r="L353" s="78"/>
      <c r="M353" s="78"/>
    </row>
    <row r="354" spans="1:13" x14ac:dyDescent="0.15">
      <c r="A354" s="37" t="s">
        <v>459</v>
      </c>
      <c r="B354" s="48">
        <v>486</v>
      </c>
      <c r="C354" s="38" t="s">
        <v>111</v>
      </c>
      <c r="D354" s="100">
        <v>103563</v>
      </c>
      <c r="E354" s="100">
        <v>80152</v>
      </c>
      <c r="F354" s="101"/>
      <c r="G354" s="88"/>
      <c r="I354" s="5"/>
      <c r="J354" s="78"/>
      <c r="K354" s="78"/>
      <c r="L354" s="78"/>
      <c r="M354" s="78"/>
    </row>
    <row r="355" spans="1:13" x14ac:dyDescent="0.15">
      <c r="A355" s="37" t="s">
        <v>148</v>
      </c>
      <c r="B355" s="48">
        <v>486</v>
      </c>
      <c r="C355" s="38" t="s">
        <v>240</v>
      </c>
      <c r="D355" s="100">
        <v>124514</v>
      </c>
      <c r="E355" s="100">
        <v>77912</v>
      </c>
      <c r="F355" s="101"/>
      <c r="I355" s="5"/>
    </row>
    <row r="356" spans="1:13" x14ac:dyDescent="0.15">
      <c r="A356" s="37" t="s">
        <v>60</v>
      </c>
      <c r="B356" s="48">
        <v>495</v>
      </c>
      <c r="C356" s="38" t="s">
        <v>338</v>
      </c>
      <c r="D356" s="100">
        <v>182216</v>
      </c>
      <c r="E356" s="100">
        <v>97886</v>
      </c>
      <c r="F356" s="101"/>
      <c r="G356" s="88"/>
      <c r="I356" s="5"/>
      <c r="J356" s="78"/>
      <c r="K356" s="78"/>
      <c r="L356" s="78"/>
      <c r="M356" s="78"/>
    </row>
    <row r="357" spans="1:13" x14ac:dyDescent="0.15">
      <c r="A357" s="37" t="s">
        <v>60</v>
      </c>
      <c r="B357" s="48">
        <v>495</v>
      </c>
      <c r="C357" s="38" t="s">
        <v>339</v>
      </c>
      <c r="D357" s="100">
        <v>0</v>
      </c>
      <c r="E357" s="100">
        <v>13637</v>
      </c>
      <c r="F357" s="101"/>
      <c r="G357" s="88"/>
      <c r="I357" s="5"/>
      <c r="J357" s="78"/>
      <c r="K357" s="78"/>
      <c r="L357" s="78"/>
      <c r="M357" s="78"/>
    </row>
    <row r="358" spans="1:13" x14ac:dyDescent="0.15">
      <c r="A358" s="37" t="s">
        <v>60</v>
      </c>
      <c r="B358" s="48">
        <v>495</v>
      </c>
      <c r="C358" s="38" t="s">
        <v>50</v>
      </c>
      <c r="D358" s="100">
        <v>157986</v>
      </c>
      <c r="E358" s="100">
        <v>86603</v>
      </c>
      <c r="F358" s="101"/>
      <c r="G358" s="88"/>
      <c r="I358" s="5"/>
      <c r="J358" s="78"/>
      <c r="K358" s="78"/>
      <c r="L358" s="78"/>
      <c r="M358" s="78"/>
    </row>
    <row r="359" spans="1:13" x14ac:dyDescent="0.15">
      <c r="A359" s="37" t="s">
        <v>60</v>
      </c>
      <c r="B359" s="48">
        <v>495</v>
      </c>
      <c r="C359" s="38" t="s">
        <v>462</v>
      </c>
      <c r="D359" s="100">
        <v>0</v>
      </c>
      <c r="E359" s="100">
        <v>14369</v>
      </c>
      <c r="F359" s="101"/>
      <c r="G359" s="88"/>
      <c r="I359" s="5"/>
      <c r="J359" s="78"/>
      <c r="K359" s="78"/>
      <c r="L359" s="78"/>
      <c r="M359" s="78"/>
    </row>
    <row r="360" spans="1:13" x14ac:dyDescent="0.15">
      <c r="A360" s="37" t="s">
        <v>373</v>
      </c>
      <c r="B360" s="48">
        <v>495</v>
      </c>
      <c r="C360" s="38" t="s">
        <v>464</v>
      </c>
      <c r="D360" s="100">
        <v>126131</v>
      </c>
      <c r="E360" s="100">
        <v>93384</v>
      </c>
      <c r="F360" s="101"/>
      <c r="G360" s="88"/>
      <c r="I360" s="5"/>
      <c r="J360" s="78"/>
      <c r="K360" s="78"/>
      <c r="L360" s="78"/>
      <c r="M360" s="78"/>
    </row>
    <row r="361" spans="1:13" x14ac:dyDescent="0.15">
      <c r="A361" s="37" t="s">
        <v>373</v>
      </c>
      <c r="B361" s="48">
        <v>495</v>
      </c>
      <c r="C361" s="38" t="s">
        <v>465</v>
      </c>
      <c r="D361" s="100">
        <v>0</v>
      </c>
      <c r="E361" s="100">
        <v>10246</v>
      </c>
      <c r="F361" s="101"/>
      <c r="G361" s="88"/>
      <c r="I361" s="5"/>
    </row>
    <row r="362" spans="1:13" x14ac:dyDescent="0.15">
      <c r="A362" s="37" t="s">
        <v>373</v>
      </c>
      <c r="B362" s="48">
        <v>510</v>
      </c>
      <c r="C362" s="38" t="s">
        <v>295</v>
      </c>
      <c r="D362" s="100">
        <v>254967</v>
      </c>
      <c r="E362" s="100">
        <v>153380</v>
      </c>
      <c r="F362" s="101"/>
      <c r="G362" s="88"/>
      <c r="I362" s="5"/>
      <c r="J362" s="78"/>
      <c r="K362" s="78"/>
      <c r="L362" s="78"/>
      <c r="M362" s="78"/>
    </row>
    <row r="363" spans="1:13" x14ac:dyDescent="0.15">
      <c r="A363" s="37" t="s">
        <v>373</v>
      </c>
      <c r="B363" s="48">
        <v>510</v>
      </c>
      <c r="C363" s="38" t="s">
        <v>297</v>
      </c>
      <c r="D363" s="100">
        <v>65358</v>
      </c>
      <c r="E363" s="100">
        <v>25905</v>
      </c>
      <c r="F363" s="101"/>
      <c r="G363" s="88"/>
      <c r="I363" s="5"/>
      <c r="J363" s="78"/>
      <c r="K363" s="78"/>
      <c r="L363" s="78"/>
      <c r="M363" s="78"/>
    </row>
    <row r="364" spans="1:13" x14ac:dyDescent="0.15">
      <c r="A364" s="37" t="s">
        <v>269</v>
      </c>
      <c r="B364" s="48">
        <v>511</v>
      </c>
      <c r="C364" s="38" t="s">
        <v>317</v>
      </c>
      <c r="D364" s="100">
        <v>0</v>
      </c>
      <c r="E364" s="100">
        <v>292725</v>
      </c>
      <c r="F364" s="101"/>
      <c r="G364" s="88"/>
      <c r="I364" s="5"/>
      <c r="J364" s="78"/>
      <c r="K364" s="78"/>
      <c r="L364" s="78"/>
      <c r="M364" s="78"/>
    </row>
    <row r="365" spans="1:13" x14ac:dyDescent="0.15">
      <c r="A365" s="37" t="s">
        <v>220</v>
      </c>
      <c r="B365" s="48">
        <v>511</v>
      </c>
      <c r="C365" s="38" t="s">
        <v>318</v>
      </c>
      <c r="D365" s="100">
        <v>0</v>
      </c>
      <c r="E365" s="100">
        <v>64577</v>
      </c>
      <c r="F365" s="101"/>
      <c r="G365" s="88"/>
      <c r="I365" s="5"/>
      <c r="J365" s="78"/>
      <c r="K365" s="78"/>
      <c r="L365" s="78"/>
      <c r="M365" s="78"/>
    </row>
    <row r="366" spans="1:13" x14ac:dyDescent="0.15">
      <c r="A366" s="37" t="s">
        <v>373</v>
      </c>
      <c r="B366" s="48">
        <v>582</v>
      </c>
      <c r="C366" s="38" t="s">
        <v>393</v>
      </c>
      <c r="D366" s="100">
        <v>174179</v>
      </c>
      <c r="E366" s="100">
        <v>169431</v>
      </c>
      <c r="F366" s="101"/>
      <c r="G366" s="88"/>
      <c r="I366" s="5"/>
      <c r="J366" s="78"/>
      <c r="K366" s="78"/>
      <c r="L366" s="78"/>
      <c r="M366" s="78"/>
    </row>
    <row r="367" spans="1:13" x14ac:dyDescent="0.15">
      <c r="A367" s="37" t="s">
        <v>373</v>
      </c>
      <c r="B367" s="48">
        <v>582</v>
      </c>
      <c r="C367" s="38" t="s">
        <v>394</v>
      </c>
      <c r="D367" s="100">
        <v>0</v>
      </c>
      <c r="E367" s="100">
        <v>6975</v>
      </c>
      <c r="F367" s="101"/>
      <c r="G367" s="88"/>
      <c r="I367" s="5"/>
    </row>
    <row r="368" spans="1:13" x14ac:dyDescent="0.15">
      <c r="A368" s="37" t="s">
        <v>298</v>
      </c>
      <c r="B368" s="48">
        <v>602</v>
      </c>
      <c r="C368" s="38" t="s">
        <v>413</v>
      </c>
      <c r="D368" s="100">
        <v>0</v>
      </c>
      <c r="E368" s="100">
        <v>506246</v>
      </c>
      <c r="F368" s="101"/>
      <c r="G368" s="88"/>
      <c r="I368" s="5"/>
      <c r="J368" s="78"/>
      <c r="K368" s="78"/>
      <c r="L368" s="78"/>
      <c r="M368" s="78"/>
    </row>
    <row r="369" spans="1:14" x14ac:dyDescent="0.15">
      <c r="A369" s="37" t="s">
        <v>298</v>
      </c>
      <c r="B369" s="48">
        <v>614</v>
      </c>
      <c r="C369" s="38" t="s">
        <v>421</v>
      </c>
      <c r="D369" s="100">
        <v>0</v>
      </c>
      <c r="E369" s="100">
        <v>214221</v>
      </c>
      <c r="F369" s="101"/>
      <c r="G369" s="88"/>
      <c r="I369" s="5"/>
      <c r="J369" s="78"/>
      <c r="K369" s="78"/>
      <c r="L369" s="78"/>
      <c r="M369" s="78"/>
    </row>
    <row r="370" spans="1:14" x14ac:dyDescent="0.15">
      <c r="A370" s="37"/>
      <c r="B370" s="48"/>
      <c r="C370" s="38"/>
      <c r="D370" s="100"/>
      <c r="E370" s="100"/>
      <c r="F370" s="101"/>
      <c r="G370" s="88"/>
      <c r="I370" s="5"/>
      <c r="J370" s="78"/>
      <c r="K370" s="78"/>
      <c r="L370" s="78"/>
      <c r="M370" s="78"/>
    </row>
    <row r="371" spans="1:14" x14ac:dyDescent="0.15">
      <c r="A371" s="102" t="s">
        <v>467</v>
      </c>
      <c r="B371" s="66"/>
      <c r="C371" s="67"/>
      <c r="D371" s="65">
        <v>10326398.1</v>
      </c>
      <c r="E371" s="65">
        <v>4847365.38</v>
      </c>
      <c r="F371" s="65">
        <v>0</v>
      </c>
      <c r="G371" s="88"/>
      <c r="I371" s="5"/>
      <c r="J371" s="78"/>
      <c r="K371" s="78"/>
      <c r="L371" s="78"/>
      <c r="M371" s="78"/>
      <c r="N371" s="87"/>
    </row>
    <row r="372" spans="1:14" x14ac:dyDescent="0.15">
      <c r="A372" s="87"/>
      <c r="G372" s="88"/>
      <c r="I372" s="5"/>
    </row>
    <row r="373" spans="1:14" ht="12.75" x14ac:dyDescent="0.2">
      <c r="A373" s="8" t="s">
        <v>468</v>
      </c>
      <c r="B373" s="87"/>
      <c r="C373" s="87"/>
      <c r="E373" s="6"/>
      <c r="F373" s="104"/>
      <c r="G373" s="104"/>
      <c r="L373" s="105"/>
      <c r="M373" s="78"/>
    </row>
    <row r="374" spans="1:14" ht="12.75" x14ac:dyDescent="0.2">
      <c r="A374" s="1" t="s">
        <v>446</v>
      </c>
      <c r="B374" s="87"/>
      <c r="C374" s="87"/>
      <c r="E374" s="6"/>
      <c r="F374" s="104"/>
      <c r="G374" s="104"/>
      <c r="L374" s="105"/>
      <c r="M374" s="78"/>
    </row>
    <row r="375" spans="1:14" ht="12.75" x14ac:dyDescent="0.2">
      <c r="A375" s="90" t="s">
        <v>794</v>
      </c>
      <c r="B375" s="6"/>
      <c r="C375" s="6"/>
      <c r="E375" s="6"/>
      <c r="F375" s="104"/>
      <c r="G375" s="104"/>
      <c r="L375" s="105"/>
      <c r="M375" s="78"/>
    </row>
    <row r="376" spans="1:14" x14ac:dyDescent="0.15">
      <c r="A376" s="11"/>
      <c r="B376" s="11"/>
      <c r="C376" s="11"/>
      <c r="D376" s="11"/>
      <c r="E376" s="11"/>
      <c r="F376" s="106"/>
      <c r="G376" s="106"/>
      <c r="H376" s="11"/>
      <c r="I376" s="11"/>
      <c r="J376" s="11"/>
      <c r="K376" s="11"/>
      <c r="L376" s="105"/>
      <c r="M376" s="78"/>
    </row>
    <row r="377" spans="1:14" ht="12.75" x14ac:dyDescent="0.2">
      <c r="A377" s="91"/>
      <c r="B377" s="92" t="s">
        <v>469</v>
      </c>
      <c r="C377" s="92"/>
      <c r="D377" s="92"/>
      <c r="E377" s="107"/>
      <c r="F377" s="92" t="s">
        <v>470</v>
      </c>
      <c r="G377" s="92" t="s">
        <v>471</v>
      </c>
      <c r="H377" s="92" t="s">
        <v>472</v>
      </c>
      <c r="I377" s="92" t="s">
        <v>14</v>
      </c>
      <c r="J377" s="92" t="s">
        <v>472</v>
      </c>
      <c r="K377" s="92" t="s">
        <v>473</v>
      </c>
      <c r="L377" s="92" t="s">
        <v>474</v>
      </c>
    </row>
    <row r="378" spans="1:14" ht="12.75" x14ac:dyDescent="0.2">
      <c r="A378" s="95" t="s">
        <v>475</v>
      </c>
      <c r="B378" s="96" t="s">
        <v>476</v>
      </c>
      <c r="C378" s="96" t="s">
        <v>477</v>
      </c>
      <c r="D378" s="96" t="s">
        <v>5</v>
      </c>
      <c r="E378" s="96" t="s">
        <v>7</v>
      </c>
      <c r="F378" s="96" t="s">
        <v>15</v>
      </c>
      <c r="G378" s="96" t="s">
        <v>478</v>
      </c>
      <c r="H378" s="96" t="s">
        <v>479</v>
      </c>
      <c r="I378" s="96" t="s">
        <v>480</v>
      </c>
      <c r="J378" s="96" t="s">
        <v>481</v>
      </c>
      <c r="K378" s="96" t="s">
        <v>482</v>
      </c>
      <c r="L378" s="96" t="s">
        <v>483</v>
      </c>
      <c r="M378" s="78"/>
    </row>
    <row r="379" spans="1:14" ht="12.75" x14ac:dyDescent="0.2">
      <c r="A379" s="95" t="s">
        <v>453</v>
      </c>
      <c r="B379" s="96" t="s">
        <v>484</v>
      </c>
      <c r="C379" s="96" t="s">
        <v>485</v>
      </c>
      <c r="D379" s="96" t="s">
        <v>486</v>
      </c>
      <c r="E379" s="22"/>
      <c r="F379" s="96" t="s">
        <v>487</v>
      </c>
      <c r="G379" s="96" t="s">
        <v>488</v>
      </c>
      <c r="H379" s="96" t="s">
        <v>489</v>
      </c>
      <c r="I379" s="96" t="s">
        <v>490</v>
      </c>
      <c r="J379" s="96" t="s">
        <v>21</v>
      </c>
      <c r="K379" s="108" t="s">
        <v>21</v>
      </c>
      <c r="L379" s="108" t="s">
        <v>491</v>
      </c>
      <c r="M379" s="78"/>
    </row>
    <row r="380" spans="1:14" ht="12.75" x14ac:dyDescent="0.2">
      <c r="A380" s="98"/>
      <c r="B380" s="33" t="s">
        <v>492</v>
      </c>
      <c r="C380" s="33"/>
      <c r="D380" s="33"/>
      <c r="E380" s="32"/>
      <c r="F380" s="109"/>
      <c r="G380" s="109"/>
      <c r="H380" s="33"/>
      <c r="I380" s="33" t="s">
        <v>33</v>
      </c>
      <c r="J380" s="33"/>
      <c r="K380" s="110"/>
      <c r="L380" s="110" t="s">
        <v>493</v>
      </c>
      <c r="M380" s="78"/>
    </row>
    <row r="381" spans="1:14" x14ac:dyDescent="0.15">
      <c r="A381" s="11"/>
      <c r="B381" s="11"/>
      <c r="C381" s="11"/>
      <c r="D381" s="11"/>
      <c r="E381" s="11"/>
      <c r="F381" s="106"/>
      <c r="G381" s="106"/>
      <c r="H381" s="11"/>
      <c r="I381" s="11"/>
      <c r="J381" s="11"/>
      <c r="K381" s="11"/>
      <c r="L381" s="105"/>
      <c r="M381" s="78"/>
    </row>
    <row r="382" spans="1:14" x14ac:dyDescent="0.15">
      <c r="A382" s="145" t="s">
        <v>795</v>
      </c>
      <c r="B382" s="37"/>
      <c r="C382" s="6"/>
      <c r="D382" s="48"/>
      <c r="E382" s="38"/>
      <c r="F382" s="111"/>
      <c r="G382" s="38"/>
      <c r="H382" s="112"/>
      <c r="I382" s="112"/>
      <c r="J382" s="112"/>
      <c r="K382" s="112"/>
      <c r="L382" s="105"/>
    </row>
    <row r="383" spans="1:14" x14ac:dyDescent="0.15">
      <c r="A383" s="37"/>
      <c r="B383" s="37"/>
      <c r="C383" s="6"/>
      <c r="D383" s="48"/>
      <c r="E383" s="38"/>
      <c r="F383" s="111"/>
      <c r="G383" s="38"/>
      <c r="H383" s="112"/>
      <c r="I383" s="112"/>
      <c r="J383" s="112"/>
      <c r="K383" s="112"/>
      <c r="L383" s="105"/>
      <c r="M383" s="78"/>
    </row>
    <row r="384" spans="1:14" x14ac:dyDescent="0.15">
      <c r="A384" s="113" t="s">
        <v>467</v>
      </c>
      <c r="B384" s="67"/>
      <c r="C384" s="67"/>
      <c r="D384" s="67"/>
      <c r="E384" s="67"/>
      <c r="F384" s="114"/>
      <c r="G384" s="114"/>
      <c r="H384" s="65"/>
      <c r="I384" s="69">
        <v>0</v>
      </c>
      <c r="J384" s="69">
        <v>0</v>
      </c>
      <c r="K384" s="69">
        <v>0</v>
      </c>
      <c r="L384" s="65"/>
      <c r="M384" s="78"/>
    </row>
    <row r="385" spans="1:13" x14ac:dyDescent="0.15">
      <c r="A385" s="115"/>
      <c r="B385" s="6"/>
      <c r="C385" s="6"/>
      <c r="E385" s="6"/>
      <c r="F385" s="104"/>
      <c r="G385" s="104"/>
      <c r="H385" s="73"/>
      <c r="I385" s="73"/>
      <c r="J385" s="73"/>
      <c r="K385" s="73"/>
      <c r="L385" s="105"/>
      <c r="M385" s="78"/>
    </row>
    <row r="386" spans="1:13" x14ac:dyDescent="0.15">
      <c r="A386" s="116" t="s">
        <v>497</v>
      </c>
      <c r="B386" s="6"/>
      <c r="C386" s="6"/>
      <c r="E386" s="6"/>
      <c r="F386" s="104"/>
      <c r="G386" s="104"/>
      <c r="H386" s="78"/>
      <c r="I386" s="78"/>
      <c r="J386" s="78"/>
      <c r="K386" s="78"/>
      <c r="L386" s="105"/>
      <c r="M386" s="78"/>
    </row>
    <row r="387" spans="1:13" x14ac:dyDescent="0.15">
      <c r="A387" s="80" t="s">
        <v>498</v>
      </c>
      <c r="B387" s="6"/>
      <c r="C387" s="6"/>
      <c r="E387" s="82"/>
      <c r="F387" s="117"/>
      <c r="G387" s="118"/>
      <c r="H387" s="78"/>
      <c r="I387" s="78"/>
      <c r="J387" s="78"/>
      <c r="K387" s="78"/>
      <c r="L387" s="105"/>
    </row>
    <row r="388" spans="1:13" x14ac:dyDescent="0.15">
      <c r="A388" s="80" t="s">
        <v>499</v>
      </c>
      <c r="B388" s="6"/>
      <c r="C388" s="6"/>
      <c r="E388" s="6"/>
      <c r="F388" s="104"/>
      <c r="G388" s="104"/>
      <c r="L388" s="105"/>
      <c r="M388" s="78"/>
    </row>
    <row r="389" spans="1:13" x14ac:dyDescent="0.15">
      <c r="A389" s="119"/>
      <c r="B389" s="6"/>
      <c r="C389" s="6"/>
      <c r="E389" s="6"/>
      <c r="F389" s="104"/>
      <c r="G389" s="104"/>
      <c r="H389" s="78"/>
      <c r="I389" s="78"/>
      <c r="J389" s="78"/>
      <c r="K389" s="78"/>
      <c r="L389" s="105"/>
      <c r="M389" s="78"/>
    </row>
    <row r="390" spans="1:13" x14ac:dyDescent="0.15">
      <c r="A390" s="87"/>
      <c r="B390" s="2"/>
      <c r="C390" s="2"/>
      <c r="D390" s="87"/>
      <c r="E390" s="5"/>
      <c r="F390" s="87"/>
      <c r="G390" s="88"/>
      <c r="I390" s="5"/>
      <c r="J390" s="78"/>
      <c r="K390" s="78"/>
      <c r="L390" s="78"/>
      <c r="M390" s="78"/>
    </row>
    <row r="391" spans="1:13" ht="12.75" x14ac:dyDescent="0.2">
      <c r="A391" s="120"/>
      <c r="B391" s="120"/>
      <c r="C391" s="121"/>
      <c r="D391" s="121"/>
      <c r="E391" s="121"/>
      <c r="F391" s="121"/>
      <c r="G391" s="88"/>
      <c r="I391" s="5"/>
      <c r="J391" s="78"/>
      <c r="K391" s="78"/>
      <c r="L391" s="78"/>
      <c r="M391" s="78"/>
    </row>
    <row r="392" spans="1:13" x14ac:dyDescent="0.15">
      <c r="A392" s="122" t="s">
        <v>500</v>
      </c>
      <c r="B392" s="123"/>
      <c r="C392" s="123"/>
      <c r="D392" s="123"/>
      <c r="E392" s="123"/>
      <c r="F392" s="124"/>
      <c r="G392" s="88"/>
      <c r="I392" s="5"/>
      <c r="J392" s="78"/>
      <c r="K392" s="78"/>
      <c r="L392" s="78"/>
      <c r="M392" s="78"/>
    </row>
    <row r="393" spans="1:13" ht="31.5" x14ac:dyDescent="0.15">
      <c r="A393" s="125" t="s">
        <v>501</v>
      </c>
      <c r="B393" s="126" t="s">
        <v>502</v>
      </c>
      <c r="C393" s="126" t="s">
        <v>503</v>
      </c>
      <c r="D393" s="127" t="s">
        <v>504</v>
      </c>
      <c r="E393" s="126" t="s">
        <v>505</v>
      </c>
      <c r="F393" s="128" t="s">
        <v>506</v>
      </c>
      <c r="G393" s="88"/>
    </row>
    <row r="394" spans="1:13" ht="112.5" x14ac:dyDescent="0.15">
      <c r="A394" s="129">
        <v>193</v>
      </c>
      <c r="B394" s="130" t="s">
        <v>35</v>
      </c>
      <c r="C394" s="130" t="s">
        <v>507</v>
      </c>
      <c r="D394" s="130" t="s">
        <v>508</v>
      </c>
      <c r="E394" s="131" t="s">
        <v>509</v>
      </c>
      <c r="F394" s="131" t="s">
        <v>510</v>
      </c>
      <c r="G394" s="88"/>
      <c r="I394" s="5"/>
      <c r="J394" s="78"/>
      <c r="K394" s="78"/>
      <c r="L394" s="78"/>
      <c r="M394" s="78"/>
    </row>
    <row r="395" spans="1:13" ht="112.5" x14ac:dyDescent="0.15">
      <c r="A395" s="132">
        <v>199</v>
      </c>
      <c r="B395" s="133" t="s">
        <v>40</v>
      </c>
      <c r="C395" s="133" t="s">
        <v>507</v>
      </c>
      <c r="D395" s="133" t="s">
        <v>508</v>
      </c>
      <c r="E395" s="134" t="s">
        <v>509</v>
      </c>
      <c r="F395" s="134" t="s">
        <v>511</v>
      </c>
      <c r="G395" s="88"/>
      <c r="I395" s="5"/>
      <c r="J395" s="78"/>
      <c r="K395" s="78"/>
      <c r="L395" s="78"/>
      <c r="M395" s="78"/>
    </row>
    <row r="396" spans="1:13" ht="146.25" x14ac:dyDescent="0.15">
      <c r="A396" s="129">
        <v>202</v>
      </c>
      <c r="B396" s="130" t="s">
        <v>43</v>
      </c>
      <c r="C396" s="130" t="s">
        <v>507</v>
      </c>
      <c r="D396" s="130" t="s">
        <v>508</v>
      </c>
      <c r="E396" s="131" t="s">
        <v>512</v>
      </c>
      <c r="F396" s="131" t="s">
        <v>513</v>
      </c>
      <c r="G396" s="88"/>
      <c r="I396" s="5"/>
      <c r="J396" s="78"/>
      <c r="K396" s="78"/>
      <c r="L396" s="78"/>
      <c r="M396" s="78"/>
    </row>
    <row r="397" spans="1:13" ht="45" x14ac:dyDescent="0.15">
      <c r="A397" s="132">
        <v>211</v>
      </c>
      <c r="B397" s="133" t="s">
        <v>48</v>
      </c>
      <c r="C397" s="133" t="s">
        <v>514</v>
      </c>
      <c r="D397" s="133" t="s">
        <v>508</v>
      </c>
      <c r="E397" s="133" t="s">
        <v>515</v>
      </c>
      <c r="F397" s="133" t="s">
        <v>516</v>
      </c>
      <c r="G397" s="88"/>
      <c r="I397" s="5"/>
      <c r="J397" s="78"/>
      <c r="K397" s="78"/>
      <c r="L397" s="78"/>
      <c r="M397" s="78"/>
    </row>
    <row r="398" spans="1:13" ht="56.25" x14ac:dyDescent="0.15">
      <c r="A398" s="129">
        <v>221</v>
      </c>
      <c r="B398" s="130" t="s">
        <v>53</v>
      </c>
      <c r="C398" s="130" t="s">
        <v>514</v>
      </c>
      <c r="D398" s="130" t="s">
        <v>517</v>
      </c>
      <c r="E398" s="133" t="s">
        <v>518</v>
      </c>
      <c r="F398" s="133" t="s">
        <v>519</v>
      </c>
      <c r="G398" s="88"/>
      <c r="I398" s="5"/>
      <c r="J398" s="78"/>
      <c r="K398" s="78"/>
      <c r="L398" s="78"/>
      <c r="M398" s="78"/>
    </row>
    <row r="399" spans="1:13" ht="33.75" x14ac:dyDescent="0.15">
      <c r="A399" s="132">
        <v>225</v>
      </c>
      <c r="B399" s="133" t="s">
        <v>61</v>
      </c>
      <c r="C399" s="133" t="s">
        <v>520</v>
      </c>
      <c r="D399" s="133" t="s">
        <v>521</v>
      </c>
      <c r="E399" s="133" t="s">
        <v>522</v>
      </c>
      <c r="F399" s="133" t="s">
        <v>523</v>
      </c>
      <c r="G399" s="88"/>
      <c r="I399" s="5"/>
    </row>
    <row r="400" spans="1:13" ht="22.5" x14ac:dyDescent="0.15">
      <c r="A400" s="129">
        <v>226</v>
      </c>
      <c r="B400" s="130" t="s">
        <v>524</v>
      </c>
      <c r="C400" s="130" t="s">
        <v>514</v>
      </c>
      <c r="D400" s="130" t="s">
        <v>508</v>
      </c>
      <c r="E400" s="130" t="s">
        <v>525</v>
      </c>
      <c r="F400" s="130" t="s">
        <v>526</v>
      </c>
      <c r="G400" s="88"/>
      <c r="I400" s="5"/>
      <c r="J400" s="78"/>
      <c r="K400" s="78"/>
      <c r="L400" s="78"/>
      <c r="M400" s="78"/>
    </row>
    <row r="401" spans="1:14" ht="22.5" x14ac:dyDescent="0.15">
      <c r="A401" s="132">
        <v>228</v>
      </c>
      <c r="B401" s="133" t="s">
        <v>66</v>
      </c>
      <c r="C401" s="133" t="s">
        <v>520</v>
      </c>
      <c r="D401" s="133" t="s">
        <v>521</v>
      </c>
      <c r="E401" s="133" t="s">
        <v>527</v>
      </c>
      <c r="F401" s="133" t="s">
        <v>527</v>
      </c>
      <c r="G401" s="88"/>
      <c r="I401" s="5"/>
      <c r="J401" s="78"/>
      <c r="K401" s="78"/>
      <c r="L401" s="78"/>
      <c r="M401" s="78"/>
    </row>
    <row r="402" spans="1:14" ht="33.75" x14ac:dyDescent="0.15">
      <c r="A402" s="129">
        <v>233</v>
      </c>
      <c r="B402" s="130" t="s">
        <v>528</v>
      </c>
      <c r="C402" s="130" t="s">
        <v>514</v>
      </c>
      <c r="D402" s="130" t="s">
        <v>529</v>
      </c>
      <c r="E402" s="133" t="s">
        <v>530</v>
      </c>
      <c r="F402" s="133" t="s">
        <v>531</v>
      </c>
      <c r="G402" s="88"/>
      <c r="I402" s="5"/>
      <c r="J402" s="78"/>
      <c r="K402" s="78"/>
      <c r="L402" s="78"/>
      <c r="M402" s="78"/>
    </row>
    <row r="403" spans="1:14" ht="67.5" x14ac:dyDescent="0.15">
      <c r="A403" s="132">
        <v>236</v>
      </c>
      <c r="B403" s="133" t="s">
        <v>68</v>
      </c>
      <c r="C403" s="133" t="s">
        <v>507</v>
      </c>
      <c r="D403" s="133" t="s">
        <v>521</v>
      </c>
      <c r="E403" s="133" t="s">
        <v>532</v>
      </c>
      <c r="F403" s="133" t="s">
        <v>533</v>
      </c>
      <c r="G403" s="88"/>
      <c r="I403" s="5"/>
      <c r="J403" s="78"/>
      <c r="K403" s="78"/>
      <c r="L403" s="78"/>
      <c r="M403" s="78"/>
    </row>
    <row r="404" spans="1:14" ht="33.75" x14ac:dyDescent="0.15">
      <c r="A404" s="129">
        <v>239</v>
      </c>
      <c r="B404" s="130" t="s">
        <v>73</v>
      </c>
      <c r="C404" s="130" t="s">
        <v>534</v>
      </c>
      <c r="D404" s="130" t="s">
        <v>508</v>
      </c>
      <c r="E404" s="130" t="s">
        <v>535</v>
      </c>
      <c r="F404" s="130" t="s">
        <v>535</v>
      </c>
      <c r="G404" s="88"/>
      <c r="I404" s="5"/>
      <c r="J404" s="78"/>
      <c r="K404" s="78"/>
      <c r="L404" s="78"/>
      <c r="M404" s="78"/>
    </row>
    <row r="405" spans="1:14" ht="33.75" x14ac:dyDescent="0.15">
      <c r="A405" s="132">
        <v>243</v>
      </c>
      <c r="B405" s="133" t="s">
        <v>536</v>
      </c>
      <c r="C405" s="133" t="s">
        <v>534</v>
      </c>
      <c r="D405" s="133" t="s">
        <v>508</v>
      </c>
      <c r="E405" s="133" t="s">
        <v>537</v>
      </c>
      <c r="F405" s="133" t="s">
        <v>537</v>
      </c>
      <c r="G405" s="88"/>
      <c r="I405" s="5"/>
    </row>
    <row r="406" spans="1:14" ht="90" x14ac:dyDescent="0.15">
      <c r="A406" s="129">
        <v>245</v>
      </c>
      <c r="B406" s="130" t="s">
        <v>76</v>
      </c>
      <c r="C406" s="130" t="s">
        <v>514</v>
      </c>
      <c r="D406" s="130" t="s">
        <v>517</v>
      </c>
      <c r="E406" s="133" t="s">
        <v>538</v>
      </c>
      <c r="F406" s="133" t="s">
        <v>539</v>
      </c>
      <c r="G406" s="88"/>
      <c r="I406" s="5"/>
      <c r="J406" s="78"/>
      <c r="K406" s="78"/>
      <c r="L406" s="78"/>
      <c r="M406" s="78"/>
    </row>
    <row r="407" spans="1:14" ht="90" x14ac:dyDescent="0.15">
      <c r="A407" s="132">
        <v>247</v>
      </c>
      <c r="B407" s="133" t="s">
        <v>81</v>
      </c>
      <c r="C407" s="133" t="s">
        <v>514</v>
      </c>
      <c r="D407" s="133" t="s">
        <v>517</v>
      </c>
      <c r="E407" s="133" t="s">
        <v>540</v>
      </c>
      <c r="F407" s="133" t="s">
        <v>541</v>
      </c>
      <c r="G407" s="88"/>
      <c r="I407" s="5"/>
      <c r="J407" s="78"/>
      <c r="K407" s="78"/>
      <c r="L407" s="78"/>
      <c r="M407" s="78"/>
    </row>
    <row r="408" spans="1:14" ht="22.5" x14ac:dyDescent="0.15">
      <c r="A408" s="129">
        <v>262</v>
      </c>
      <c r="B408" s="130" t="s">
        <v>86</v>
      </c>
      <c r="C408" s="130" t="s">
        <v>542</v>
      </c>
      <c r="D408" s="130" t="s">
        <v>508</v>
      </c>
      <c r="E408" s="130" t="s">
        <v>543</v>
      </c>
      <c r="F408" s="130" t="s">
        <v>543</v>
      </c>
      <c r="G408" s="88"/>
      <c r="I408" s="5"/>
      <c r="J408" s="78"/>
      <c r="K408" s="78"/>
      <c r="L408" s="78"/>
      <c r="M408" s="78"/>
    </row>
    <row r="409" spans="1:14" ht="67.5" x14ac:dyDescent="0.15">
      <c r="A409" s="132">
        <v>265</v>
      </c>
      <c r="B409" s="133" t="s">
        <v>544</v>
      </c>
      <c r="C409" s="133" t="s">
        <v>545</v>
      </c>
      <c r="D409" s="133" t="s">
        <v>517</v>
      </c>
      <c r="E409" s="133" t="s">
        <v>546</v>
      </c>
      <c r="F409" s="133" t="s">
        <v>547</v>
      </c>
      <c r="G409" s="88"/>
      <c r="I409" s="5"/>
      <c r="J409" s="78"/>
      <c r="K409" s="78"/>
      <c r="L409" s="78"/>
      <c r="M409" s="78"/>
    </row>
    <row r="410" spans="1:14" ht="22.5" x14ac:dyDescent="0.15">
      <c r="A410" s="129">
        <v>270</v>
      </c>
      <c r="B410" s="130" t="s">
        <v>93</v>
      </c>
      <c r="C410" s="130" t="s">
        <v>520</v>
      </c>
      <c r="D410" s="130" t="s">
        <v>521</v>
      </c>
      <c r="E410" s="130" t="s">
        <v>527</v>
      </c>
      <c r="F410" s="130" t="s">
        <v>527</v>
      </c>
      <c r="G410" s="88"/>
      <c r="I410" s="5"/>
      <c r="J410" s="78"/>
      <c r="K410" s="78"/>
      <c r="L410" s="78"/>
      <c r="M410" s="78"/>
    </row>
    <row r="411" spans="1:14" ht="101.25" x14ac:dyDescent="0.15">
      <c r="A411" s="132">
        <v>271</v>
      </c>
      <c r="B411" s="133" t="s">
        <v>95</v>
      </c>
      <c r="C411" s="133" t="s">
        <v>548</v>
      </c>
      <c r="D411" s="133" t="s">
        <v>517</v>
      </c>
      <c r="E411" s="133" t="s">
        <v>549</v>
      </c>
      <c r="F411" s="133" t="s">
        <v>550</v>
      </c>
      <c r="G411" s="88"/>
      <c r="I411" s="5"/>
    </row>
    <row r="412" spans="1:14" ht="22.5" x14ac:dyDescent="0.15">
      <c r="A412" s="129">
        <v>278</v>
      </c>
      <c r="B412" s="130" t="s">
        <v>551</v>
      </c>
      <c r="C412" s="130" t="s">
        <v>552</v>
      </c>
      <c r="D412" s="130" t="s">
        <v>508</v>
      </c>
      <c r="E412" s="130" t="s">
        <v>553</v>
      </c>
      <c r="F412" s="130" t="s">
        <v>553</v>
      </c>
      <c r="G412" s="88"/>
      <c r="I412" s="5"/>
      <c r="J412" s="78"/>
      <c r="K412" s="78"/>
      <c r="L412" s="78"/>
      <c r="M412" s="78"/>
      <c r="N412" s="78"/>
    </row>
    <row r="413" spans="1:14" ht="33.75" x14ac:dyDescent="0.15">
      <c r="A413" s="132">
        <v>280</v>
      </c>
      <c r="B413" s="133" t="s">
        <v>100</v>
      </c>
      <c r="C413" s="133" t="s">
        <v>514</v>
      </c>
      <c r="D413" s="133" t="s">
        <v>554</v>
      </c>
      <c r="E413" s="133" t="s">
        <v>555</v>
      </c>
      <c r="F413" s="133" t="s">
        <v>556</v>
      </c>
      <c r="G413" s="88"/>
      <c r="I413" s="5"/>
      <c r="J413" s="78"/>
      <c r="K413" s="78"/>
      <c r="L413" s="78"/>
      <c r="M413" s="78"/>
      <c r="N413" s="78"/>
    </row>
    <row r="414" spans="1:14" ht="90" x14ac:dyDescent="0.15">
      <c r="A414" s="129">
        <v>282</v>
      </c>
      <c r="B414" s="130" t="s">
        <v>104</v>
      </c>
      <c r="C414" s="130" t="s">
        <v>548</v>
      </c>
      <c r="D414" s="130" t="s">
        <v>517</v>
      </c>
      <c r="E414" s="133" t="s">
        <v>557</v>
      </c>
      <c r="F414" s="133" t="s">
        <v>558</v>
      </c>
      <c r="G414" s="88"/>
      <c r="I414" s="5"/>
      <c r="J414" s="78"/>
      <c r="K414" s="78"/>
      <c r="L414" s="78"/>
      <c r="M414" s="78"/>
      <c r="N414" s="78"/>
    </row>
    <row r="415" spans="1:14" ht="67.5" x14ac:dyDescent="0.15">
      <c r="A415" s="132">
        <v>283</v>
      </c>
      <c r="B415" s="133" t="s">
        <v>110</v>
      </c>
      <c r="C415" s="133" t="s">
        <v>507</v>
      </c>
      <c r="D415" s="133" t="s">
        <v>521</v>
      </c>
      <c r="E415" s="133" t="s">
        <v>559</v>
      </c>
      <c r="F415" s="133" t="s">
        <v>560</v>
      </c>
      <c r="G415" s="89"/>
      <c r="I415" s="5"/>
      <c r="J415" s="78"/>
      <c r="K415" s="78"/>
      <c r="L415" s="78"/>
      <c r="M415" s="78"/>
      <c r="N415" s="78"/>
    </row>
    <row r="416" spans="1:14" x14ac:dyDescent="0.15">
      <c r="A416" s="129">
        <v>290</v>
      </c>
      <c r="B416" s="130" t="s">
        <v>114</v>
      </c>
      <c r="C416" s="130" t="s">
        <v>548</v>
      </c>
      <c r="D416" s="130" t="s">
        <v>561</v>
      </c>
      <c r="E416" s="130"/>
      <c r="F416" s="130" t="s">
        <v>562</v>
      </c>
      <c r="G416" s="89"/>
      <c r="I416" s="5"/>
      <c r="J416" s="78"/>
      <c r="K416" s="78"/>
      <c r="L416" s="78"/>
      <c r="M416" s="78"/>
      <c r="N416" s="78"/>
    </row>
    <row r="417" spans="1:14" ht="90" x14ac:dyDescent="0.15">
      <c r="A417" s="132">
        <v>294</v>
      </c>
      <c r="B417" s="133" t="s">
        <v>118</v>
      </c>
      <c r="C417" s="133" t="s">
        <v>514</v>
      </c>
      <c r="D417" s="133" t="s">
        <v>517</v>
      </c>
      <c r="E417" s="134" t="s">
        <v>563</v>
      </c>
      <c r="F417" s="134" t="s">
        <v>564</v>
      </c>
      <c r="G417" s="89"/>
      <c r="I417" s="5"/>
    </row>
    <row r="418" spans="1:14" ht="22.5" x14ac:dyDescent="0.15">
      <c r="A418" s="129">
        <v>295</v>
      </c>
      <c r="B418" s="130" t="s">
        <v>565</v>
      </c>
      <c r="C418" s="130" t="s">
        <v>548</v>
      </c>
      <c r="D418" s="130" t="s">
        <v>566</v>
      </c>
      <c r="E418" s="130" t="s">
        <v>567</v>
      </c>
      <c r="F418" s="130" t="s">
        <v>567</v>
      </c>
      <c r="G418" s="89"/>
      <c r="I418" s="5"/>
    </row>
    <row r="419" spans="1:14" x14ac:dyDescent="0.15">
      <c r="A419" s="132">
        <v>299</v>
      </c>
      <c r="B419" s="133" t="s">
        <v>122</v>
      </c>
      <c r="C419" s="133" t="s">
        <v>548</v>
      </c>
      <c r="D419" s="133" t="s">
        <v>561</v>
      </c>
      <c r="E419" s="133"/>
      <c r="F419" s="133" t="s">
        <v>562</v>
      </c>
      <c r="G419" s="89"/>
      <c r="I419" s="5"/>
    </row>
    <row r="420" spans="1:14" ht="33.75" x14ac:dyDescent="0.15">
      <c r="A420" s="129">
        <v>300</v>
      </c>
      <c r="B420" s="130" t="s">
        <v>125</v>
      </c>
      <c r="C420" s="130" t="s">
        <v>545</v>
      </c>
      <c r="D420" s="130" t="s">
        <v>521</v>
      </c>
      <c r="E420" s="130" t="s">
        <v>568</v>
      </c>
      <c r="F420" s="130" t="s">
        <v>569</v>
      </c>
      <c r="G420" s="87"/>
      <c r="H420" s="87"/>
      <c r="I420" s="87"/>
      <c r="J420" s="78"/>
      <c r="K420" s="78"/>
      <c r="L420" s="78"/>
      <c r="M420" s="78"/>
      <c r="N420" s="87"/>
    </row>
    <row r="421" spans="1:14" ht="33.75" x14ac:dyDescent="0.15">
      <c r="A421" s="132">
        <v>304</v>
      </c>
      <c r="B421" s="133" t="s">
        <v>570</v>
      </c>
      <c r="C421" s="133" t="s">
        <v>542</v>
      </c>
      <c r="D421" s="133" t="s">
        <v>571</v>
      </c>
      <c r="E421" s="133" t="s">
        <v>572</v>
      </c>
      <c r="F421" s="133" t="s">
        <v>573</v>
      </c>
      <c r="J421" s="78"/>
      <c r="K421" s="78"/>
      <c r="L421" s="78"/>
      <c r="M421" s="78"/>
      <c r="N421" s="78"/>
    </row>
    <row r="422" spans="1:14" ht="33.75" x14ac:dyDescent="0.15">
      <c r="A422" s="132" t="s">
        <v>574</v>
      </c>
      <c r="B422" s="133" t="s">
        <v>575</v>
      </c>
      <c r="C422" s="133" t="s">
        <v>514</v>
      </c>
      <c r="D422" s="133" t="s">
        <v>576</v>
      </c>
      <c r="E422" s="133" t="s">
        <v>577</v>
      </c>
      <c r="F422" s="133" t="s">
        <v>578</v>
      </c>
    </row>
    <row r="423" spans="1:14" ht="45" x14ac:dyDescent="0.15">
      <c r="A423" s="129">
        <v>311</v>
      </c>
      <c r="B423" s="130" t="s">
        <v>579</v>
      </c>
      <c r="C423" s="130" t="s">
        <v>542</v>
      </c>
      <c r="D423" s="130" t="s">
        <v>580</v>
      </c>
      <c r="E423" s="130" t="s">
        <v>581</v>
      </c>
      <c r="F423" s="130" t="s">
        <v>582</v>
      </c>
    </row>
    <row r="424" spans="1:14" ht="22.5" x14ac:dyDescent="0.15">
      <c r="A424" s="132">
        <v>312</v>
      </c>
      <c r="B424" s="133" t="s">
        <v>583</v>
      </c>
      <c r="C424" s="133" t="s">
        <v>584</v>
      </c>
      <c r="D424" s="133" t="s">
        <v>508</v>
      </c>
      <c r="E424" s="133" t="s">
        <v>585</v>
      </c>
      <c r="F424" s="133" t="s">
        <v>585</v>
      </c>
    </row>
    <row r="425" spans="1:14" ht="90" x14ac:dyDescent="0.15">
      <c r="A425" s="129">
        <v>313</v>
      </c>
      <c r="B425" s="130" t="s">
        <v>586</v>
      </c>
      <c r="C425" s="130" t="s">
        <v>587</v>
      </c>
      <c r="D425" s="130" t="s">
        <v>588</v>
      </c>
      <c r="E425" s="133" t="s">
        <v>589</v>
      </c>
      <c r="F425" s="130" t="s">
        <v>590</v>
      </c>
    </row>
    <row r="426" spans="1:14" ht="33.75" x14ac:dyDescent="0.15">
      <c r="A426" s="132">
        <v>315</v>
      </c>
      <c r="B426" s="133" t="s">
        <v>131</v>
      </c>
      <c r="C426" s="133" t="s">
        <v>591</v>
      </c>
      <c r="D426" s="133" t="s">
        <v>592</v>
      </c>
      <c r="E426" s="133"/>
      <c r="F426" s="133" t="s">
        <v>562</v>
      </c>
    </row>
    <row r="427" spans="1:14" x14ac:dyDescent="0.15">
      <c r="A427" s="129">
        <v>316</v>
      </c>
      <c r="B427" s="130" t="s">
        <v>131</v>
      </c>
      <c r="C427" s="130" t="s">
        <v>548</v>
      </c>
      <c r="D427" s="130" t="s">
        <v>561</v>
      </c>
      <c r="E427" s="130"/>
      <c r="F427" s="130" t="s">
        <v>562</v>
      </c>
    </row>
    <row r="428" spans="1:14" ht="22.5" x14ac:dyDescent="0.15">
      <c r="A428" s="132">
        <v>319</v>
      </c>
      <c r="B428" s="133" t="s">
        <v>134</v>
      </c>
      <c r="C428" s="133" t="s">
        <v>520</v>
      </c>
      <c r="D428" s="133" t="s">
        <v>521</v>
      </c>
      <c r="E428" s="133" t="s">
        <v>527</v>
      </c>
      <c r="F428" s="133" t="s">
        <v>527</v>
      </c>
    </row>
    <row r="429" spans="1:14" ht="78.75" x14ac:dyDescent="0.15">
      <c r="A429" s="129">
        <v>322</v>
      </c>
      <c r="B429" s="130" t="s">
        <v>136</v>
      </c>
      <c r="C429" s="130" t="s">
        <v>548</v>
      </c>
      <c r="D429" s="130" t="s">
        <v>517</v>
      </c>
      <c r="E429" s="133" t="s">
        <v>593</v>
      </c>
      <c r="F429" s="133" t="s">
        <v>539</v>
      </c>
    </row>
    <row r="430" spans="1:14" ht="45" x14ac:dyDescent="0.15">
      <c r="A430" s="132">
        <v>323</v>
      </c>
      <c r="B430" s="133" t="s">
        <v>594</v>
      </c>
      <c r="C430" s="133" t="s">
        <v>584</v>
      </c>
      <c r="D430" s="133" t="s">
        <v>595</v>
      </c>
      <c r="E430" s="133" t="s">
        <v>596</v>
      </c>
      <c r="F430" s="133" t="s">
        <v>597</v>
      </c>
    </row>
    <row r="431" spans="1:14" ht="22.5" x14ac:dyDescent="0.15">
      <c r="A431" s="129">
        <v>330</v>
      </c>
      <c r="B431" s="130" t="s">
        <v>145</v>
      </c>
      <c r="C431" s="130" t="s">
        <v>545</v>
      </c>
      <c r="D431" s="130" t="s">
        <v>598</v>
      </c>
      <c r="E431" s="130" t="s">
        <v>599</v>
      </c>
      <c r="F431" s="130" t="s">
        <v>599</v>
      </c>
    </row>
    <row r="432" spans="1:14" ht="33.75" x14ac:dyDescent="0.15">
      <c r="A432" s="132">
        <v>331</v>
      </c>
      <c r="B432" s="133" t="s">
        <v>600</v>
      </c>
      <c r="C432" s="133" t="s">
        <v>591</v>
      </c>
      <c r="D432" s="133" t="s">
        <v>601</v>
      </c>
      <c r="E432" s="133" t="s">
        <v>602</v>
      </c>
      <c r="F432" s="133" t="s">
        <v>603</v>
      </c>
    </row>
    <row r="433" spans="1:6" ht="45" x14ac:dyDescent="0.15">
      <c r="A433" s="132">
        <v>332</v>
      </c>
      <c r="B433" s="133" t="s">
        <v>600</v>
      </c>
      <c r="C433" s="133" t="s">
        <v>604</v>
      </c>
      <c r="D433" s="133" t="s">
        <v>605</v>
      </c>
      <c r="E433" s="133" t="s">
        <v>606</v>
      </c>
      <c r="F433" s="133" t="s">
        <v>607</v>
      </c>
    </row>
    <row r="434" spans="1:6" ht="33.75" x14ac:dyDescent="0.15">
      <c r="A434" s="129" t="s">
        <v>608</v>
      </c>
      <c r="B434" s="130" t="s">
        <v>609</v>
      </c>
      <c r="C434" s="130" t="s">
        <v>514</v>
      </c>
      <c r="D434" s="130" t="s">
        <v>576</v>
      </c>
      <c r="E434" s="130" t="s">
        <v>577</v>
      </c>
      <c r="F434" s="130" t="s">
        <v>578</v>
      </c>
    </row>
    <row r="435" spans="1:6" ht="22.5" x14ac:dyDescent="0.15">
      <c r="A435" s="132" t="s">
        <v>610</v>
      </c>
      <c r="B435" s="133" t="s">
        <v>149</v>
      </c>
      <c r="C435" s="133" t="s">
        <v>611</v>
      </c>
      <c r="D435" s="133" t="s">
        <v>521</v>
      </c>
      <c r="E435" s="133" t="s">
        <v>612</v>
      </c>
      <c r="F435" s="133" t="s">
        <v>612</v>
      </c>
    </row>
    <row r="436" spans="1:6" ht="22.5" x14ac:dyDescent="0.15">
      <c r="A436" s="129">
        <v>338</v>
      </c>
      <c r="B436" s="130" t="s">
        <v>613</v>
      </c>
      <c r="C436" s="130" t="s">
        <v>542</v>
      </c>
      <c r="D436" s="130" t="s">
        <v>508</v>
      </c>
      <c r="E436" s="133" t="s">
        <v>614</v>
      </c>
      <c r="F436" s="133" t="s">
        <v>614</v>
      </c>
    </row>
    <row r="437" spans="1:6" ht="33.75" x14ac:dyDescent="0.15">
      <c r="A437" s="132">
        <v>341</v>
      </c>
      <c r="B437" s="133" t="s">
        <v>160</v>
      </c>
      <c r="C437" s="133" t="s">
        <v>520</v>
      </c>
      <c r="D437" s="133" t="s">
        <v>508</v>
      </c>
      <c r="E437" s="133" t="s">
        <v>615</v>
      </c>
      <c r="F437" s="133" t="s">
        <v>615</v>
      </c>
    </row>
    <row r="438" spans="1:6" ht="22.5" x14ac:dyDescent="0.15">
      <c r="A438" s="129">
        <v>342</v>
      </c>
      <c r="B438" s="130" t="s">
        <v>164</v>
      </c>
      <c r="C438" s="130" t="s">
        <v>548</v>
      </c>
      <c r="D438" s="130" t="s">
        <v>616</v>
      </c>
      <c r="E438" s="133" t="s">
        <v>567</v>
      </c>
      <c r="F438" s="130" t="s">
        <v>567</v>
      </c>
    </row>
    <row r="439" spans="1:6" ht="45" x14ac:dyDescent="0.15">
      <c r="A439" s="132">
        <v>346</v>
      </c>
      <c r="B439" s="133" t="s">
        <v>617</v>
      </c>
      <c r="C439" s="133" t="s">
        <v>542</v>
      </c>
      <c r="D439" s="133" t="s">
        <v>580</v>
      </c>
      <c r="E439" s="133" t="s">
        <v>618</v>
      </c>
      <c r="F439" s="133" t="s">
        <v>582</v>
      </c>
    </row>
    <row r="440" spans="1:6" ht="45" x14ac:dyDescent="0.15">
      <c r="A440" s="129" t="s">
        <v>619</v>
      </c>
      <c r="B440" s="130" t="s">
        <v>179</v>
      </c>
      <c r="C440" s="130" t="s">
        <v>548</v>
      </c>
      <c r="D440" s="133" t="s">
        <v>517</v>
      </c>
      <c r="E440" s="133" t="s">
        <v>620</v>
      </c>
      <c r="F440" s="133" t="s">
        <v>620</v>
      </c>
    </row>
    <row r="441" spans="1:6" ht="45" x14ac:dyDescent="0.15">
      <c r="A441" s="132">
        <v>354</v>
      </c>
      <c r="B441" s="133" t="s">
        <v>621</v>
      </c>
      <c r="C441" s="133" t="s">
        <v>591</v>
      </c>
      <c r="D441" s="133" t="s">
        <v>622</v>
      </c>
      <c r="E441" s="133" t="s">
        <v>623</v>
      </c>
      <c r="F441" s="133" t="s">
        <v>623</v>
      </c>
    </row>
    <row r="442" spans="1:6" ht="22.5" x14ac:dyDescent="0.15">
      <c r="A442" s="129">
        <v>361</v>
      </c>
      <c r="B442" s="130" t="s">
        <v>624</v>
      </c>
      <c r="C442" s="130" t="s">
        <v>584</v>
      </c>
      <c r="D442" s="130" t="s">
        <v>508</v>
      </c>
      <c r="E442" s="130" t="s">
        <v>585</v>
      </c>
      <c r="F442" s="130" t="s">
        <v>585</v>
      </c>
    </row>
    <row r="443" spans="1:6" ht="22.5" x14ac:dyDescent="0.15">
      <c r="A443" s="132">
        <v>362</v>
      </c>
      <c r="B443" s="133" t="s">
        <v>625</v>
      </c>
      <c r="C443" s="133" t="s">
        <v>514</v>
      </c>
      <c r="D443" s="133" t="s">
        <v>508</v>
      </c>
      <c r="E443" s="133" t="s">
        <v>553</v>
      </c>
      <c r="F443" s="133" t="s">
        <v>553</v>
      </c>
    </row>
    <row r="444" spans="1:6" ht="45" x14ac:dyDescent="0.15">
      <c r="A444" s="129">
        <v>363</v>
      </c>
      <c r="B444" s="130" t="s">
        <v>216</v>
      </c>
      <c r="C444" s="130" t="s">
        <v>548</v>
      </c>
      <c r="D444" s="130" t="s">
        <v>626</v>
      </c>
      <c r="E444" s="133" t="s">
        <v>627</v>
      </c>
      <c r="F444" s="133" t="s">
        <v>627</v>
      </c>
    </row>
    <row r="445" spans="1:6" ht="78.75" x14ac:dyDescent="0.15">
      <c r="A445" s="132" t="s">
        <v>628</v>
      </c>
      <c r="B445" s="133" t="s">
        <v>187</v>
      </c>
      <c r="C445" s="133" t="s">
        <v>548</v>
      </c>
      <c r="D445" s="133" t="s">
        <v>517</v>
      </c>
      <c r="E445" s="133" t="s">
        <v>629</v>
      </c>
      <c r="F445" s="133" t="s">
        <v>539</v>
      </c>
    </row>
    <row r="446" spans="1:6" ht="22.5" x14ac:dyDescent="0.15">
      <c r="A446" s="129">
        <v>365</v>
      </c>
      <c r="B446" s="130" t="s">
        <v>221</v>
      </c>
      <c r="C446" s="130" t="s">
        <v>584</v>
      </c>
      <c r="D446" s="130" t="s">
        <v>630</v>
      </c>
      <c r="E446" s="133" t="s">
        <v>631</v>
      </c>
      <c r="F446" s="133" t="s">
        <v>631</v>
      </c>
    </row>
    <row r="447" spans="1:6" ht="22.5" x14ac:dyDescent="0.15">
      <c r="A447" s="132">
        <v>367</v>
      </c>
      <c r="B447" s="133" t="s">
        <v>225</v>
      </c>
      <c r="C447" s="133" t="s">
        <v>520</v>
      </c>
      <c r="D447" s="133" t="s">
        <v>521</v>
      </c>
      <c r="E447" s="133" t="s">
        <v>527</v>
      </c>
      <c r="F447" s="133" t="s">
        <v>527</v>
      </c>
    </row>
    <row r="448" spans="1:6" ht="56.25" x14ac:dyDescent="0.15">
      <c r="A448" s="129">
        <v>368</v>
      </c>
      <c r="B448" s="130" t="s">
        <v>632</v>
      </c>
      <c r="C448" s="130" t="s">
        <v>542</v>
      </c>
      <c r="D448" s="130" t="s">
        <v>633</v>
      </c>
      <c r="E448" s="133" t="s">
        <v>634</v>
      </c>
      <c r="F448" s="133" t="s">
        <v>635</v>
      </c>
    </row>
    <row r="449" spans="1:6" ht="22.5" x14ac:dyDescent="0.15">
      <c r="A449" s="132">
        <v>369</v>
      </c>
      <c r="B449" s="133" t="s">
        <v>636</v>
      </c>
      <c r="C449" s="133" t="s">
        <v>584</v>
      </c>
      <c r="D449" s="133" t="s">
        <v>566</v>
      </c>
      <c r="E449" s="133" t="s">
        <v>567</v>
      </c>
      <c r="F449" s="133" t="s">
        <v>567</v>
      </c>
    </row>
    <row r="450" spans="1:6" ht="45" x14ac:dyDescent="0.15">
      <c r="A450" s="132">
        <v>373</v>
      </c>
      <c r="B450" s="133" t="s">
        <v>230</v>
      </c>
      <c r="C450" s="133" t="s">
        <v>545</v>
      </c>
      <c r="D450" s="133" t="s">
        <v>637</v>
      </c>
      <c r="E450" s="133" t="s">
        <v>638</v>
      </c>
      <c r="F450" s="133" t="s">
        <v>639</v>
      </c>
    </row>
    <row r="451" spans="1:6" x14ac:dyDescent="0.15">
      <c r="A451" s="132">
        <v>379</v>
      </c>
      <c r="B451" s="133" t="s">
        <v>640</v>
      </c>
      <c r="C451" s="133" t="s">
        <v>548</v>
      </c>
      <c r="D451" s="133" t="s">
        <v>641</v>
      </c>
      <c r="E451" s="133"/>
      <c r="F451" s="133" t="s">
        <v>642</v>
      </c>
    </row>
    <row r="452" spans="1:6" ht="56.25" x14ac:dyDescent="0.15">
      <c r="A452" s="132" t="s">
        <v>643</v>
      </c>
      <c r="B452" s="133" t="s">
        <v>153</v>
      </c>
      <c r="C452" s="133" t="s">
        <v>611</v>
      </c>
      <c r="D452" s="133" t="s">
        <v>517</v>
      </c>
      <c r="E452" s="133" t="s">
        <v>644</v>
      </c>
      <c r="F452" s="133" t="s">
        <v>644</v>
      </c>
    </row>
    <row r="453" spans="1:6" ht="78.75" x14ac:dyDescent="0.15">
      <c r="A453" s="132" t="s">
        <v>645</v>
      </c>
      <c r="B453" s="133" t="s">
        <v>196</v>
      </c>
      <c r="C453" s="133" t="s">
        <v>548</v>
      </c>
      <c r="D453" s="133" t="s">
        <v>521</v>
      </c>
      <c r="E453" s="133" t="s">
        <v>646</v>
      </c>
      <c r="F453" s="133" t="s">
        <v>620</v>
      </c>
    </row>
    <row r="454" spans="1:6" ht="56.25" x14ac:dyDescent="0.15">
      <c r="A454" s="132">
        <v>383</v>
      </c>
      <c r="B454" s="133" t="s">
        <v>647</v>
      </c>
      <c r="C454" s="133" t="s">
        <v>604</v>
      </c>
      <c r="D454" s="133" t="s">
        <v>517</v>
      </c>
      <c r="E454" s="133" t="s">
        <v>648</v>
      </c>
      <c r="F454" s="133" t="s">
        <v>649</v>
      </c>
    </row>
    <row r="455" spans="1:6" ht="78.75" x14ac:dyDescent="0.15">
      <c r="A455" s="132">
        <v>392</v>
      </c>
      <c r="B455" s="133" t="s">
        <v>235</v>
      </c>
      <c r="C455" s="133" t="s">
        <v>507</v>
      </c>
      <c r="D455" s="133" t="s">
        <v>517</v>
      </c>
      <c r="E455" s="133" t="s">
        <v>650</v>
      </c>
      <c r="F455" s="133" t="s">
        <v>651</v>
      </c>
    </row>
    <row r="456" spans="1:6" ht="22.5" x14ac:dyDescent="0.15">
      <c r="A456" s="132">
        <v>393</v>
      </c>
      <c r="B456" s="133" t="s">
        <v>170</v>
      </c>
      <c r="C456" s="133" t="s">
        <v>548</v>
      </c>
      <c r="D456" s="133" t="s">
        <v>616</v>
      </c>
      <c r="E456" s="133" t="s">
        <v>567</v>
      </c>
      <c r="F456" s="133" t="s">
        <v>567</v>
      </c>
    </row>
    <row r="457" spans="1:6" ht="22.5" x14ac:dyDescent="0.15">
      <c r="A457" s="132">
        <v>396</v>
      </c>
      <c r="B457" s="133" t="s">
        <v>652</v>
      </c>
      <c r="C457" s="133" t="s">
        <v>584</v>
      </c>
      <c r="D457" s="133" t="s">
        <v>653</v>
      </c>
      <c r="E457" s="133" t="s">
        <v>654</v>
      </c>
      <c r="F457" s="133" t="s">
        <v>654</v>
      </c>
    </row>
    <row r="458" spans="1:6" ht="101.25" x14ac:dyDescent="0.15">
      <c r="A458" s="132" t="s">
        <v>655</v>
      </c>
      <c r="B458" s="133" t="s">
        <v>206</v>
      </c>
      <c r="C458" s="133" t="s">
        <v>548</v>
      </c>
      <c r="D458" s="133" t="s">
        <v>521</v>
      </c>
      <c r="E458" s="133" t="s">
        <v>656</v>
      </c>
      <c r="F458" s="133" t="s">
        <v>620</v>
      </c>
    </row>
    <row r="459" spans="1:6" ht="45" x14ac:dyDescent="0.15">
      <c r="A459" s="132">
        <v>405</v>
      </c>
      <c r="B459" s="135">
        <v>38393</v>
      </c>
      <c r="C459" s="133" t="s">
        <v>548</v>
      </c>
      <c r="D459" s="133" t="s">
        <v>508</v>
      </c>
      <c r="E459" s="133" t="s">
        <v>657</v>
      </c>
      <c r="F459" s="133" t="s">
        <v>657</v>
      </c>
    </row>
    <row r="460" spans="1:6" ht="22.5" x14ac:dyDescent="0.15">
      <c r="A460" s="129">
        <v>410</v>
      </c>
      <c r="B460" s="136">
        <v>38454</v>
      </c>
      <c r="C460" s="137" t="s">
        <v>548</v>
      </c>
      <c r="D460" s="137" t="s">
        <v>616</v>
      </c>
      <c r="E460" s="137" t="s">
        <v>567</v>
      </c>
      <c r="F460" s="137" t="s">
        <v>567</v>
      </c>
    </row>
    <row r="461" spans="1:6" ht="45" x14ac:dyDescent="0.15">
      <c r="A461" s="132">
        <v>412</v>
      </c>
      <c r="B461" s="135">
        <v>38470</v>
      </c>
      <c r="C461" s="133" t="s">
        <v>542</v>
      </c>
      <c r="D461" s="133" t="s">
        <v>658</v>
      </c>
      <c r="E461" s="133" t="s">
        <v>659</v>
      </c>
      <c r="F461" s="133" t="s">
        <v>659</v>
      </c>
    </row>
    <row r="462" spans="1:6" ht="22.5" x14ac:dyDescent="0.15">
      <c r="A462" s="132">
        <v>414</v>
      </c>
      <c r="B462" s="135">
        <v>38498</v>
      </c>
      <c r="C462" s="133" t="s">
        <v>584</v>
      </c>
      <c r="D462" s="133" t="s">
        <v>660</v>
      </c>
      <c r="E462" s="133" t="s">
        <v>661</v>
      </c>
      <c r="F462" s="133" t="s">
        <v>661</v>
      </c>
    </row>
    <row r="463" spans="1:6" ht="22.5" x14ac:dyDescent="0.15">
      <c r="A463" s="132">
        <v>420</v>
      </c>
      <c r="B463" s="135">
        <v>38526</v>
      </c>
      <c r="C463" s="133" t="s">
        <v>520</v>
      </c>
      <c r="D463" s="133" t="s">
        <v>508</v>
      </c>
      <c r="E463" s="133" t="s">
        <v>527</v>
      </c>
      <c r="F463" s="133" t="s">
        <v>527</v>
      </c>
    </row>
    <row r="464" spans="1:6" ht="33.75" x14ac:dyDescent="0.15">
      <c r="A464" s="132">
        <v>424</v>
      </c>
      <c r="B464" s="135">
        <v>38553</v>
      </c>
      <c r="C464" s="135" t="s">
        <v>514</v>
      </c>
      <c r="D464" s="130" t="s">
        <v>576</v>
      </c>
      <c r="E464" s="130" t="s">
        <v>577</v>
      </c>
      <c r="F464" s="130" t="s">
        <v>578</v>
      </c>
    </row>
    <row r="465" spans="1:6" ht="22.5" x14ac:dyDescent="0.15">
      <c r="A465" s="132" t="s">
        <v>662</v>
      </c>
      <c r="B465" s="135">
        <v>38559</v>
      </c>
      <c r="C465" s="133" t="s">
        <v>611</v>
      </c>
      <c r="D465" s="133" t="s">
        <v>521</v>
      </c>
      <c r="E465" s="133" t="s">
        <v>663</v>
      </c>
      <c r="F465" s="133" t="s">
        <v>663</v>
      </c>
    </row>
    <row r="466" spans="1:6" ht="33.75" x14ac:dyDescent="0.15">
      <c r="A466" s="132">
        <v>430</v>
      </c>
      <c r="B466" s="135">
        <v>38576</v>
      </c>
      <c r="C466" s="135" t="s">
        <v>514</v>
      </c>
      <c r="D466" s="133" t="s">
        <v>664</v>
      </c>
      <c r="E466" s="133" t="s">
        <v>665</v>
      </c>
      <c r="F466" s="133" t="s">
        <v>578</v>
      </c>
    </row>
    <row r="467" spans="1:6" ht="45" x14ac:dyDescent="0.15">
      <c r="A467" s="132">
        <v>436</v>
      </c>
      <c r="B467" s="135">
        <v>38638</v>
      </c>
      <c r="C467" s="133" t="s">
        <v>584</v>
      </c>
      <c r="D467" s="133" t="s">
        <v>595</v>
      </c>
      <c r="E467" s="133" t="s">
        <v>596</v>
      </c>
      <c r="F467" s="133" t="s">
        <v>597</v>
      </c>
    </row>
    <row r="468" spans="1:6" ht="78.75" x14ac:dyDescent="0.15">
      <c r="A468" s="132" t="s">
        <v>666</v>
      </c>
      <c r="B468" s="135">
        <v>38649</v>
      </c>
      <c r="C468" s="133" t="s">
        <v>548</v>
      </c>
      <c r="D468" s="133" t="s">
        <v>521</v>
      </c>
      <c r="E468" s="133" t="s">
        <v>667</v>
      </c>
      <c r="F468" s="133" t="s">
        <v>620</v>
      </c>
    </row>
    <row r="469" spans="1:6" ht="22.5" x14ac:dyDescent="0.15">
      <c r="A469" s="132">
        <v>441</v>
      </c>
      <c r="B469" s="135">
        <v>38673</v>
      </c>
      <c r="C469" s="133" t="s">
        <v>584</v>
      </c>
      <c r="D469" s="137" t="s">
        <v>616</v>
      </c>
      <c r="E469" s="137" t="s">
        <v>567</v>
      </c>
      <c r="F469" s="137" t="s">
        <v>567</v>
      </c>
    </row>
    <row r="470" spans="1:6" ht="22.5" x14ac:dyDescent="0.15">
      <c r="A470" s="132">
        <v>442</v>
      </c>
      <c r="B470" s="135">
        <v>38677</v>
      </c>
      <c r="C470" s="133" t="s">
        <v>542</v>
      </c>
      <c r="D470" s="133" t="s">
        <v>668</v>
      </c>
      <c r="E470" s="133" t="s">
        <v>669</v>
      </c>
      <c r="F470" s="133" t="s">
        <v>669</v>
      </c>
    </row>
    <row r="471" spans="1:6" ht="360" x14ac:dyDescent="0.15">
      <c r="A471" s="132">
        <v>449</v>
      </c>
      <c r="B471" s="135">
        <v>38716</v>
      </c>
      <c r="C471" s="133" t="s">
        <v>507</v>
      </c>
      <c r="D471" s="133" t="s">
        <v>517</v>
      </c>
      <c r="E471" s="138" t="s">
        <v>670</v>
      </c>
      <c r="F471" s="133" t="s">
        <v>671</v>
      </c>
    </row>
    <row r="472" spans="1:6" ht="45" x14ac:dyDescent="0.15">
      <c r="A472" s="132" t="s">
        <v>672</v>
      </c>
      <c r="B472" s="135">
        <v>38734</v>
      </c>
      <c r="C472" s="133" t="s">
        <v>542</v>
      </c>
      <c r="D472" s="133" t="s">
        <v>580</v>
      </c>
      <c r="E472" s="133" t="s">
        <v>618</v>
      </c>
      <c r="F472" s="133" t="s">
        <v>582</v>
      </c>
    </row>
    <row r="473" spans="1:6" ht="22.5" x14ac:dyDescent="0.15">
      <c r="A473" s="132">
        <v>455</v>
      </c>
      <c r="B473" s="135">
        <v>38769</v>
      </c>
      <c r="C473" s="133" t="s">
        <v>673</v>
      </c>
      <c r="D473" s="133" t="s">
        <v>674</v>
      </c>
      <c r="E473" s="133" t="s">
        <v>675</v>
      </c>
      <c r="F473" s="133" t="s">
        <v>675</v>
      </c>
    </row>
    <row r="474" spans="1:6" ht="22.5" x14ac:dyDescent="0.15">
      <c r="A474" s="132">
        <v>458</v>
      </c>
      <c r="B474" s="135">
        <v>38792</v>
      </c>
      <c r="C474" s="137" t="s">
        <v>676</v>
      </c>
      <c r="D474" s="133" t="s">
        <v>616</v>
      </c>
      <c r="E474" s="137" t="s">
        <v>567</v>
      </c>
      <c r="F474" s="137" t="s">
        <v>567</v>
      </c>
    </row>
    <row r="475" spans="1:6" ht="22.5" x14ac:dyDescent="0.15">
      <c r="A475" s="132">
        <v>460</v>
      </c>
      <c r="B475" s="135">
        <v>38812</v>
      </c>
      <c r="C475" s="133" t="s">
        <v>520</v>
      </c>
      <c r="D475" s="133" t="s">
        <v>521</v>
      </c>
      <c r="E475" s="133" t="s">
        <v>612</v>
      </c>
      <c r="F475" s="133" t="s">
        <v>612</v>
      </c>
    </row>
    <row r="476" spans="1:6" ht="123.75" x14ac:dyDescent="0.15">
      <c r="A476" s="132">
        <v>462</v>
      </c>
      <c r="B476" s="135">
        <v>38818</v>
      </c>
      <c r="C476" s="133" t="s">
        <v>542</v>
      </c>
      <c r="D476" s="133" t="s">
        <v>677</v>
      </c>
      <c r="E476" s="133" t="s">
        <v>678</v>
      </c>
      <c r="F476" s="133" t="s">
        <v>679</v>
      </c>
    </row>
    <row r="477" spans="1:6" ht="22.5" x14ac:dyDescent="0.15">
      <c r="A477" s="132">
        <v>471</v>
      </c>
      <c r="B477" s="135">
        <v>38960</v>
      </c>
      <c r="C477" s="133" t="s">
        <v>542</v>
      </c>
      <c r="D477" s="133" t="s">
        <v>680</v>
      </c>
      <c r="E477" s="133" t="s">
        <v>681</v>
      </c>
      <c r="F477" s="133" t="s">
        <v>681</v>
      </c>
    </row>
    <row r="478" spans="1:6" ht="22.5" x14ac:dyDescent="0.15">
      <c r="A478" s="132">
        <v>472</v>
      </c>
      <c r="B478" s="135">
        <v>38973</v>
      </c>
      <c r="C478" s="133" t="s">
        <v>611</v>
      </c>
      <c r="D478" s="130" t="s">
        <v>566</v>
      </c>
      <c r="E478" s="130" t="s">
        <v>567</v>
      </c>
      <c r="F478" s="130" t="s">
        <v>567</v>
      </c>
    </row>
    <row r="479" spans="1:6" x14ac:dyDescent="0.15">
      <c r="A479" s="132">
        <v>473</v>
      </c>
      <c r="B479" s="135">
        <v>38986</v>
      </c>
      <c r="C479" s="133" t="s">
        <v>542</v>
      </c>
      <c r="D479" s="133" t="s">
        <v>682</v>
      </c>
      <c r="E479" s="133" t="s">
        <v>683</v>
      </c>
      <c r="F479" s="133" t="s">
        <v>683</v>
      </c>
    </row>
    <row r="480" spans="1:6" ht="33.75" x14ac:dyDescent="0.15">
      <c r="A480" s="132">
        <v>486</v>
      </c>
      <c r="B480" s="135" t="s">
        <v>324</v>
      </c>
      <c r="C480" s="133" t="s">
        <v>611</v>
      </c>
      <c r="D480" s="133" t="s">
        <v>521</v>
      </c>
      <c r="E480" s="133" t="s">
        <v>684</v>
      </c>
      <c r="F480" s="133" t="s">
        <v>684</v>
      </c>
    </row>
    <row r="481" spans="1:6" ht="78.75" x14ac:dyDescent="0.15">
      <c r="A481" s="132" t="s">
        <v>685</v>
      </c>
      <c r="B481" s="135" t="s">
        <v>284</v>
      </c>
      <c r="C481" s="133" t="s">
        <v>548</v>
      </c>
      <c r="D481" s="133" t="s">
        <v>521</v>
      </c>
      <c r="E481" s="133" t="s">
        <v>667</v>
      </c>
      <c r="F481" s="133" t="s">
        <v>620</v>
      </c>
    </row>
    <row r="482" spans="1:6" ht="56.25" x14ac:dyDescent="0.15">
      <c r="A482" s="132" t="s">
        <v>686</v>
      </c>
      <c r="B482" s="135" t="s">
        <v>330</v>
      </c>
      <c r="C482" s="133" t="s">
        <v>542</v>
      </c>
      <c r="D482" s="133" t="s">
        <v>633</v>
      </c>
      <c r="E482" s="133" t="s">
        <v>634</v>
      </c>
      <c r="F482" s="133" t="s">
        <v>635</v>
      </c>
    </row>
    <row r="483" spans="1:6" ht="22.5" x14ac:dyDescent="0.15">
      <c r="A483" s="132" t="s">
        <v>687</v>
      </c>
      <c r="B483" s="135" t="s">
        <v>337</v>
      </c>
      <c r="C483" s="133" t="s">
        <v>520</v>
      </c>
      <c r="D483" s="133" t="s">
        <v>521</v>
      </c>
      <c r="E483" s="133" t="s">
        <v>612</v>
      </c>
      <c r="F483" s="133" t="s">
        <v>612</v>
      </c>
    </row>
    <row r="484" spans="1:6" ht="101.25" x14ac:dyDescent="0.15">
      <c r="A484" s="132">
        <v>496</v>
      </c>
      <c r="B484" s="135" t="s">
        <v>366</v>
      </c>
      <c r="C484" s="133" t="s">
        <v>542</v>
      </c>
      <c r="D484" s="133" t="s">
        <v>688</v>
      </c>
      <c r="E484" s="133" t="s">
        <v>689</v>
      </c>
      <c r="F484" s="133" t="s">
        <v>690</v>
      </c>
    </row>
    <row r="485" spans="1:6" ht="45" x14ac:dyDescent="0.15">
      <c r="A485" s="132" t="s">
        <v>691</v>
      </c>
      <c r="B485" s="135" t="s">
        <v>305</v>
      </c>
      <c r="C485" s="133" t="s">
        <v>542</v>
      </c>
      <c r="D485" s="133" t="s">
        <v>692</v>
      </c>
      <c r="E485" s="133" t="s">
        <v>581</v>
      </c>
      <c r="F485" s="133" t="s">
        <v>582</v>
      </c>
    </row>
    <row r="486" spans="1:6" ht="45" x14ac:dyDescent="0.15">
      <c r="A486" s="132">
        <v>501</v>
      </c>
      <c r="B486" s="135" t="s">
        <v>370</v>
      </c>
      <c r="C486" s="133" t="s">
        <v>507</v>
      </c>
      <c r="D486" s="133" t="s">
        <v>517</v>
      </c>
      <c r="E486" s="133" t="s">
        <v>693</v>
      </c>
      <c r="F486" s="133" t="s">
        <v>671</v>
      </c>
    </row>
    <row r="487" spans="1:6" ht="56.25" x14ac:dyDescent="0.15">
      <c r="A487" s="132" t="s">
        <v>694</v>
      </c>
      <c r="B487" s="135" t="s">
        <v>305</v>
      </c>
      <c r="C487" s="133" t="s">
        <v>542</v>
      </c>
      <c r="D487" s="133" t="s">
        <v>633</v>
      </c>
      <c r="E487" s="133" t="s">
        <v>634</v>
      </c>
      <c r="F487" s="133" t="s">
        <v>635</v>
      </c>
    </row>
    <row r="488" spans="1:6" ht="22.5" x14ac:dyDescent="0.15">
      <c r="A488" s="132">
        <v>510</v>
      </c>
      <c r="B488" s="135" t="s">
        <v>374</v>
      </c>
      <c r="C488" s="133" t="s">
        <v>520</v>
      </c>
      <c r="D488" s="133" t="s">
        <v>521</v>
      </c>
      <c r="E488" s="133" t="s">
        <v>527</v>
      </c>
      <c r="F488" s="133" t="s">
        <v>527</v>
      </c>
    </row>
    <row r="489" spans="1:6" ht="45" x14ac:dyDescent="0.15">
      <c r="A489" s="132">
        <v>511</v>
      </c>
      <c r="B489" s="135" t="s">
        <v>380</v>
      </c>
      <c r="C489" s="133" t="s">
        <v>584</v>
      </c>
      <c r="D489" s="133" t="s">
        <v>595</v>
      </c>
      <c r="E489" s="133" t="s">
        <v>596</v>
      </c>
      <c r="F489" s="133" t="s">
        <v>597</v>
      </c>
    </row>
    <row r="490" spans="1:6" ht="22.5" x14ac:dyDescent="0.15">
      <c r="A490" s="132">
        <v>514</v>
      </c>
      <c r="B490" s="135" t="s">
        <v>382</v>
      </c>
      <c r="C490" s="133" t="s">
        <v>584</v>
      </c>
      <c r="D490" s="133" t="s">
        <v>695</v>
      </c>
      <c r="E490" s="133"/>
      <c r="F490" s="133" t="s">
        <v>220</v>
      </c>
    </row>
    <row r="491" spans="1:6" ht="22.5" x14ac:dyDescent="0.15">
      <c r="A491" s="132" t="s">
        <v>696</v>
      </c>
      <c r="B491" s="135" t="s">
        <v>346</v>
      </c>
      <c r="C491" s="133" t="s">
        <v>520</v>
      </c>
      <c r="D491" s="133" t="s">
        <v>521</v>
      </c>
      <c r="E491" s="133" t="s">
        <v>663</v>
      </c>
      <c r="F491" s="133" t="s">
        <v>663</v>
      </c>
    </row>
    <row r="492" spans="1:6" ht="22.5" x14ac:dyDescent="0.15">
      <c r="A492" s="132">
        <v>519</v>
      </c>
      <c r="B492" s="135" t="s">
        <v>386</v>
      </c>
      <c r="C492" s="133" t="s">
        <v>542</v>
      </c>
      <c r="D492" s="133" t="s">
        <v>660</v>
      </c>
      <c r="E492" s="133" t="s">
        <v>661</v>
      </c>
      <c r="F492" s="133" t="s">
        <v>661</v>
      </c>
    </row>
    <row r="493" spans="1:6" ht="33.75" x14ac:dyDescent="0.15">
      <c r="A493" s="132">
        <v>523</v>
      </c>
      <c r="B493" s="135" t="s">
        <v>327</v>
      </c>
      <c r="C493" s="133" t="s">
        <v>611</v>
      </c>
      <c r="D493" s="133" t="s">
        <v>521</v>
      </c>
      <c r="E493" s="133" t="s">
        <v>684</v>
      </c>
      <c r="F493" s="133" t="s">
        <v>684</v>
      </c>
    </row>
    <row r="494" spans="1:6" ht="101.25" x14ac:dyDescent="0.15">
      <c r="A494" s="132">
        <v>524</v>
      </c>
      <c r="B494" s="135" t="s">
        <v>389</v>
      </c>
      <c r="C494" s="133" t="s">
        <v>542</v>
      </c>
      <c r="D494" s="133" t="s">
        <v>688</v>
      </c>
      <c r="E494" s="133" t="s">
        <v>689</v>
      </c>
      <c r="F494" s="133" t="s">
        <v>690</v>
      </c>
    </row>
    <row r="495" spans="1:6" ht="22.5" x14ac:dyDescent="0.15">
      <c r="A495" s="132">
        <v>536</v>
      </c>
      <c r="B495" s="135" t="s">
        <v>392</v>
      </c>
      <c r="C495" s="133" t="s">
        <v>584</v>
      </c>
      <c r="D495" s="133" t="s">
        <v>521</v>
      </c>
      <c r="E495" s="133" t="s">
        <v>697</v>
      </c>
      <c r="F495" s="133" t="s">
        <v>663</v>
      </c>
    </row>
    <row r="496" spans="1:6" ht="146.25" x14ac:dyDescent="0.15">
      <c r="A496" s="132">
        <v>554</v>
      </c>
      <c r="B496" s="135" t="s">
        <v>397</v>
      </c>
      <c r="C496" s="133" t="s">
        <v>542</v>
      </c>
      <c r="D496" s="133" t="s">
        <v>698</v>
      </c>
      <c r="E496" s="133" t="s">
        <v>699</v>
      </c>
      <c r="F496" s="133" t="s">
        <v>298</v>
      </c>
    </row>
    <row r="497" spans="1:6" ht="56.25" x14ac:dyDescent="0.15">
      <c r="A497" s="132">
        <v>557</v>
      </c>
      <c r="B497" s="135" t="s">
        <v>401</v>
      </c>
      <c r="C497" s="133" t="s">
        <v>507</v>
      </c>
      <c r="D497" s="133" t="s">
        <v>517</v>
      </c>
      <c r="E497" s="133" t="s">
        <v>700</v>
      </c>
      <c r="F497" s="133" t="s">
        <v>701</v>
      </c>
    </row>
    <row r="498" spans="1:6" ht="22.5" x14ac:dyDescent="0.15">
      <c r="A498" s="132">
        <v>571</v>
      </c>
      <c r="B498" s="135" t="s">
        <v>405</v>
      </c>
      <c r="C498" s="133" t="s">
        <v>542</v>
      </c>
      <c r="D498" s="133" t="s">
        <v>702</v>
      </c>
      <c r="E498" s="133" t="s">
        <v>703</v>
      </c>
      <c r="F498" s="133" t="s">
        <v>703</v>
      </c>
    </row>
    <row r="499" spans="1:6" ht="22.5" x14ac:dyDescent="0.15">
      <c r="A499" s="132">
        <v>582</v>
      </c>
      <c r="B499" s="135" t="s">
        <v>410</v>
      </c>
      <c r="C499" s="133" t="s">
        <v>520</v>
      </c>
      <c r="D499" s="133" t="s">
        <v>521</v>
      </c>
      <c r="E499" s="133" t="s">
        <v>527</v>
      </c>
      <c r="F499" s="133" t="s">
        <v>527</v>
      </c>
    </row>
    <row r="500" spans="1:6" ht="22.5" x14ac:dyDescent="0.15">
      <c r="A500" s="132" t="s">
        <v>704</v>
      </c>
      <c r="B500" s="135" t="s">
        <v>357</v>
      </c>
      <c r="C500" s="133" t="s">
        <v>520</v>
      </c>
      <c r="D500" s="133" t="s">
        <v>521</v>
      </c>
      <c r="E500" s="133" t="s">
        <v>663</v>
      </c>
      <c r="F500" s="133" t="s">
        <v>663</v>
      </c>
    </row>
    <row r="501" spans="1:6" ht="22.5" x14ac:dyDescent="0.15">
      <c r="A501" s="132">
        <v>602</v>
      </c>
      <c r="B501" s="135" t="s">
        <v>412</v>
      </c>
      <c r="C501" s="133" t="s">
        <v>542</v>
      </c>
      <c r="D501" s="133" t="s">
        <v>580</v>
      </c>
      <c r="E501" s="133" t="s">
        <v>705</v>
      </c>
      <c r="F501" s="133" t="s">
        <v>582</v>
      </c>
    </row>
    <row r="502" spans="1:6" ht="22.5" x14ac:dyDescent="0.15">
      <c r="A502" s="132">
        <v>607</v>
      </c>
      <c r="B502" s="135" t="s">
        <v>415</v>
      </c>
      <c r="C502" s="133" t="s">
        <v>584</v>
      </c>
      <c r="D502" s="133" t="s">
        <v>706</v>
      </c>
      <c r="E502" s="133" t="s">
        <v>707</v>
      </c>
      <c r="F502" s="133" t="s">
        <v>707</v>
      </c>
    </row>
    <row r="503" spans="1:6" ht="22.5" x14ac:dyDescent="0.15">
      <c r="A503" s="132">
        <v>612</v>
      </c>
      <c r="B503" s="135" t="s">
        <v>417</v>
      </c>
      <c r="C503" s="133" t="s">
        <v>542</v>
      </c>
      <c r="D503" s="133" t="s">
        <v>708</v>
      </c>
      <c r="E503" s="133" t="s">
        <v>669</v>
      </c>
      <c r="F503" s="133" t="s">
        <v>669</v>
      </c>
    </row>
    <row r="504" spans="1:6" ht="123.75" x14ac:dyDescent="0.15">
      <c r="A504" s="132">
        <v>614</v>
      </c>
      <c r="B504" s="135" t="s">
        <v>420</v>
      </c>
      <c r="C504" s="133" t="s">
        <v>542</v>
      </c>
      <c r="D504" s="133" t="s">
        <v>709</v>
      </c>
      <c r="E504" s="133" t="s">
        <v>710</v>
      </c>
      <c r="F504" s="133" t="s">
        <v>635</v>
      </c>
    </row>
    <row r="505" spans="1:6" ht="33.75" x14ac:dyDescent="0.15">
      <c r="A505" s="132">
        <v>626</v>
      </c>
      <c r="B505" s="135" t="s">
        <v>424</v>
      </c>
      <c r="C505" s="133" t="s">
        <v>514</v>
      </c>
      <c r="D505" s="133" t="s">
        <v>711</v>
      </c>
      <c r="E505" s="133" t="s">
        <v>712</v>
      </c>
      <c r="F505" s="133" t="s">
        <v>578</v>
      </c>
    </row>
    <row r="506" spans="1:6" ht="22.5" x14ac:dyDescent="0.15">
      <c r="A506" s="132">
        <v>628</v>
      </c>
      <c r="B506" s="135" t="s">
        <v>767</v>
      </c>
      <c r="C506" s="133" t="s">
        <v>542</v>
      </c>
      <c r="D506" s="133" t="s">
        <v>780</v>
      </c>
      <c r="E506" s="133" t="s">
        <v>781</v>
      </c>
      <c r="F506" s="133" t="s">
        <v>781</v>
      </c>
    </row>
    <row r="507" spans="1:6" ht="33.75" x14ac:dyDescent="0.15">
      <c r="A507" s="132">
        <v>631</v>
      </c>
      <c r="B507" s="135" t="s">
        <v>770</v>
      </c>
      <c r="C507" s="133" t="s">
        <v>542</v>
      </c>
      <c r="D507" s="133" t="s">
        <v>682</v>
      </c>
      <c r="E507" s="133" t="s">
        <v>782</v>
      </c>
      <c r="F507" s="133" t="s">
        <v>782</v>
      </c>
    </row>
    <row r="508" spans="1:6" x14ac:dyDescent="0.15">
      <c r="A508" s="129"/>
      <c r="B508" s="136"/>
      <c r="C508" s="130"/>
      <c r="D508" s="130"/>
      <c r="E508" s="130"/>
      <c r="F508" s="130"/>
    </row>
    <row r="509" spans="1:6" ht="12.75" x14ac:dyDescent="0.2">
      <c r="A509" s="120" t="s">
        <v>713</v>
      </c>
      <c r="B509" s="139" t="s">
        <v>714</v>
      </c>
      <c r="C509" s="121"/>
      <c r="D509" s="121"/>
      <c r="E509" s="131"/>
      <c r="F509" s="121"/>
    </row>
    <row r="510" spans="1:6" ht="12.75" x14ac:dyDescent="0.2">
      <c r="A510" s="120" t="s">
        <v>715</v>
      </c>
      <c r="B510" s="121" t="s">
        <v>521</v>
      </c>
      <c r="C510" s="121"/>
      <c r="D510" s="121"/>
      <c r="E510" s="130"/>
      <c r="F510" s="121"/>
    </row>
    <row r="511" spans="1:6" ht="12.75" x14ac:dyDescent="0.2">
      <c r="A511" s="120" t="s">
        <v>716</v>
      </c>
      <c r="B511" s="139" t="s">
        <v>508</v>
      </c>
      <c r="C511" s="121"/>
      <c r="D511" s="121"/>
      <c r="E511" s="121"/>
      <c r="F511" s="121"/>
    </row>
    <row r="512" spans="1:6" ht="12.75" x14ac:dyDescent="0.2">
      <c r="A512" s="120" t="s">
        <v>717</v>
      </c>
      <c r="B512" s="121" t="s">
        <v>718</v>
      </c>
      <c r="C512" s="121"/>
      <c r="D512" s="121"/>
      <c r="E512" s="121"/>
      <c r="F512" s="121"/>
    </row>
    <row r="513" spans="1:6" ht="12.75" x14ac:dyDescent="0.2">
      <c r="A513" s="120" t="s">
        <v>719</v>
      </c>
      <c r="B513" s="121" t="s">
        <v>720</v>
      </c>
      <c r="C513" s="121"/>
      <c r="D513" s="121"/>
      <c r="E513" s="121"/>
      <c r="F513" s="121"/>
    </row>
    <row r="514" spans="1:6" ht="12.75" x14ac:dyDescent="0.2">
      <c r="A514" s="120" t="s">
        <v>721</v>
      </c>
      <c r="B514" s="121" t="s">
        <v>722</v>
      </c>
      <c r="C514" s="121"/>
      <c r="D514" s="121"/>
      <c r="E514" s="121"/>
      <c r="F514" s="121"/>
    </row>
    <row r="515" spans="1:6" ht="12.75" x14ac:dyDescent="0.2">
      <c r="A515" s="120" t="s">
        <v>723</v>
      </c>
      <c r="B515" s="121" t="s">
        <v>724</v>
      </c>
      <c r="C515" s="121"/>
      <c r="D515" s="121"/>
      <c r="E515" s="121"/>
      <c r="F515" s="121"/>
    </row>
    <row r="516" spans="1:6" ht="12.75" x14ac:dyDescent="0.2">
      <c r="A516" s="120" t="s">
        <v>725</v>
      </c>
      <c r="B516" s="121" t="s">
        <v>726</v>
      </c>
      <c r="C516" s="121"/>
      <c r="D516" s="121"/>
      <c r="E516" s="121"/>
      <c r="F516" s="121"/>
    </row>
    <row r="517" spans="1:6" ht="12.75" x14ac:dyDescent="0.2">
      <c r="A517" s="120" t="s">
        <v>727</v>
      </c>
      <c r="B517" s="121" t="s">
        <v>728</v>
      </c>
      <c r="C517" s="121"/>
      <c r="D517" s="121"/>
      <c r="E517" s="121"/>
      <c r="F517" s="121"/>
    </row>
    <row r="518" spans="1:6" ht="12.75" x14ac:dyDescent="0.2">
      <c r="A518" s="120" t="s">
        <v>729</v>
      </c>
      <c r="B518" s="121" t="s">
        <v>730</v>
      </c>
      <c r="C518" s="121"/>
      <c r="D518" s="121"/>
      <c r="E518" s="121"/>
      <c r="F518" s="121"/>
    </row>
    <row r="519" spans="1:6" ht="12.75" x14ac:dyDescent="0.2">
      <c r="A519" s="120"/>
      <c r="B519" s="121"/>
      <c r="C519" s="121"/>
      <c r="D519" s="121"/>
      <c r="E519" s="121"/>
      <c r="F519" s="121"/>
    </row>
    <row r="520" spans="1:6" x14ac:dyDescent="0.15">
      <c r="A520" s="149" t="s">
        <v>731</v>
      </c>
      <c r="B520" s="149"/>
      <c r="C520" s="149"/>
      <c r="D520" s="149"/>
      <c r="E520" s="149"/>
      <c r="F520" s="149"/>
    </row>
    <row r="521" spans="1:6" x14ac:dyDescent="0.15">
      <c r="A521" s="149"/>
      <c r="B521" s="149"/>
      <c r="C521" s="149"/>
      <c r="D521" s="149"/>
      <c r="E521" s="149"/>
      <c r="F521" s="149"/>
    </row>
    <row r="522" spans="1:6" x14ac:dyDescent="0.15">
      <c r="A522" s="149"/>
      <c r="B522" s="149"/>
      <c r="C522" s="149"/>
      <c r="D522" s="149"/>
      <c r="E522" s="149"/>
      <c r="F522" s="149"/>
    </row>
    <row r="523" spans="1:6" x14ac:dyDescent="0.15">
      <c r="A523" s="149"/>
      <c r="B523" s="149"/>
      <c r="C523" s="149"/>
      <c r="D523" s="149"/>
      <c r="E523" s="149"/>
      <c r="F523" s="149"/>
    </row>
  </sheetData>
  <mergeCells count="1">
    <mergeCell ref="A520:F5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477"/>
  <sheetViews>
    <sheetView workbookViewId="0"/>
  </sheetViews>
  <sheetFormatPr baseColWidth="10" defaultColWidth="11.7109375" defaultRowHeight="12" x14ac:dyDescent="0.15"/>
  <cols>
    <col min="1" max="1" width="35" style="6" customWidth="1"/>
    <col min="2" max="2" width="13"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11.71093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49" width="9.7109375" style="7" customWidth="1"/>
    <col min="150"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05" width="9.7109375" style="7" customWidth="1"/>
    <col min="406"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61" width="9.7109375" style="7" customWidth="1"/>
    <col min="662"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17" width="9.7109375" style="7" customWidth="1"/>
    <col min="918"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73" width="9.7109375" style="7" customWidth="1"/>
    <col min="1174"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9" width="9.7109375" style="7" customWidth="1"/>
    <col min="1430"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85" width="9.7109375" style="7" customWidth="1"/>
    <col min="1686"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41" width="9.7109375" style="7" customWidth="1"/>
    <col min="1942"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97" width="9.7109375" style="7" customWidth="1"/>
    <col min="2198"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53" width="9.7109375" style="7" customWidth="1"/>
    <col min="2454"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9" width="9.7109375" style="7" customWidth="1"/>
    <col min="2710"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65" width="9.7109375" style="7" customWidth="1"/>
    <col min="2966"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21" width="9.7109375" style="7" customWidth="1"/>
    <col min="3222"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77" width="9.7109375" style="7" customWidth="1"/>
    <col min="3478"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33" width="9.7109375" style="7" customWidth="1"/>
    <col min="3734"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9" width="9.7109375" style="7" customWidth="1"/>
    <col min="3990"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45" width="9.7109375" style="7" customWidth="1"/>
    <col min="4246"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501" width="9.7109375" style="7" customWidth="1"/>
    <col min="4502"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57" width="9.7109375" style="7" customWidth="1"/>
    <col min="4758"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13" width="9.7109375" style="7" customWidth="1"/>
    <col min="5014"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9" width="9.7109375" style="7" customWidth="1"/>
    <col min="5270"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25" width="9.7109375" style="7" customWidth="1"/>
    <col min="5526"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81" width="9.7109375" style="7" customWidth="1"/>
    <col min="5782"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37" width="9.7109375" style="7" customWidth="1"/>
    <col min="6038"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93" width="9.7109375" style="7" customWidth="1"/>
    <col min="6294"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9" width="9.7109375" style="7" customWidth="1"/>
    <col min="6550"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05" width="9.7109375" style="7" customWidth="1"/>
    <col min="6806"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61" width="9.7109375" style="7" customWidth="1"/>
    <col min="7062"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17" width="9.7109375" style="7" customWidth="1"/>
    <col min="7318"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73" width="9.7109375" style="7" customWidth="1"/>
    <col min="7574"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9" width="9.7109375" style="7" customWidth="1"/>
    <col min="7830"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85" width="9.7109375" style="7" customWidth="1"/>
    <col min="8086"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41" width="9.7109375" style="7" customWidth="1"/>
    <col min="8342"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97" width="9.7109375" style="7" customWidth="1"/>
    <col min="8598"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53" width="9.7109375" style="7" customWidth="1"/>
    <col min="8854"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9" width="9.7109375" style="7" customWidth="1"/>
    <col min="9110"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65" width="9.7109375" style="7" customWidth="1"/>
    <col min="9366"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21" width="9.7109375" style="7" customWidth="1"/>
    <col min="9622"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77" width="9.7109375" style="7" customWidth="1"/>
    <col min="9878"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33" width="9.7109375" style="7" customWidth="1"/>
    <col min="10134"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9" width="9.7109375" style="7" customWidth="1"/>
    <col min="10390"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45" width="9.7109375" style="7" customWidth="1"/>
    <col min="10646"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901" width="9.7109375" style="7" customWidth="1"/>
    <col min="10902"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57" width="9.7109375" style="7" customWidth="1"/>
    <col min="11158"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13" width="9.7109375" style="7" customWidth="1"/>
    <col min="11414"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9" width="9.7109375" style="7" customWidth="1"/>
    <col min="11670"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25" width="9.7109375" style="7" customWidth="1"/>
    <col min="11926"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81" width="9.7109375" style="7" customWidth="1"/>
    <col min="12182"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37" width="9.7109375" style="7" customWidth="1"/>
    <col min="12438"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93" width="9.7109375" style="7" customWidth="1"/>
    <col min="12694"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9" width="9.7109375" style="7" customWidth="1"/>
    <col min="12950"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05" width="9.7109375" style="7" customWidth="1"/>
    <col min="13206"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61" width="9.7109375" style="7" customWidth="1"/>
    <col min="13462"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17" width="9.7109375" style="7" customWidth="1"/>
    <col min="13718"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73" width="9.7109375" style="7" customWidth="1"/>
    <col min="13974"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9" width="9.7109375" style="7" customWidth="1"/>
    <col min="14230"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85" width="9.7109375" style="7" customWidth="1"/>
    <col min="14486"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41" width="9.7109375" style="7" customWidth="1"/>
    <col min="14742"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97" width="9.7109375" style="7" customWidth="1"/>
    <col min="14998"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53" width="9.7109375" style="7" customWidth="1"/>
    <col min="15254"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9" width="9.7109375" style="7" customWidth="1"/>
    <col min="15510"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65" width="9.7109375" style="7" customWidth="1"/>
    <col min="15766"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21" width="9.7109375" style="7" customWidth="1"/>
    <col min="16022"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77" width="9.7109375" style="7" customWidth="1"/>
    <col min="16278" max="16384" width="11.7109375" style="7"/>
  </cols>
  <sheetData>
    <row r="1" spans="1:14" ht="12.75" x14ac:dyDescent="0.2">
      <c r="A1" s="1" t="s">
        <v>0</v>
      </c>
      <c r="B1" s="2"/>
      <c r="D1" s="4"/>
      <c r="E1" s="5"/>
    </row>
    <row r="2" spans="1:14" ht="12.75" x14ac:dyDescent="0.2">
      <c r="A2" s="1" t="s">
        <v>1</v>
      </c>
      <c r="B2" s="2"/>
      <c r="D2" s="4"/>
      <c r="E2" s="5"/>
    </row>
    <row r="3" spans="1:14" ht="12.75" x14ac:dyDescent="0.2">
      <c r="A3" s="8" t="s">
        <v>796</v>
      </c>
      <c r="F3" s="6" t="s">
        <v>3</v>
      </c>
      <c r="K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44" t="s">
        <v>11</v>
      </c>
      <c r="K5" s="17" t="s">
        <v>12</v>
      </c>
      <c r="L5" s="17" t="s">
        <v>13</v>
      </c>
      <c r="M5" s="18" t="s">
        <v>14</v>
      </c>
      <c r="N5" s="19"/>
    </row>
    <row r="6" spans="1:14" ht="12.75" customHeight="1" x14ac:dyDescent="0.2">
      <c r="A6" s="20"/>
      <c r="B6" s="21"/>
      <c r="C6" s="21"/>
      <c r="D6" s="22"/>
      <c r="E6" s="23"/>
      <c r="F6" s="22"/>
      <c r="G6" s="21" t="s">
        <v>15</v>
      </c>
      <c r="H6" s="21" t="s">
        <v>16</v>
      </c>
      <c r="I6" s="24" t="s">
        <v>17</v>
      </c>
      <c r="J6" s="24"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4" t="s">
        <v>28</v>
      </c>
      <c r="K7" s="21" t="s">
        <v>29</v>
      </c>
      <c r="L7" s="21" t="s">
        <v>30</v>
      </c>
      <c r="M7" s="28"/>
      <c r="N7" s="19"/>
    </row>
    <row r="8" spans="1:14" ht="12.75" x14ac:dyDescent="0.2">
      <c r="A8" s="29" t="s">
        <v>797</v>
      </c>
      <c r="B8" s="30"/>
      <c r="C8" s="30">
        <v>21112.41</v>
      </c>
      <c r="D8" s="31"/>
      <c r="E8" s="30"/>
      <c r="F8" s="30" t="s">
        <v>798</v>
      </c>
      <c r="G8" s="30">
        <v>530.62</v>
      </c>
      <c r="H8" s="32"/>
      <c r="I8" s="32"/>
      <c r="J8" s="32"/>
      <c r="K8" s="34" t="s">
        <v>33</v>
      </c>
      <c r="L8" s="32" t="s">
        <v>21</v>
      </c>
      <c r="M8" s="35"/>
      <c r="N8" s="19"/>
    </row>
    <row r="9" spans="1:14" x14ac:dyDescent="0.15">
      <c r="A9" s="11"/>
      <c r="B9" s="2"/>
      <c r="C9" s="36"/>
      <c r="D9" s="11"/>
      <c r="E9" s="12"/>
      <c r="F9" s="11"/>
      <c r="G9" s="2"/>
      <c r="H9" s="2"/>
      <c r="I9" s="2"/>
      <c r="J9" s="11"/>
      <c r="K9" s="11"/>
      <c r="L9" s="11"/>
      <c r="M9" s="11"/>
      <c r="N9" s="11"/>
    </row>
    <row r="10" spans="1:14" x14ac:dyDescent="0.15">
      <c r="A10" s="37" t="s">
        <v>34</v>
      </c>
      <c r="B10" s="38">
        <v>193</v>
      </c>
      <c r="C10" s="38" t="s">
        <v>35</v>
      </c>
      <c r="D10" s="38" t="s">
        <v>36</v>
      </c>
      <c r="E10" s="39">
        <v>163</v>
      </c>
      <c r="F10" s="40" t="s">
        <v>37</v>
      </c>
      <c r="G10" s="41">
        <v>6.5</v>
      </c>
      <c r="H10" s="38" t="s">
        <v>38</v>
      </c>
      <c r="I10" s="42">
        <v>11.5</v>
      </c>
      <c r="J10" s="43">
        <v>0</v>
      </c>
      <c r="K10" s="43">
        <v>0</v>
      </c>
      <c r="L10" s="43">
        <v>0</v>
      </c>
      <c r="M10" s="43">
        <v>0</v>
      </c>
      <c r="N10" s="44"/>
    </row>
    <row r="11" spans="1:14" x14ac:dyDescent="0.15">
      <c r="A11" s="37" t="s">
        <v>34</v>
      </c>
      <c r="B11" s="38">
        <v>193</v>
      </c>
      <c r="C11" s="38" t="s">
        <v>35</v>
      </c>
      <c r="D11" s="38" t="s">
        <v>36</v>
      </c>
      <c r="E11" s="39">
        <v>139</v>
      </c>
      <c r="F11" s="40" t="s">
        <v>39</v>
      </c>
      <c r="G11" s="41">
        <v>6.3</v>
      </c>
      <c r="H11" s="38" t="s">
        <v>38</v>
      </c>
      <c r="I11" s="42">
        <v>24.5</v>
      </c>
      <c r="J11" s="43">
        <v>119217.49</v>
      </c>
      <c r="K11" s="43">
        <v>2516969</v>
      </c>
      <c r="L11" s="43">
        <v>64701</v>
      </c>
      <c r="M11" s="43">
        <v>2581670</v>
      </c>
      <c r="N11" s="44"/>
    </row>
    <row r="12" spans="1:14" x14ac:dyDescent="0.15">
      <c r="A12" s="37" t="s">
        <v>34</v>
      </c>
      <c r="B12" s="38">
        <v>199</v>
      </c>
      <c r="C12" s="38" t="s">
        <v>40</v>
      </c>
      <c r="D12" s="38" t="s">
        <v>36</v>
      </c>
      <c r="E12" s="39">
        <v>168</v>
      </c>
      <c r="F12" s="40" t="s">
        <v>41</v>
      </c>
      <c r="G12" s="41">
        <v>6.5</v>
      </c>
      <c r="H12" s="38" t="s">
        <v>38</v>
      </c>
      <c r="I12" s="42">
        <v>11.5</v>
      </c>
      <c r="J12" s="43">
        <v>0</v>
      </c>
      <c r="K12" s="43">
        <v>0</v>
      </c>
      <c r="L12" s="43">
        <v>0</v>
      </c>
      <c r="M12" s="43">
        <v>0</v>
      </c>
      <c r="N12" s="44"/>
    </row>
    <row r="13" spans="1:14" x14ac:dyDescent="0.15">
      <c r="A13" s="37" t="s">
        <v>34</v>
      </c>
      <c r="B13" s="38">
        <v>199</v>
      </c>
      <c r="C13" s="38" t="s">
        <v>40</v>
      </c>
      <c r="D13" s="38" t="s">
        <v>36</v>
      </c>
      <c r="E13" s="39">
        <v>143</v>
      </c>
      <c r="F13" s="40" t="s">
        <v>42</v>
      </c>
      <c r="G13" s="41">
        <v>6.3</v>
      </c>
      <c r="H13" s="38" t="s">
        <v>38</v>
      </c>
      <c r="I13" s="42">
        <v>24.5</v>
      </c>
      <c r="J13" s="43">
        <v>124038.53</v>
      </c>
      <c r="K13" s="43">
        <v>2618752</v>
      </c>
      <c r="L13" s="43">
        <v>67319</v>
      </c>
      <c r="M13" s="43">
        <v>2686071</v>
      </c>
      <c r="N13" s="44"/>
    </row>
    <row r="14" spans="1:14" x14ac:dyDescent="0.15">
      <c r="A14" s="37" t="s">
        <v>34</v>
      </c>
      <c r="B14" s="38">
        <v>202</v>
      </c>
      <c r="C14" s="38" t="s">
        <v>43</v>
      </c>
      <c r="D14" s="38" t="s">
        <v>36</v>
      </c>
      <c r="E14" s="39">
        <v>230</v>
      </c>
      <c r="F14" s="40" t="s">
        <v>44</v>
      </c>
      <c r="G14" s="41">
        <v>7.4</v>
      </c>
      <c r="H14" s="38" t="s">
        <v>38</v>
      </c>
      <c r="I14" s="42">
        <v>5</v>
      </c>
      <c r="J14" s="43">
        <v>0</v>
      </c>
      <c r="K14" s="43">
        <v>0</v>
      </c>
      <c r="L14" s="43">
        <v>0</v>
      </c>
      <c r="M14" s="43">
        <v>0</v>
      </c>
      <c r="N14" s="44"/>
    </row>
    <row r="15" spans="1:14" x14ac:dyDescent="0.15">
      <c r="A15" s="37" t="s">
        <v>45</v>
      </c>
      <c r="B15" s="38">
        <v>202</v>
      </c>
      <c r="C15" s="38" t="s">
        <v>43</v>
      </c>
      <c r="D15" s="38" t="s">
        <v>36</v>
      </c>
      <c r="E15" s="39">
        <v>317</v>
      </c>
      <c r="F15" s="40" t="s">
        <v>46</v>
      </c>
      <c r="G15" s="41">
        <v>7.4</v>
      </c>
      <c r="H15" s="38" t="s">
        <v>38</v>
      </c>
      <c r="I15" s="42">
        <v>20</v>
      </c>
      <c r="J15" s="43">
        <v>198465.89</v>
      </c>
      <c r="K15" s="43">
        <v>4190093</v>
      </c>
      <c r="L15" s="43">
        <v>126188</v>
      </c>
      <c r="M15" s="43">
        <v>4316281</v>
      </c>
      <c r="N15" s="44"/>
    </row>
    <row r="16" spans="1:14" x14ac:dyDescent="0.15">
      <c r="A16" s="37" t="s">
        <v>47</v>
      </c>
      <c r="B16" s="38">
        <v>211</v>
      </c>
      <c r="C16" s="38" t="s">
        <v>48</v>
      </c>
      <c r="D16" s="38" t="s">
        <v>36</v>
      </c>
      <c r="E16" s="39">
        <v>290</v>
      </c>
      <c r="F16" s="38" t="s">
        <v>49</v>
      </c>
      <c r="G16" s="41">
        <v>6.9</v>
      </c>
      <c r="H16" s="38" t="s">
        <v>38</v>
      </c>
      <c r="I16" s="42">
        <v>20</v>
      </c>
      <c r="J16" s="43">
        <v>116855.99</v>
      </c>
      <c r="K16" s="43">
        <v>2467112</v>
      </c>
      <c r="L16" s="43">
        <v>238055</v>
      </c>
      <c r="M16" s="43">
        <v>2705167</v>
      </c>
      <c r="N16" s="44"/>
    </row>
    <row r="17" spans="1:14" x14ac:dyDescent="0.15">
      <c r="A17" s="37" t="s">
        <v>47</v>
      </c>
      <c r="B17" s="38">
        <v>211</v>
      </c>
      <c r="C17" s="38" t="s">
        <v>48</v>
      </c>
      <c r="D17" s="38" t="s">
        <v>36</v>
      </c>
      <c r="E17" s="39">
        <v>128</v>
      </c>
      <c r="F17" s="38" t="s">
        <v>50</v>
      </c>
      <c r="G17" s="41">
        <v>6.9</v>
      </c>
      <c r="H17" s="38" t="s">
        <v>38</v>
      </c>
      <c r="I17" s="42">
        <v>20</v>
      </c>
      <c r="J17" s="43">
        <v>50532</v>
      </c>
      <c r="K17" s="43">
        <v>1066852</v>
      </c>
      <c r="L17" s="43">
        <v>102941</v>
      </c>
      <c r="M17" s="43">
        <v>1169793</v>
      </c>
      <c r="N17" s="44"/>
    </row>
    <row r="18" spans="1:14" x14ac:dyDescent="0.15">
      <c r="A18" s="37" t="s">
        <v>51</v>
      </c>
      <c r="B18" s="38">
        <v>211</v>
      </c>
      <c r="C18" s="38" t="s">
        <v>48</v>
      </c>
      <c r="D18" s="38" t="s">
        <v>36</v>
      </c>
      <c r="E18" s="39">
        <v>22</v>
      </c>
      <c r="F18" s="38" t="s">
        <v>52</v>
      </c>
      <c r="G18" s="41">
        <v>6.9</v>
      </c>
      <c r="H18" s="38" t="s">
        <v>38</v>
      </c>
      <c r="I18" s="42">
        <v>20</v>
      </c>
      <c r="J18" s="43">
        <v>45553.42</v>
      </c>
      <c r="K18" s="43">
        <v>961742</v>
      </c>
      <c r="L18" s="43">
        <v>92800</v>
      </c>
      <c r="M18" s="43">
        <v>1054542</v>
      </c>
      <c r="N18" s="44"/>
    </row>
    <row r="19" spans="1:14" x14ac:dyDescent="0.15">
      <c r="A19" s="37"/>
      <c r="B19" s="38"/>
      <c r="C19" s="38"/>
      <c r="D19" s="38"/>
      <c r="E19" s="39"/>
      <c r="F19" s="38"/>
      <c r="G19" s="41"/>
      <c r="H19" s="38"/>
      <c r="I19" s="42"/>
      <c r="J19" s="43"/>
      <c r="K19" s="43"/>
      <c r="L19" s="43"/>
      <c r="M19" s="43"/>
      <c r="N19" s="44"/>
    </row>
    <row r="20" spans="1:14" x14ac:dyDescent="0.15">
      <c r="A20" s="37" t="s">
        <v>47</v>
      </c>
      <c r="B20" s="38">
        <v>221</v>
      </c>
      <c r="C20" s="38" t="s">
        <v>53</v>
      </c>
      <c r="D20" s="38" t="s">
        <v>36</v>
      </c>
      <c r="E20" s="39">
        <v>330</v>
      </c>
      <c r="F20" s="38" t="s">
        <v>54</v>
      </c>
      <c r="G20" s="41">
        <v>7.4</v>
      </c>
      <c r="H20" s="38" t="s">
        <v>55</v>
      </c>
      <c r="I20" s="42">
        <v>20</v>
      </c>
      <c r="J20" s="43">
        <v>225000</v>
      </c>
      <c r="K20" s="43">
        <v>4750292</v>
      </c>
      <c r="L20" s="43">
        <v>492037</v>
      </c>
      <c r="M20" s="43">
        <v>5242329</v>
      </c>
      <c r="N20" s="44"/>
    </row>
    <row r="21" spans="1:14" x14ac:dyDescent="0.15">
      <c r="A21" s="37" t="s">
        <v>47</v>
      </c>
      <c r="B21" s="38">
        <v>221</v>
      </c>
      <c r="C21" s="38" t="s">
        <v>53</v>
      </c>
      <c r="D21" s="38" t="s">
        <v>36</v>
      </c>
      <c r="E21" s="39">
        <v>43</v>
      </c>
      <c r="F21" s="38" t="s">
        <v>56</v>
      </c>
      <c r="G21" s="41">
        <v>7.4</v>
      </c>
      <c r="H21" s="38" t="s">
        <v>55</v>
      </c>
      <c r="I21" s="42">
        <v>20</v>
      </c>
      <c r="J21" s="43">
        <v>29000</v>
      </c>
      <c r="K21" s="43">
        <v>612260</v>
      </c>
      <c r="L21" s="43">
        <v>63416</v>
      </c>
      <c r="M21" s="43">
        <v>675676</v>
      </c>
      <c r="N21" s="44"/>
    </row>
    <row r="22" spans="1:14" x14ac:dyDescent="0.15">
      <c r="A22" s="37" t="s">
        <v>47</v>
      </c>
      <c r="B22" s="38">
        <v>221</v>
      </c>
      <c r="C22" s="38" t="s">
        <v>53</v>
      </c>
      <c r="D22" s="38" t="s">
        <v>36</v>
      </c>
      <c r="E22" s="39">
        <v>240</v>
      </c>
      <c r="F22" s="38" t="s">
        <v>57</v>
      </c>
      <c r="G22" s="41">
        <v>7.4</v>
      </c>
      <c r="H22" s="38" t="s">
        <v>55</v>
      </c>
      <c r="I22" s="42">
        <v>12</v>
      </c>
      <c r="J22" s="43">
        <v>25174.05</v>
      </c>
      <c r="K22" s="43">
        <v>531485</v>
      </c>
      <c r="L22" s="43">
        <v>55051</v>
      </c>
      <c r="M22" s="43">
        <v>586536</v>
      </c>
      <c r="N22" s="44"/>
    </row>
    <row r="23" spans="1:14" x14ac:dyDescent="0.15">
      <c r="A23" s="37" t="s">
        <v>47</v>
      </c>
      <c r="B23" s="38">
        <v>221</v>
      </c>
      <c r="C23" s="38" t="s">
        <v>53</v>
      </c>
      <c r="D23" s="38" t="s">
        <v>36</v>
      </c>
      <c r="E23" s="39">
        <v>55</v>
      </c>
      <c r="F23" s="38" t="s">
        <v>58</v>
      </c>
      <c r="G23" s="41">
        <v>7.4</v>
      </c>
      <c r="H23" s="38" t="s">
        <v>55</v>
      </c>
      <c r="I23" s="42">
        <v>12</v>
      </c>
      <c r="J23" s="43">
        <v>5645.09</v>
      </c>
      <c r="K23" s="43">
        <v>119181</v>
      </c>
      <c r="L23" s="43">
        <v>12434</v>
      </c>
      <c r="M23" s="43">
        <v>131615</v>
      </c>
      <c r="N23" s="44"/>
    </row>
    <row r="24" spans="1:14" x14ac:dyDescent="0.15">
      <c r="A24" s="37" t="s">
        <v>51</v>
      </c>
      <c r="B24" s="38">
        <v>221</v>
      </c>
      <c r="C24" s="38" t="s">
        <v>53</v>
      </c>
      <c r="D24" s="38" t="s">
        <v>36</v>
      </c>
      <c r="E24" s="39">
        <v>50</v>
      </c>
      <c r="F24" s="38" t="s">
        <v>59</v>
      </c>
      <c r="G24" s="41">
        <v>7.4</v>
      </c>
      <c r="H24" s="38" t="s">
        <v>55</v>
      </c>
      <c r="I24" s="42">
        <v>20</v>
      </c>
      <c r="J24" s="43">
        <v>106312</v>
      </c>
      <c r="K24" s="43">
        <v>2244503</v>
      </c>
      <c r="L24" s="43">
        <v>231445</v>
      </c>
      <c r="M24" s="43">
        <v>2475948</v>
      </c>
      <c r="N24" s="44"/>
    </row>
    <row r="25" spans="1:14" x14ac:dyDescent="0.15">
      <c r="A25" s="37" t="s">
        <v>60</v>
      </c>
      <c r="B25" s="38">
        <v>225</v>
      </c>
      <c r="C25" s="38" t="s">
        <v>61</v>
      </c>
      <c r="D25" s="38" t="s">
        <v>36</v>
      </c>
      <c r="E25" s="39">
        <v>427</v>
      </c>
      <c r="F25" s="38" t="s">
        <v>62</v>
      </c>
      <c r="G25" s="41">
        <v>7.5</v>
      </c>
      <c r="H25" s="38" t="s">
        <v>63</v>
      </c>
      <c r="I25" s="42">
        <v>24</v>
      </c>
      <c r="J25" s="43">
        <v>0</v>
      </c>
      <c r="K25" s="43">
        <v>0</v>
      </c>
      <c r="L25" s="43"/>
      <c r="M25" s="43"/>
      <c r="N25" s="44"/>
    </row>
    <row r="26" spans="1:14" x14ac:dyDescent="0.15">
      <c r="A26" s="37" t="s">
        <v>64</v>
      </c>
      <c r="B26" s="38">
        <v>225</v>
      </c>
      <c r="C26" s="38" t="s">
        <v>61</v>
      </c>
      <c r="D26" s="38" t="s">
        <v>36</v>
      </c>
      <c r="E26" s="39">
        <v>36</v>
      </c>
      <c r="F26" s="38" t="s">
        <v>65</v>
      </c>
      <c r="G26" s="41">
        <v>7.5</v>
      </c>
      <c r="H26" s="38" t="s">
        <v>63</v>
      </c>
      <c r="I26" s="42">
        <v>24</v>
      </c>
      <c r="J26" s="43">
        <v>0</v>
      </c>
      <c r="K26" s="43">
        <v>0</v>
      </c>
      <c r="L26" s="43"/>
      <c r="M26" s="43"/>
      <c r="N26" s="44"/>
    </row>
    <row r="27" spans="1:14" x14ac:dyDescent="0.15">
      <c r="A27" s="37"/>
      <c r="B27" s="38"/>
      <c r="C27" s="38"/>
      <c r="D27" s="38"/>
      <c r="E27" s="39"/>
      <c r="F27" s="38"/>
      <c r="G27" s="41"/>
      <c r="H27" s="38"/>
      <c r="I27" s="42"/>
      <c r="J27" s="43"/>
      <c r="K27" s="43"/>
      <c r="L27" s="43"/>
      <c r="M27" s="43"/>
      <c r="N27" s="44"/>
    </row>
    <row r="28" spans="1:14" x14ac:dyDescent="0.15">
      <c r="A28" s="37" t="s">
        <v>60</v>
      </c>
      <c r="B28" s="38">
        <v>228</v>
      </c>
      <c r="C28" s="38" t="s">
        <v>66</v>
      </c>
      <c r="D28" s="38" t="s">
        <v>36</v>
      </c>
      <c r="E28" s="39">
        <v>433</v>
      </c>
      <c r="F28" s="38" t="s">
        <v>41</v>
      </c>
      <c r="G28" s="41">
        <v>7.5</v>
      </c>
      <c r="H28" s="38" t="s">
        <v>63</v>
      </c>
      <c r="I28" s="42">
        <v>21</v>
      </c>
      <c r="J28" s="43">
        <v>227576</v>
      </c>
      <c r="K28" s="43">
        <v>4804678</v>
      </c>
      <c r="L28" s="43">
        <v>147432</v>
      </c>
      <c r="M28" s="43">
        <v>4952110</v>
      </c>
      <c r="N28" s="44"/>
    </row>
    <row r="29" spans="1:14" x14ac:dyDescent="0.15">
      <c r="A29" s="37" t="s">
        <v>64</v>
      </c>
      <c r="B29" s="38">
        <v>228</v>
      </c>
      <c r="C29" s="38" t="s">
        <v>66</v>
      </c>
      <c r="D29" s="38" t="s">
        <v>36</v>
      </c>
      <c r="E29" s="39">
        <v>60</v>
      </c>
      <c r="F29" s="38" t="s">
        <v>42</v>
      </c>
      <c r="G29" s="41">
        <v>7.5</v>
      </c>
      <c r="H29" s="38" t="s">
        <v>63</v>
      </c>
      <c r="I29" s="42">
        <v>21</v>
      </c>
      <c r="J29" s="43">
        <v>121446</v>
      </c>
      <c r="K29" s="43">
        <v>2564018</v>
      </c>
      <c r="L29" s="43">
        <v>78677</v>
      </c>
      <c r="M29" s="43">
        <v>2642695</v>
      </c>
      <c r="N29" s="44"/>
    </row>
    <row r="30" spans="1:14" x14ac:dyDescent="0.15">
      <c r="A30" s="37" t="s">
        <v>67</v>
      </c>
      <c r="B30" s="38">
        <v>236</v>
      </c>
      <c r="C30" s="38" t="s">
        <v>68</v>
      </c>
      <c r="D30" s="38" t="s">
        <v>36</v>
      </c>
      <c r="E30" s="39">
        <v>403</v>
      </c>
      <c r="F30" s="40" t="s">
        <v>69</v>
      </c>
      <c r="G30" s="41">
        <v>7</v>
      </c>
      <c r="H30" s="38" t="s">
        <v>63</v>
      </c>
      <c r="I30" s="42">
        <v>19</v>
      </c>
      <c r="J30" s="43">
        <v>220451.88</v>
      </c>
      <c r="K30" s="43">
        <v>4654270</v>
      </c>
      <c r="L30" s="43">
        <v>159266</v>
      </c>
      <c r="M30" s="43">
        <v>4813536</v>
      </c>
      <c r="N30" s="44"/>
    </row>
    <row r="31" spans="1:14" x14ac:dyDescent="0.15">
      <c r="A31" s="37" t="s">
        <v>70</v>
      </c>
      <c r="B31" s="38">
        <v>236</v>
      </c>
      <c r="C31" s="38" t="s">
        <v>68</v>
      </c>
      <c r="D31" s="38" t="s">
        <v>36</v>
      </c>
      <c r="E31" s="39">
        <v>35.5</v>
      </c>
      <c r="F31" s="40" t="s">
        <v>71</v>
      </c>
      <c r="G31" s="41">
        <v>6.5</v>
      </c>
      <c r="H31" s="38" t="s">
        <v>63</v>
      </c>
      <c r="I31" s="42">
        <v>20</v>
      </c>
      <c r="J31" s="43">
        <v>66627.05</v>
      </c>
      <c r="K31" s="43">
        <v>1406658</v>
      </c>
      <c r="L31" s="43">
        <v>0</v>
      </c>
      <c r="M31" s="43">
        <v>1406658</v>
      </c>
      <c r="N31" s="44"/>
    </row>
    <row r="32" spans="1:14" x14ac:dyDescent="0.15">
      <c r="A32" s="37" t="s">
        <v>72</v>
      </c>
      <c r="B32" s="38">
        <v>239</v>
      </c>
      <c r="C32" s="38" t="s">
        <v>73</v>
      </c>
      <c r="D32" s="38" t="s">
        <v>36</v>
      </c>
      <c r="E32" s="39">
        <v>2100</v>
      </c>
      <c r="F32" s="38" t="s">
        <v>49</v>
      </c>
      <c r="G32" s="41">
        <v>6.8</v>
      </c>
      <c r="H32" s="38" t="s">
        <v>38</v>
      </c>
      <c r="I32" s="42">
        <v>4</v>
      </c>
      <c r="J32" s="43">
        <v>0</v>
      </c>
      <c r="K32" s="43">
        <v>0</v>
      </c>
      <c r="L32" s="43">
        <v>0</v>
      </c>
      <c r="M32" s="43">
        <v>0</v>
      </c>
      <c r="N32" s="44"/>
    </row>
    <row r="33" spans="1:14" x14ac:dyDescent="0.15">
      <c r="A33" s="37" t="s">
        <v>72</v>
      </c>
      <c r="B33" s="38">
        <v>239</v>
      </c>
      <c r="C33" s="38" t="s">
        <v>73</v>
      </c>
      <c r="D33" s="38" t="s">
        <v>36</v>
      </c>
      <c r="E33" s="39">
        <v>590</v>
      </c>
      <c r="F33" s="38" t="s">
        <v>52</v>
      </c>
      <c r="G33" s="41">
        <v>6.8</v>
      </c>
      <c r="H33" s="38" t="s">
        <v>38</v>
      </c>
      <c r="I33" s="42">
        <v>14</v>
      </c>
      <c r="J33" s="43">
        <v>92828.65</v>
      </c>
      <c r="K33" s="43">
        <v>1959837</v>
      </c>
      <c r="L33" s="43">
        <v>2150</v>
      </c>
      <c r="M33" s="43">
        <v>1961986.6</v>
      </c>
      <c r="N33" s="44"/>
    </row>
    <row r="34" spans="1:14" x14ac:dyDescent="0.15">
      <c r="A34" s="37" t="s">
        <v>74</v>
      </c>
      <c r="B34" s="38">
        <v>239</v>
      </c>
      <c r="C34" s="38" t="s">
        <v>73</v>
      </c>
      <c r="D34" s="38" t="s">
        <v>36</v>
      </c>
      <c r="E34" s="39">
        <v>48</v>
      </c>
      <c r="F34" s="38" t="s">
        <v>75</v>
      </c>
      <c r="G34" s="41">
        <v>6.8</v>
      </c>
      <c r="H34" s="38" t="s">
        <v>38</v>
      </c>
      <c r="I34" s="42">
        <v>14</v>
      </c>
      <c r="J34" s="43">
        <v>90167.3</v>
      </c>
      <c r="K34" s="43">
        <v>1903649</v>
      </c>
      <c r="L34" s="43">
        <v>0</v>
      </c>
      <c r="M34" s="43">
        <v>1903649.05</v>
      </c>
      <c r="N34" s="44"/>
    </row>
    <row r="35" spans="1:14" x14ac:dyDescent="0.15">
      <c r="A35" s="37"/>
      <c r="B35" s="38"/>
      <c r="C35" s="38"/>
      <c r="D35" s="38"/>
      <c r="E35" s="39"/>
      <c r="F35" s="38"/>
      <c r="G35" s="41"/>
      <c r="H35" s="38"/>
      <c r="I35" s="42"/>
      <c r="J35" s="43"/>
      <c r="K35" s="43"/>
      <c r="L35" s="43"/>
      <c r="M35" s="43"/>
      <c r="N35" s="44"/>
    </row>
    <row r="36" spans="1:14" x14ac:dyDescent="0.15">
      <c r="A36" s="37" t="s">
        <v>47</v>
      </c>
      <c r="B36" s="38">
        <v>245</v>
      </c>
      <c r="C36" s="38" t="s">
        <v>76</v>
      </c>
      <c r="D36" s="38" t="s">
        <v>36</v>
      </c>
      <c r="E36" s="39">
        <v>800</v>
      </c>
      <c r="F36" s="38" t="s">
        <v>77</v>
      </c>
      <c r="G36" s="41">
        <v>7</v>
      </c>
      <c r="H36" s="38" t="s">
        <v>55</v>
      </c>
      <c r="I36" s="41">
        <v>19.75</v>
      </c>
      <c r="J36" s="43">
        <v>293703.3</v>
      </c>
      <c r="K36" s="43">
        <v>6200784</v>
      </c>
      <c r="L36" s="43">
        <v>607055</v>
      </c>
      <c r="M36" s="43">
        <v>6807839</v>
      </c>
      <c r="N36" s="44"/>
    </row>
    <row r="37" spans="1:14" x14ac:dyDescent="0.15">
      <c r="A37" s="37" t="s">
        <v>47</v>
      </c>
      <c r="B37" s="38">
        <v>245</v>
      </c>
      <c r="C37" s="38" t="s">
        <v>76</v>
      </c>
      <c r="D37" s="38" t="s">
        <v>36</v>
      </c>
      <c r="E37" s="39">
        <v>95</v>
      </c>
      <c r="F37" s="38" t="s">
        <v>78</v>
      </c>
      <c r="G37" s="41">
        <v>7</v>
      </c>
      <c r="H37" s="38" t="s">
        <v>55</v>
      </c>
      <c r="I37" s="41">
        <v>19.75</v>
      </c>
      <c r="J37" s="43">
        <v>35611.199999999997</v>
      </c>
      <c r="K37" s="43">
        <v>751838</v>
      </c>
      <c r="L37" s="43">
        <v>73597</v>
      </c>
      <c r="M37" s="43">
        <v>825435</v>
      </c>
      <c r="N37" s="44"/>
    </row>
    <row r="38" spans="1:14" x14ac:dyDescent="0.15">
      <c r="A38" s="37" t="s">
        <v>79</v>
      </c>
      <c r="B38" s="38">
        <v>245</v>
      </c>
      <c r="C38" s="38" t="s">
        <v>76</v>
      </c>
      <c r="D38" s="38" t="s">
        <v>36</v>
      </c>
      <c r="E38" s="39">
        <v>90</v>
      </c>
      <c r="F38" s="38" t="s">
        <v>80</v>
      </c>
      <c r="G38" s="41">
        <v>7</v>
      </c>
      <c r="H38" s="38" t="s">
        <v>55</v>
      </c>
      <c r="I38" s="41">
        <v>19.75</v>
      </c>
      <c r="J38" s="43">
        <v>156572.03</v>
      </c>
      <c r="K38" s="43">
        <v>3305613</v>
      </c>
      <c r="L38" s="43">
        <v>323646</v>
      </c>
      <c r="M38" s="43">
        <v>3629259</v>
      </c>
      <c r="N38" s="44"/>
    </row>
    <row r="39" spans="1:14" x14ac:dyDescent="0.15">
      <c r="A39" s="37" t="s">
        <v>47</v>
      </c>
      <c r="B39" s="38">
        <v>247</v>
      </c>
      <c r="C39" s="38" t="s">
        <v>81</v>
      </c>
      <c r="D39" s="38" t="s">
        <v>36</v>
      </c>
      <c r="E39" s="39">
        <v>470</v>
      </c>
      <c r="F39" s="38" t="s">
        <v>82</v>
      </c>
      <c r="G39" s="41">
        <v>6.3</v>
      </c>
      <c r="H39" s="38" t="s">
        <v>55</v>
      </c>
      <c r="I39" s="41">
        <v>25</v>
      </c>
      <c r="J39" s="43">
        <v>194571.35</v>
      </c>
      <c r="K39" s="43">
        <v>4107870</v>
      </c>
      <c r="L39" s="43">
        <v>316966</v>
      </c>
      <c r="M39" s="43">
        <v>4424836</v>
      </c>
      <c r="N39" s="44"/>
    </row>
    <row r="40" spans="1:14" x14ac:dyDescent="0.15">
      <c r="A40" s="37" t="s">
        <v>47</v>
      </c>
      <c r="B40" s="38">
        <v>247</v>
      </c>
      <c r="C40" s="38" t="s">
        <v>81</v>
      </c>
      <c r="D40" s="38" t="s">
        <v>36</v>
      </c>
      <c r="E40" s="39">
        <v>25</v>
      </c>
      <c r="F40" s="38" t="s">
        <v>83</v>
      </c>
      <c r="G40" s="41">
        <v>6.3</v>
      </c>
      <c r="H40" s="38" t="s">
        <v>55</v>
      </c>
      <c r="I40" s="41">
        <v>25</v>
      </c>
      <c r="J40" s="43">
        <v>10457.459999999999</v>
      </c>
      <c r="K40" s="43">
        <v>220782</v>
      </c>
      <c r="L40" s="43">
        <v>17031</v>
      </c>
      <c r="M40" s="43">
        <v>237813</v>
      </c>
      <c r="N40" s="44"/>
    </row>
    <row r="41" spans="1:14" x14ac:dyDescent="0.15">
      <c r="A41" s="37" t="s">
        <v>51</v>
      </c>
      <c r="B41" s="38">
        <v>247</v>
      </c>
      <c r="C41" s="38" t="s">
        <v>81</v>
      </c>
      <c r="D41" s="38" t="s">
        <v>36</v>
      </c>
      <c r="E41" s="39">
        <v>27</v>
      </c>
      <c r="F41" s="38" t="s">
        <v>84</v>
      </c>
      <c r="G41" s="41">
        <v>7.3</v>
      </c>
      <c r="H41" s="38" t="s">
        <v>55</v>
      </c>
      <c r="I41" s="41">
        <v>25</v>
      </c>
      <c r="J41" s="43">
        <v>51658.02</v>
      </c>
      <c r="K41" s="43">
        <v>1090625</v>
      </c>
      <c r="L41" s="43">
        <v>84355</v>
      </c>
      <c r="M41" s="43">
        <v>1174980</v>
      </c>
      <c r="N41" s="44"/>
    </row>
    <row r="42" spans="1:14" x14ac:dyDescent="0.15">
      <c r="A42" s="37" t="s">
        <v>85</v>
      </c>
      <c r="B42" s="38">
        <v>262</v>
      </c>
      <c r="C42" s="38" t="s">
        <v>86</v>
      </c>
      <c r="D42" s="38" t="s">
        <v>36</v>
      </c>
      <c r="E42" s="39">
        <v>405</v>
      </c>
      <c r="F42" s="38" t="s">
        <v>87</v>
      </c>
      <c r="G42" s="41">
        <v>5.75</v>
      </c>
      <c r="H42" s="38" t="s">
        <v>38</v>
      </c>
      <c r="I42" s="41">
        <v>6</v>
      </c>
      <c r="J42" s="43">
        <v>0</v>
      </c>
      <c r="K42" s="43">
        <v>0</v>
      </c>
      <c r="L42" s="43">
        <v>0</v>
      </c>
      <c r="M42" s="43">
        <v>0</v>
      </c>
      <c r="N42" s="44"/>
    </row>
    <row r="43" spans="1:14" x14ac:dyDescent="0.15">
      <c r="A43" s="37" t="s">
        <v>85</v>
      </c>
      <c r="B43" s="38">
        <v>262</v>
      </c>
      <c r="C43" s="38" t="s">
        <v>86</v>
      </c>
      <c r="D43" s="38" t="s">
        <v>36</v>
      </c>
      <c r="E43" s="39">
        <v>104</v>
      </c>
      <c r="F43" s="38" t="s">
        <v>88</v>
      </c>
      <c r="G43" s="41">
        <v>5.75</v>
      </c>
      <c r="H43" s="38" t="s">
        <v>38</v>
      </c>
      <c r="I43" s="41">
        <v>6</v>
      </c>
      <c r="J43" s="43">
        <v>0</v>
      </c>
      <c r="K43" s="43">
        <v>0</v>
      </c>
      <c r="L43" s="43">
        <v>0</v>
      </c>
      <c r="M43" s="43">
        <v>0</v>
      </c>
      <c r="N43" s="44"/>
    </row>
    <row r="44" spans="1:14" x14ac:dyDescent="0.15">
      <c r="A44" s="37" t="s">
        <v>85</v>
      </c>
      <c r="B44" s="38">
        <v>262</v>
      </c>
      <c r="C44" s="38" t="s">
        <v>86</v>
      </c>
      <c r="D44" s="38" t="s">
        <v>36</v>
      </c>
      <c r="E44" s="39">
        <v>465</v>
      </c>
      <c r="F44" s="38" t="s">
        <v>89</v>
      </c>
      <c r="G44" s="41">
        <v>6.5</v>
      </c>
      <c r="H44" s="38" t="s">
        <v>38</v>
      </c>
      <c r="I44" s="41">
        <v>20</v>
      </c>
      <c r="J44" s="43">
        <v>41933.9</v>
      </c>
      <c r="K44" s="43">
        <v>885326</v>
      </c>
      <c r="L44" s="43">
        <v>9262</v>
      </c>
      <c r="M44" s="43">
        <v>894588</v>
      </c>
      <c r="N44" s="44"/>
    </row>
    <row r="45" spans="1:14" x14ac:dyDescent="0.15">
      <c r="A45" s="37" t="s">
        <v>85</v>
      </c>
      <c r="B45" s="38">
        <v>262</v>
      </c>
      <c r="C45" s="38" t="s">
        <v>86</v>
      </c>
      <c r="D45" s="38" t="s">
        <v>36</v>
      </c>
      <c r="E45" s="39">
        <v>121</v>
      </c>
      <c r="F45" s="38" t="s">
        <v>90</v>
      </c>
      <c r="G45" s="41">
        <v>6.5</v>
      </c>
      <c r="H45" s="38" t="s">
        <v>38</v>
      </c>
      <c r="I45" s="41">
        <v>20</v>
      </c>
      <c r="J45" s="43">
        <v>10623.2</v>
      </c>
      <c r="K45" s="43">
        <v>224281</v>
      </c>
      <c r="L45" s="43">
        <v>2348</v>
      </c>
      <c r="M45" s="43">
        <v>226629</v>
      </c>
      <c r="N45" s="44"/>
    </row>
    <row r="46" spans="1:14" x14ac:dyDescent="0.15">
      <c r="A46" s="37" t="s">
        <v>91</v>
      </c>
      <c r="B46" s="38">
        <v>262</v>
      </c>
      <c r="C46" s="38" t="s">
        <v>86</v>
      </c>
      <c r="D46" s="38" t="s">
        <v>36</v>
      </c>
      <c r="E46" s="39">
        <v>35</v>
      </c>
      <c r="F46" s="38" t="s">
        <v>92</v>
      </c>
      <c r="G46" s="41">
        <v>6.5</v>
      </c>
      <c r="H46" s="38" t="s">
        <v>38</v>
      </c>
      <c r="I46" s="41">
        <v>20</v>
      </c>
      <c r="J46" s="43">
        <v>60726.3</v>
      </c>
      <c r="K46" s="43">
        <v>1282079</v>
      </c>
      <c r="L46" s="43">
        <v>13414</v>
      </c>
      <c r="M46" s="43">
        <v>1295493</v>
      </c>
      <c r="N46" s="44"/>
    </row>
    <row r="47" spans="1:14" x14ac:dyDescent="0.15">
      <c r="A47" s="37"/>
      <c r="B47" s="38"/>
      <c r="C47" s="38"/>
      <c r="D47" s="38"/>
      <c r="E47" s="39"/>
      <c r="F47" s="38"/>
      <c r="G47" s="41"/>
      <c r="H47" s="38"/>
      <c r="I47" s="41"/>
      <c r="J47" s="43"/>
      <c r="K47" s="43"/>
      <c r="L47" s="43"/>
      <c r="M47" s="43"/>
      <c r="N47" s="44"/>
    </row>
    <row r="48" spans="1:14" x14ac:dyDescent="0.15">
      <c r="A48" s="37" t="s">
        <v>60</v>
      </c>
      <c r="B48" s="38">
        <v>270</v>
      </c>
      <c r="C48" s="38" t="s">
        <v>93</v>
      </c>
      <c r="D48" s="38" t="s">
        <v>36</v>
      </c>
      <c r="E48" s="39">
        <v>450</v>
      </c>
      <c r="F48" s="38" t="s">
        <v>44</v>
      </c>
      <c r="G48" s="41">
        <v>7</v>
      </c>
      <c r="H48" s="38" t="s">
        <v>63</v>
      </c>
      <c r="I48" s="41">
        <v>21</v>
      </c>
      <c r="J48" s="43">
        <v>256837</v>
      </c>
      <c r="K48" s="43">
        <v>5422448</v>
      </c>
      <c r="L48" s="43">
        <v>155480</v>
      </c>
      <c r="M48" s="43">
        <v>5577928</v>
      </c>
      <c r="N48" s="44"/>
    </row>
    <row r="49" spans="1:14" x14ac:dyDescent="0.15">
      <c r="A49" s="37" t="s">
        <v>64</v>
      </c>
      <c r="B49" s="38">
        <v>270</v>
      </c>
      <c r="C49" s="38" t="s">
        <v>93</v>
      </c>
      <c r="D49" s="38" t="s">
        <v>36</v>
      </c>
      <c r="E49" s="39">
        <v>80</v>
      </c>
      <c r="F49" s="38" t="s">
        <v>46</v>
      </c>
      <c r="G49" s="41">
        <v>7</v>
      </c>
      <c r="H49" s="38" t="s">
        <v>63</v>
      </c>
      <c r="I49" s="41">
        <v>21</v>
      </c>
      <c r="J49" s="43">
        <v>142184</v>
      </c>
      <c r="K49" s="43">
        <v>3001847</v>
      </c>
      <c r="L49" s="43">
        <v>86073</v>
      </c>
      <c r="M49" s="43">
        <v>3087920</v>
      </c>
      <c r="N49" s="44"/>
    </row>
    <row r="50" spans="1:14" x14ac:dyDescent="0.15">
      <c r="A50" s="37" t="s">
        <v>94</v>
      </c>
      <c r="B50" s="38">
        <v>271</v>
      </c>
      <c r="C50" s="38" t="s">
        <v>95</v>
      </c>
      <c r="D50" s="38" t="s">
        <v>36</v>
      </c>
      <c r="E50" s="39">
        <v>185</v>
      </c>
      <c r="F50" s="38" t="s">
        <v>96</v>
      </c>
      <c r="G50" s="41">
        <v>5.5</v>
      </c>
      <c r="H50" s="38" t="s">
        <v>55</v>
      </c>
      <c r="I50" s="41">
        <v>5</v>
      </c>
      <c r="J50" s="43">
        <v>0</v>
      </c>
      <c r="K50" s="43">
        <v>0</v>
      </c>
      <c r="L50" s="43">
        <v>0</v>
      </c>
      <c r="M50" s="43">
        <v>0</v>
      </c>
      <c r="N50" s="44"/>
    </row>
    <row r="51" spans="1:14" x14ac:dyDescent="0.15">
      <c r="A51" s="37" t="s">
        <v>94</v>
      </c>
      <c r="B51" s="38">
        <v>271</v>
      </c>
      <c r="C51" s="38" t="s">
        <v>95</v>
      </c>
      <c r="D51" s="38" t="s">
        <v>36</v>
      </c>
      <c r="E51" s="39">
        <v>47</v>
      </c>
      <c r="F51" s="38" t="s">
        <v>54</v>
      </c>
      <c r="G51" s="41">
        <v>5.5</v>
      </c>
      <c r="H51" s="38" t="s">
        <v>55</v>
      </c>
      <c r="I51" s="41">
        <v>5</v>
      </c>
      <c r="J51" s="43">
        <v>0</v>
      </c>
      <c r="K51" s="43">
        <v>0</v>
      </c>
      <c r="L51" s="43">
        <v>0</v>
      </c>
      <c r="M51" s="43">
        <v>0</v>
      </c>
      <c r="N51" s="44"/>
    </row>
    <row r="52" spans="1:14" x14ac:dyDescent="0.15">
      <c r="A52" s="37" t="s">
        <v>94</v>
      </c>
      <c r="B52" s="38">
        <v>271</v>
      </c>
      <c r="C52" s="38" t="s">
        <v>95</v>
      </c>
      <c r="D52" s="38" t="s">
        <v>36</v>
      </c>
      <c r="E52" s="39">
        <v>795</v>
      </c>
      <c r="F52" s="38" t="s">
        <v>97</v>
      </c>
      <c r="G52" s="41">
        <v>6.5</v>
      </c>
      <c r="H52" s="38" t="s">
        <v>55</v>
      </c>
      <c r="I52" s="41">
        <v>22.25</v>
      </c>
      <c r="J52" s="43">
        <v>363445.03</v>
      </c>
      <c r="K52" s="43">
        <v>7673200</v>
      </c>
      <c r="L52" s="43">
        <v>12091</v>
      </c>
      <c r="M52" s="43">
        <v>7685291</v>
      </c>
      <c r="N52" s="44"/>
    </row>
    <row r="53" spans="1:14" x14ac:dyDescent="0.15">
      <c r="A53" s="37" t="s">
        <v>94</v>
      </c>
      <c r="B53" s="38">
        <v>271</v>
      </c>
      <c r="C53" s="38" t="s">
        <v>95</v>
      </c>
      <c r="D53" s="38" t="s">
        <v>36</v>
      </c>
      <c r="E53" s="39">
        <v>203</v>
      </c>
      <c r="F53" s="38" t="s">
        <v>98</v>
      </c>
      <c r="G53" s="41">
        <v>6.5</v>
      </c>
      <c r="H53" s="38" t="s">
        <v>55</v>
      </c>
      <c r="I53" s="41">
        <v>22.25</v>
      </c>
      <c r="J53" s="43">
        <v>93347.97</v>
      </c>
      <c r="K53" s="43">
        <v>1970801</v>
      </c>
      <c r="L53" s="43">
        <v>3104</v>
      </c>
      <c r="M53" s="43">
        <v>1973905</v>
      </c>
      <c r="N53" s="44"/>
    </row>
    <row r="54" spans="1:14" x14ac:dyDescent="0.15">
      <c r="A54" s="37" t="s">
        <v>99</v>
      </c>
      <c r="B54" s="38">
        <v>271</v>
      </c>
      <c r="C54" s="38" t="s">
        <v>95</v>
      </c>
      <c r="D54" s="38" t="s">
        <v>36</v>
      </c>
      <c r="E54" s="39">
        <v>90</v>
      </c>
      <c r="F54" s="38" t="s">
        <v>77</v>
      </c>
      <c r="G54" s="41">
        <v>6.5</v>
      </c>
      <c r="H54" s="38" t="s">
        <v>55</v>
      </c>
      <c r="I54" s="41">
        <v>22.25</v>
      </c>
      <c r="J54" s="43">
        <v>156153.45000000001</v>
      </c>
      <c r="K54" s="43">
        <v>3296776</v>
      </c>
      <c r="L54" s="43">
        <v>5194</v>
      </c>
      <c r="M54" s="43">
        <v>3301970</v>
      </c>
      <c r="N54" s="44"/>
    </row>
    <row r="55" spans="1:14" x14ac:dyDescent="0.15">
      <c r="A55" s="37"/>
      <c r="B55" s="38"/>
      <c r="C55" s="38"/>
      <c r="D55" s="38"/>
      <c r="E55" s="39"/>
      <c r="F55" s="38"/>
      <c r="G55" s="41"/>
      <c r="H55" s="38"/>
      <c r="I55" s="41"/>
      <c r="J55" s="43"/>
      <c r="K55" s="43"/>
      <c r="L55" s="43"/>
      <c r="M55" s="43"/>
      <c r="N55" s="44"/>
    </row>
    <row r="56" spans="1:14" x14ac:dyDescent="0.15">
      <c r="A56" s="37" t="s">
        <v>94</v>
      </c>
      <c r="B56" s="38">
        <v>282</v>
      </c>
      <c r="C56" s="38" t="s">
        <v>104</v>
      </c>
      <c r="D56" s="38" t="s">
        <v>36</v>
      </c>
      <c r="E56" s="39">
        <v>280</v>
      </c>
      <c r="F56" s="38" t="s">
        <v>105</v>
      </c>
      <c r="G56" s="41">
        <v>5</v>
      </c>
      <c r="H56" s="38" t="s">
        <v>55</v>
      </c>
      <c r="I56" s="41">
        <v>5</v>
      </c>
      <c r="J56" s="43">
        <v>0</v>
      </c>
      <c r="K56" s="43">
        <v>0</v>
      </c>
      <c r="L56" s="43">
        <v>0</v>
      </c>
      <c r="M56" s="43">
        <v>0</v>
      </c>
      <c r="N56" s="44"/>
    </row>
    <row r="57" spans="1:14" x14ac:dyDescent="0.15">
      <c r="A57" s="37" t="s">
        <v>94</v>
      </c>
      <c r="B57" s="38">
        <v>282</v>
      </c>
      <c r="C57" s="38" t="s">
        <v>104</v>
      </c>
      <c r="D57" s="38" t="s">
        <v>36</v>
      </c>
      <c r="E57" s="39">
        <v>73</v>
      </c>
      <c r="F57" s="38" t="s">
        <v>56</v>
      </c>
      <c r="G57" s="41">
        <v>5</v>
      </c>
      <c r="H57" s="38" t="s">
        <v>55</v>
      </c>
      <c r="I57" s="41">
        <v>5</v>
      </c>
      <c r="J57" s="43">
        <v>0</v>
      </c>
      <c r="K57" s="43">
        <v>0</v>
      </c>
      <c r="L57" s="43">
        <v>0</v>
      </c>
      <c r="M57" s="43">
        <v>0</v>
      </c>
      <c r="N57" s="44"/>
    </row>
    <row r="58" spans="1:14" x14ac:dyDescent="0.15">
      <c r="A58" s="37" t="s">
        <v>94</v>
      </c>
      <c r="B58" s="38">
        <v>282</v>
      </c>
      <c r="C58" s="38" t="s">
        <v>104</v>
      </c>
      <c r="D58" s="38" t="s">
        <v>36</v>
      </c>
      <c r="E58" s="39">
        <v>1090</v>
      </c>
      <c r="F58" s="38" t="s">
        <v>106</v>
      </c>
      <c r="G58" s="41">
        <v>6</v>
      </c>
      <c r="H58" s="38" t="s">
        <v>55</v>
      </c>
      <c r="I58" s="41">
        <v>25</v>
      </c>
      <c r="J58" s="43">
        <v>540507.37</v>
      </c>
      <c r="K58" s="43">
        <v>11411413</v>
      </c>
      <c r="L58" s="43">
        <v>128159</v>
      </c>
      <c r="M58" s="43">
        <v>11539572</v>
      </c>
      <c r="N58" s="44"/>
    </row>
    <row r="59" spans="1:14" x14ac:dyDescent="0.15">
      <c r="A59" s="37" t="s">
        <v>94</v>
      </c>
      <c r="B59" s="38">
        <v>282</v>
      </c>
      <c r="C59" s="38" t="s">
        <v>104</v>
      </c>
      <c r="D59" s="38" t="s">
        <v>36</v>
      </c>
      <c r="E59" s="39">
        <v>274</v>
      </c>
      <c r="F59" s="38" t="s">
        <v>107</v>
      </c>
      <c r="G59" s="41">
        <v>6</v>
      </c>
      <c r="H59" s="38" t="s">
        <v>55</v>
      </c>
      <c r="I59" s="41">
        <v>25</v>
      </c>
      <c r="J59" s="43">
        <v>133765.84</v>
      </c>
      <c r="K59" s="43">
        <v>2824119</v>
      </c>
      <c r="L59" s="43">
        <v>31718</v>
      </c>
      <c r="M59" s="43">
        <v>2855837</v>
      </c>
      <c r="N59" s="44"/>
    </row>
    <row r="60" spans="1:14" x14ac:dyDescent="0.15">
      <c r="A60" s="37" t="s">
        <v>108</v>
      </c>
      <c r="B60" s="38">
        <v>282</v>
      </c>
      <c r="C60" s="38" t="s">
        <v>104</v>
      </c>
      <c r="D60" s="38" t="s">
        <v>36</v>
      </c>
      <c r="E60" s="39">
        <v>197</v>
      </c>
      <c r="F60" s="38" t="s">
        <v>78</v>
      </c>
      <c r="G60" s="41">
        <v>6</v>
      </c>
      <c r="H60" s="38" t="s">
        <v>55</v>
      </c>
      <c r="I60" s="41">
        <v>25</v>
      </c>
      <c r="J60" s="43">
        <v>318595.48</v>
      </c>
      <c r="K60" s="43">
        <v>6726318</v>
      </c>
      <c r="L60" s="43">
        <v>75542</v>
      </c>
      <c r="M60" s="43">
        <v>6801860</v>
      </c>
      <c r="N60" s="44"/>
    </row>
    <row r="61" spans="1:14" x14ac:dyDescent="0.15">
      <c r="A61" s="37" t="s">
        <v>109</v>
      </c>
      <c r="B61" s="38">
        <v>283</v>
      </c>
      <c r="C61" s="38" t="s">
        <v>110</v>
      </c>
      <c r="D61" s="38" t="s">
        <v>36</v>
      </c>
      <c r="E61" s="39">
        <v>438</v>
      </c>
      <c r="F61" s="40" t="s">
        <v>111</v>
      </c>
      <c r="G61" s="41">
        <v>6</v>
      </c>
      <c r="H61" s="38" t="s">
        <v>63</v>
      </c>
      <c r="I61" s="41">
        <v>22</v>
      </c>
      <c r="J61" s="43">
        <v>332294.39</v>
      </c>
      <c r="K61" s="43">
        <v>7015535</v>
      </c>
      <c r="L61" s="43">
        <v>206262</v>
      </c>
      <c r="M61" s="43">
        <v>7221797</v>
      </c>
      <c r="N61" s="44"/>
    </row>
    <row r="62" spans="1:14" x14ac:dyDescent="0.15">
      <c r="A62" s="37" t="s">
        <v>112</v>
      </c>
      <c r="B62" s="38">
        <v>283</v>
      </c>
      <c r="C62" s="38" t="s">
        <v>110</v>
      </c>
      <c r="D62" s="38" t="s">
        <v>36</v>
      </c>
      <c r="E62" s="39">
        <v>122.8</v>
      </c>
      <c r="F62" s="38" t="s">
        <v>113</v>
      </c>
      <c r="G62" s="41">
        <v>6</v>
      </c>
      <c r="H62" s="38" t="s">
        <v>63</v>
      </c>
      <c r="I62" s="41">
        <v>22.5</v>
      </c>
      <c r="J62" s="43">
        <v>201478.83</v>
      </c>
      <c r="K62" s="43">
        <v>4253704</v>
      </c>
      <c r="L62" s="43">
        <v>0</v>
      </c>
      <c r="M62" s="43">
        <v>4253704</v>
      </c>
      <c r="N62" s="44"/>
    </row>
    <row r="63" spans="1:14" x14ac:dyDescent="0.15">
      <c r="A63" s="37"/>
      <c r="B63" s="38"/>
      <c r="C63" s="38"/>
      <c r="D63" s="38"/>
      <c r="E63" s="39"/>
      <c r="F63" s="38"/>
      <c r="G63" s="41"/>
      <c r="H63" s="38"/>
      <c r="I63" s="41"/>
      <c r="J63" s="43"/>
      <c r="K63" s="43"/>
      <c r="L63" s="43"/>
      <c r="M63" s="43"/>
      <c r="N63" s="44"/>
    </row>
    <row r="64" spans="1:14" x14ac:dyDescent="0.15">
      <c r="A64" s="37" t="s">
        <v>47</v>
      </c>
      <c r="B64" s="38">
        <v>294</v>
      </c>
      <c r="C64" s="45" t="s">
        <v>118</v>
      </c>
      <c r="D64" s="38" t="s">
        <v>36</v>
      </c>
      <c r="E64" s="39">
        <v>400</v>
      </c>
      <c r="F64" s="38" t="s">
        <v>119</v>
      </c>
      <c r="G64" s="41">
        <v>6.25</v>
      </c>
      <c r="H64" s="38" t="s">
        <v>55</v>
      </c>
      <c r="I64" s="41">
        <v>20.83</v>
      </c>
      <c r="J64" s="43">
        <v>178097.04</v>
      </c>
      <c r="K64" s="43">
        <v>3760058</v>
      </c>
      <c r="L64" s="43">
        <v>283057</v>
      </c>
      <c r="M64" s="43">
        <v>4043115</v>
      </c>
      <c r="N64" s="44"/>
    </row>
    <row r="65" spans="1:14" x14ac:dyDescent="0.15">
      <c r="A65" s="37" t="s">
        <v>47</v>
      </c>
      <c r="B65" s="38">
        <v>294</v>
      </c>
      <c r="C65" s="45" t="s">
        <v>118</v>
      </c>
      <c r="D65" s="38" t="s">
        <v>36</v>
      </c>
      <c r="E65" s="39">
        <v>69</v>
      </c>
      <c r="F65" s="38" t="s">
        <v>120</v>
      </c>
      <c r="G65" s="41">
        <v>6.25</v>
      </c>
      <c r="H65" s="38" t="s">
        <v>55</v>
      </c>
      <c r="I65" s="41">
        <v>20.83</v>
      </c>
      <c r="J65" s="43">
        <v>31733.65</v>
      </c>
      <c r="K65" s="43">
        <v>669974</v>
      </c>
      <c r="L65" s="43">
        <v>50436</v>
      </c>
      <c r="M65" s="43">
        <v>720410</v>
      </c>
      <c r="N65" s="44"/>
    </row>
    <row r="66" spans="1:14" x14ac:dyDescent="0.15">
      <c r="A66" s="37" t="s">
        <v>51</v>
      </c>
      <c r="B66" s="38">
        <v>294</v>
      </c>
      <c r="C66" s="45" t="s">
        <v>118</v>
      </c>
      <c r="D66" s="38" t="s">
        <v>36</v>
      </c>
      <c r="E66" s="39">
        <v>31.8</v>
      </c>
      <c r="F66" s="38" t="s">
        <v>121</v>
      </c>
      <c r="G66" s="41">
        <v>6.75</v>
      </c>
      <c r="H66" s="38" t="s">
        <v>55</v>
      </c>
      <c r="I66" s="41">
        <v>20.83</v>
      </c>
      <c r="J66" s="43">
        <v>54222.15</v>
      </c>
      <c r="K66" s="43">
        <v>1144760</v>
      </c>
      <c r="L66" s="43">
        <v>94689</v>
      </c>
      <c r="M66" s="43">
        <v>1239449</v>
      </c>
      <c r="N66" s="44"/>
    </row>
    <row r="67" spans="1:14" x14ac:dyDescent="0.15">
      <c r="A67" s="37" t="s">
        <v>124</v>
      </c>
      <c r="B67" s="38">
        <v>300</v>
      </c>
      <c r="C67" s="38" t="s">
        <v>125</v>
      </c>
      <c r="D67" s="38" t="s">
        <v>36</v>
      </c>
      <c r="E67" s="39">
        <v>275</v>
      </c>
      <c r="F67" s="38" t="s">
        <v>126</v>
      </c>
      <c r="G67" s="41">
        <v>6.2</v>
      </c>
      <c r="H67" s="38" t="s">
        <v>63</v>
      </c>
      <c r="I67" s="41">
        <v>22.75</v>
      </c>
      <c r="J67" s="43">
        <v>177311</v>
      </c>
      <c r="K67" s="43">
        <v>3743463</v>
      </c>
      <c r="L67" s="43">
        <v>43414</v>
      </c>
      <c r="M67" s="43">
        <v>3786877</v>
      </c>
      <c r="N67" s="44"/>
    </row>
    <row r="68" spans="1:14" x14ac:dyDescent="0.15">
      <c r="A68" s="37" t="s">
        <v>124</v>
      </c>
      <c r="B68" s="38">
        <v>300</v>
      </c>
      <c r="C68" s="45" t="s">
        <v>125</v>
      </c>
      <c r="D68" s="38" t="s">
        <v>36</v>
      </c>
      <c r="E68" s="39">
        <v>74</v>
      </c>
      <c r="F68" s="38" t="s">
        <v>127</v>
      </c>
      <c r="G68" s="41">
        <v>6.2</v>
      </c>
      <c r="H68" s="38" t="s">
        <v>63</v>
      </c>
      <c r="I68" s="41">
        <v>22.75</v>
      </c>
      <c r="J68" s="43">
        <v>41827</v>
      </c>
      <c r="K68" s="43">
        <v>883069</v>
      </c>
      <c r="L68" s="43">
        <v>10246</v>
      </c>
      <c r="M68" s="43">
        <v>893315</v>
      </c>
      <c r="N68" s="44"/>
    </row>
    <row r="69" spans="1:14" x14ac:dyDescent="0.15">
      <c r="A69" s="37" t="s">
        <v>128</v>
      </c>
      <c r="B69" s="38">
        <v>300</v>
      </c>
      <c r="C69" s="45" t="s">
        <v>125</v>
      </c>
      <c r="D69" s="38" t="s">
        <v>36</v>
      </c>
      <c r="E69" s="39">
        <v>70</v>
      </c>
      <c r="F69" s="38" t="s">
        <v>129</v>
      </c>
      <c r="G69" s="41">
        <v>6.2</v>
      </c>
      <c r="H69" s="38" t="s">
        <v>63</v>
      </c>
      <c r="I69" s="41">
        <v>22.75</v>
      </c>
      <c r="J69" s="43">
        <v>70000</v>
      </c>
      <c r="K69" s="43">
        <v>1477869</v>
      </c>
      <c r="L69" s="43">
        <v>905044</v>
      </c>
      <c r="M69" s="47">
        <v>2382913</v>
      </c>
      <c r="N69" s="7"/>
    </row>
    <row r="70" spans="1:14" x14ac:dyDescent="0.15">
      <c r="A70" s="37"/>
      <c r="B70" s="48"/>
      <c r="C70" s="48"/>
      <c r="D70" s="38"/>
      <c r="E70" s="39"/>
      <c r="F70" s="38"/>
      <c r="G70" s="41"/>
      <c r="H70" s="38"/>
      <c r="I70" s="41"/>
      <c r="J70" s="43"/>
      <c r="K70" s="43"/>
      <c r="L70" s="43"/>
      <c r="M70" s="43"/>
      <c r="N70" s="44"/>
    </row>
    <row r="71" spans="1:14" x14ac:dyDescent="0.15">
      <c r="A71" s="37" t="s">
        <v>60</v>
      </c>
      <c r="B71" s="48">
        <v>319</v>
      </c>
      <c r="C71" s="48" t="s">
        <v>134</v>
      </c>
      <c r="D71" s="38" t="s">
        <v>36</v>
      </c>
      <c r="E71" s="39">
        <v>950</v>
      </c>
      <c r="F71" s="38" t="s">
        <v>69</v>
      </c>
      <c r="G71" s="41">
        <v>6</v>
      </c>
      <c r="H71" s="38" t="s">
        <v>63</v>
      </c>
      <c r="I71" s="41">
        <v>22</v>
      </c>
      <c r="J71" s="43">
        <v>621223</v>
      </c>
      <c r="K71" s="43">
        <v>13115515</v>
      </c>
      <c r="L71" s="43">
        <v>128303</v>
      </c>
      <c r="M71" s="43">
        <v>13243818</v>
      </c>
      <c r="N71" s="44"/>
    </row>
    <row r="72" spans="1:14" x14ac:dyDescent="0.15">
      <c r="A72" s="37" t="s">
        <v>64</v>
      </c>
      <c r="B72" s="48">
        <v>319</v>
      </c>
      <c r="C72" s="48" t="s">
        <v>134</v>
      </c>
      <c r="D72" s="38" t="s">
        <v>36</v>
      </c>
      <c r="E72" s="39">
        <v>58</v>
      </c>
      <c r="F72" s="38" t="s">
        <v>71</v>
      </c>
      <c r="G72" s="41">
        <v>6</v>
      </c>
      <c r="H72" s="38" t="s">
        <v>63</v>
      </c>
      <c r="I72" s="41">
        <v>22</v>
      </c>
      <c r="J72" s="43">
        <v>88490</v>
      </c>
      <c r="K72" s="43">
        <v>1868237</v>
      </c>
      <c r="L72" s="43">
        <v>18277</v>
      </c>
      <c r="M72" s="43">
        <v>1886514</v>
      </c>
      <c r="N72" s="44"/>
    </row>
    <row r="73" spans="1:14" x14ac:dyDescent="0.15">
      <c r="A73" s="37" t="s">
        <v>64</v>
      </c>
      <c r="B73" s="48">
        <v>319</v>
      </c>
      <c r="C73" s="48" t="s">
        <v>134</v>
      </c>
      <c r="D73" s="38" t="s">
        <v>36</v>
      </c>
      <c r="E73" s="39">
        <v>100</v>
      </c>
      <c r="F73" s="38" t="s">
        <v>135</v>
      </c>
      <c r="G73" s="41">
        <v>6</v>
      </c>
      <c r="H73" s="38" t="s">
        <v>63</v>
      </c>
      <c r="I73" s="41">
        <v>22</v>
      </c>
      <c r="J73" s="43">
        <v>152569</v>
      </c>
      <c r="K73" s="43">
        <v>3221099</v>
      </c>
      <c r="L73" s="43">
        <v>31511</v>
      </c>
      <c r="M73" s="43">
        <v>3252610</v>
      </c>
      <c r="N73" s="44"/>
    </row>
    <row r="74" spans="1:14" x14ac:dyDescent="0.15">
      <c r="A74" s="37" t="s">
        <v>94</v>
      </c>
      <c r="B74" s="48">
        <v>322</v>
      </c>
      <c r="C74" s="48" t="s">
        <v>136</v>
      </c>
      <c r="D74" s="38" t="s">
        <v>36</v>
      </c>
      <c r="E74" s="39">
        <v>440</v>
      </c>
      <c r="F74" s="38" t="s">
        <v>137</v>
      </c>
      <c r="G74" s="41">
        <v>4</v>
      </c>
      <c r="H74" s="38" t="s">
        <v>55</v>
      </c>
      <c r="I74" s="41">
        <v>5</v>
      </c>
      <c r="J74" s="43">
        <v>0</v>
      </c>
      <c r="K74" s="43">
        <v>0</v>
      </c>
      <c r="L74" s="43">
        <v>0</v>
      </c>
      <c r="M74" s="43">
        <v>0</v>
      </c>
      <c r="N74" s="44"/>
    </row>
    <row r="75" spans="1:14" x14ac:dyDescent="0.15">
      <c r="A75" s="37" t="s">
        <v>94</v>
      </c>
      <c r="B75" s="48">
        <v>322</v>
      </c>
      <c r="C75" s="48" t="s">
        <v>136</v>
      </c>
      <c r="D75" s="38" t="s">
        <v>36</v>
      </c>
      <c r="E75" s="39">
        <v>114</v>
      </c>
      <c r="F75" s="38" t="s">
        <v>138</v>
      </c>
      <c r="G75" s="41">
        <v>4</v>
      </c>
      <c r="H75" s="38" t="s">
        <v>55</v>
      </c>
      <c r="I75" s="41">
        <v>5</v>
      </c>
      <c r="J75" s="43">
        <v>0</v>
      </c>
      <c r="K75" s="43">
        <v>0</v>
      </c>
      <c r="L75" s="43">
        <v>0</v>
      </c>
      <c r="M75" s="43">
        <v>0</v>
      </c>
      <c r="N75" s="44"/>
    </row>
    <row r="76" spans="1:14" x14ac:dyDescent="0.15">
      <c r="A76" s="37" t="s">
        <v>94</v>
      </c>
      <c r="B76" s="48">
        <v>322</v>
      </c>
      <c r="C76" s="48" t="s">
        <v>136</v>
      </c>
      <c r="D76" s="38" t="s">
        <v>36</v>
      </c>
      <c r="E76" s="39">
        <v>1500</v>
      </c>
      <c r="F76" s="38" t="s">
        <v>139</v>
      </c>
      <c r="G76" s="41">
        <v>5.8</v>
      </c>
      <c r="H76" s="38" t="s">
        <v>55</v>
      </c>
      <c r="I76" s="41">
        <v>19.25</v>
      </c>
      <c r="J76" s="43">
        <v>832779.99</v>
      </c>
      <c r="K76" s="43">
        <v>17581993</v>
      </c>
      <c r="L76" s="43">
        <v>107717</v>
      </c>
      <c r="M76" s="43">
        <v>17689710</v>
      </c>
      <c r="N76" s="44"/>
    </row>
    <row r="77" spans="1:14" x14ac:dyDescent="0.15">
      <c r="A77" s="37" t="s">
        <v>94</v>
      </c>
      <c r="B77" s="48">
        <v>322</v>
      </c>
      <c r="C77" s="48" t="s">
        <v>136</v>
      </c>
      <c r="D77" s="38" t="s">
        <v>36</v>
      </c>
      <c r="E77" s="39">
        <v>374</v>
      </c>
      <c r="F77" s="38" t="s">
        <v>140</v>
      </c>
      <c r="G77" s="41">
        <v>5.8</v>
      </c>
      <c r="H77" s="38" t="s">
        <v>55</v>
      </c>
      <c r="I77" s="41">
        <v>19.25</v>
      </c>
      <c r="J77" s="43">
        <v>207345.2</v>
      </c>
      <c r="K77" s="43">
        <v>4377557</v>
      </c>
      <c r="L77" s="43">
        <v>26820</v>
      </c>
      <c r="M77" s="43">
        <v>4404377</v>
      </c>
      <c r="N77" s="44"/>
    </row>
    <row r="78" spans="1:14" x14ac:dyDescent="0.15">
      <c r="A78" s="37" t="s">
        <v>141</v>
      </c>
      <c r="B78" s="48">
        <v>322</v>
      </c>
      <c r="C78" s="48" t="s">
        <v>136</v>
      </c>
      <c r="D78" s="38" t="s">
        <v>36</v>
      </c>
      <c r="E78" s="39">
        <v>314</v>
      </c>
      <c r="F78" s="38" t="s">
        <v>142</v>
      </c>
      <c r="G78" s="41">
        <v>5.8</v>
      </c>
      <c r="H78" s="38" t="s">
        <v>55</v>
      </c>
      <c r="I78" s="41">
        <v>19</v>
      </c>
      <c r="J78" s="43">
        <v>392362.57</v>
      </c>
      <c r="K78" s="43">
        <v>8283719</v>
      </c>
      <c r="L78" s="43">
        <v>50749</v>
      </c>
      <c r="M78" s="43">
        <v>8334468</v>
      </c>
      <c r="N78" s="44"/>
    </row>
    <row r="79" spans="1:14" x14ac:dyDescent="0.15">
      <c r="A79" s="37" t="s">
        <v>143</v>
      </c>
      <c r="B79" s="48">
        <v>322</v>
      </c>
      <c r="C79" s="48" t="s">
        <v>136</v>
      </c>
      <c r="D79" s="38" t="s">
        <v>36</v>
      </c>
      <c r="E79" s="39">
        <v>28</v>
      </c>
      <c r="F79" s="38" t="s">
        <v>144</v>
      </c>
      <c r="G79" s="41">
        <v>5.8</v>
      </c>
      <c r="H79" s="38" t="s">
        <v>55</v>
      </c>
      <c r="I79" s="41">
        <v>19</v>
      </c>
      <c r="J79" s="43">
        <v>42138.5</v>
      </c>
      <c r="K79" s="43">
        <v>889645</v>
      </c>
      <c r="L79" s="43">
        <v>5451</v>
      </c>
      <c r="M79" s="43">
        <v>895096</v>
      </c>
      <c r="N79" s="44"/>
    </row>
    <row r="80" spans="1:14" x14ac:dyDescent="0.15">
      <c r="A80" s="37"/>
      <c r="B80" s="48"/>
      <c r="C80" s="48"/>
      <c r="D80" s="38"/>
      <c r="E80" s="39"/>
      <c r="F80" s="38"/>
      <c r="G80" s="41"/>
      <c r="H80" s="38"/>
      <c r="I80" s="41"/>
      <c r="J80" s="43"/>
      <c r="K80" s="43"/>
      <c r="L80" s="43"/>
      <c r="M80" s="43"/>
      <c r="N80" s="44"/>
    </row>
    <row r="81" spans="1:222" x14ac:dyDescent="0.15">
      <c r="A81" s="37" t="s">
        <v>124</v>
      </c>
      <c r="B81" s="48">
        <v>330</v>
      </c>
      <c r="C81" s="48" t="s">
        <v>145</v>
      </c>
      <c r="D81" s="38" t="s">
        <v>36</v>
      </c>
      <c r="E81" s="39">
        <v>1000</v>
      </c>
      <c r="F81" s="38" t="s">
        <v>146</v>
      </c>
      <c r="G81" s="41">
        <v>5</v>
      </c>
      <c r="H81" s="38" t="s">
        <v>147</v>
      </c>
      <c r="I81" s="41">
        <v>11</v>
      </c>
      <c r="J81" s="43">
        <v>200000</v>
      </c>
      <c r="K81" s="43">
        <v>4222482</v>
      </c>
      <c r="L81" s="43">
        <v>51240</v>
      </c>
      <c r="M81" s="43">
        <v>4273722</v>
      </c>
      <c r="N81" s="44"/>
    </row>
    <row r="82" spans="1:222" x14ac:dyDescent="0.15">
      <c r="A82" s="37" t="s">
        <v>148</v>
      </c>
      <c r="B82" s="48">
        <v>337</v>
      </c>
      <c r="C82" s="48" t="s">
        <v>149</v>
      </c>
      <c r="D82" s="38" t="s">
        <v>36</v>
      </c>
      <c r="E82" s="39">
        <v>400</v>
      </c>
      <c r="F82" s="38" t="s">
        <v>37</v>
      </c>
      <c r="G82" s="41">
        <v>6.3</v>
      </c>
      <c r="H82" s="38" t="s">
        <v>63</v>
      </c>
      <c r="I82" s="41">
        <v>19.5</v>
      </c>
      <c r="J82" s="43">
        <v>253039</v>
      </c>
      <c r="K82" s="43">
        <v>5342263</v>
      </c>
      <c r="L82" s="43">
        <v>4540</v>
      </c>
      <c r="M82" s="43">
        <v>5346803</v>
      </c>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row>
    <row r="83" spans="1:222" x14ac:dyDescent="0.15">
      <c r="A83" s="37" t="s">
        <v>148</v>
      </c>
      <c r="B83" s="48">
        <v>337</v>
      </c>
      <c r="C83" s="48" t="s">
        <v>149</v>
      </c>
      <c r="D83" s="38" t="s">
        <v>36</v>
      </c>
      <c r="E83" s="39">
        <v>74</v>
      </c>
      <c r="F83" s="38" t="s">
        <v>39</v>
      </c>
      <c r="G83" s="41">
        <v>6.3</v>
      </c>
      <c r="H83" s="38" t="s">
        <v>63</v>
      </c>
      <c r="I83" s="41">
        <v>19.5</v>
      </c>
      <c r="J83" s="43">
        <v>46881</v>
      </c>
      <c r="K83" s="43">
        <v>989771</v>
      </c>
      <c r="L83" s="43">
        <v>835</v>
      </c>
      <c r="M83" s="43">
        <v>990606</v>
      </c>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row>
    <row r="84" spans="1:222" x14ac:dyDescent="0.15">
      <c r="A84" s="37" t="s">
        <v>150</v>
      </c>
      <c r="B84" s="48">
        <v>337</v>
      </c>
      <c r="C84" s="48" t="s">
        <v>149</v>
      </c>
      <c r="D84" s="38" t="s">
        <v>36</v>
      </c>
      <c r="E84" s="39">
        <v>38</v>
      </c>
      <c r="F84" s="38" t="s">
        <v>151</v>
      </c>
      <c r="G84" s="41">
        <v>7</v>
      </c>
      <c r="H84" s="38" t="s">
        <v>63</v>
      </c>
      <c r="I84" s="41">
        <v>19.75</v>
      </c>
      <c r="J84" s="43">
        <v>38000</v>
      </c>
      <c r="K84" s="43">
        <v>802272</v>
      </c>
      <c r="L84" s="43">
        <v>487212</v>
      </c>
      <c r="M84" s="43">
        <v>1289484</v>
      </c>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row>
    <row r="85" spans="1:222" s="50" customFormat="1" x14ac:dyDescent="0.15">
      <c r="A85" s="37" t="s">
        <v>152</v>
      </c>
      <c r="B85" s="48">
        <v>337</v>
      </c>
      <c r="C85" s="48" t="s">
        <v>153</v>
      </c>
      <c r="D85" s="38" t="s">
        <v>36</v>
      </c>
      <c r="E85" s="39">
        <v>539</v>
      </c>
      <c r="F85" s="38" t="s">
        <v>154</v>
      </c>
      <c r="G85" s="41">
        <v>5</v>
      </c>
      <c r="H85" s="48" t="s">
        <v>55</v>
      </c>
      <c r="I85" s="41">
        <v>19.5</v>
      </c>
      <c r="J85" s="43">
        <v>374595</v>
      </c>
      <c r="K85" s="43">
        <v>7908603</v>
      </c>
      <c r="L85" s="43">
        <v>37597</v>
      </c>
      <c r="M85" s="43">
        <v>7946200</v>
      </c>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row>
    <row r="86" spans="1:222" s="50" customFormat="1" x14ac:dyDescent="0.15">
      <c r="A86" s="37" t="s">
        <v>152</v>
      </c>
      <c r="B86" s="48">
        <v>337</v>
      </c>
      <c r="C86" s="48" t="s">
        <v>153</v>
      </c>
      <c r="D86" s="38" t="s">
        <v>36</v>
      </c>
      <c r="E86" s="39">
        <v>40</v>
      </c>
      <c r="F86" s="38" t="s">
        <v>155</v>
      </c>
      <c r="G86" s="41">
        <v>7.5</v>
      </c>
      <c r="H86" s="48" t="s">
        <v>55</v>
      </c>
      <c r="I86" s="41">
        <v>19.75</v>
      </c>
      <c r="J86" s="43">
        <v>40000</v>
      </c>
      <c r="K86" s="43">
        <v>844496</v>
      </c>
      <c r="L86" s="43">
        <v>444495</v>
      </c>
      <c r="M86" s="43">
        <v>1288991</v>
      </c>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row>
    <row r="87" spans="1:222" x14ac:dyDescent="0.15">
      <c r="A87" s="37" t="s">
        <v>156</v>
      </c>
      <c r="B87" s="48">
        <v>337</v>
      </c>
      <c r="C87" s="48" t="s">
        <v>157</v>
      </c>
      <c r="D87" s="38" t="s">
        <v>36</v>
      </c>
      <c r="E87" s="39">
        <v>512</v>
      </c>
      <c r="F87" s="38" t="s">
        <v>158</v>
      </c>
      <c r="G87" s="41">
        <v>4.5</v>
      </c>
      <c r="H87" s="38" t="s">
        <v>63</v>
      </c>
      <c r="I87" s="41">
        <v>19.5</v>
      </c>
      <c r="J87" s="43">
        <v>379890</v>
      </c>
      <c r="K87" s="43">
        <v>8020393</v>
      </c>
      <c r="L87" s="43">
        <v>4893</v>
      </c>
      <c r="M87" s="43">
        <v>8025286</v>
      </c>
      <c r="N87" s="44"/>
    </row>
    <row r="88" spans="1:222" x14ac:dyDescent="0.15">
      <c r="A88" s="37" t="s">
        <v>156</v>
      </c>
      <c r="B88" s="48">
        <v>337</v>
      </c>
      <c r="C88" s="48" t="s">
        <v>157</v>
      </c>
      <c r="D88" s="38" t="s">
        <v>36</v>
      </c>
      <c r="E88" s="39">
        <v>45</v>
      </c>
      <c r="F88" s="38" t="s">
        <v>159</v>
      </c>
      <c r="G88" s="41">
        <v>8</v>
      </c>
      <c r="H88" s="38" t="s">
        <v>63</v>
      </c>
      <c r="I88" s="41">
        <v>19.75</v>
      </c>
      <c r="J88" s="43">
        <v>45000</v>
      </c>
      <c r="K88" s="43">
        <v>950058</v>
      </c>
      <c r="L88" s="43">
        <v>447383</v>
      </c>
      <c r="M88" s="43">
        <v>1397441</v>
      </c>
      <c r="N88" s="44"/>
    </row>
    <row r="89" spans="1:222" x14ac:dyDescent="0.15">
      <c r="A89" s="37"/>
      <c r="B89" s="48"/>
      <c r="C89" s="48"/>
      <c r="D89" s="38"/>
      <c r="E89" s="39"/>
      <c r="F89" s="38"/>
      <c r="G89" s="41"/>
      <c r="H89" s="38"/>
      <c r="I89" s="41"/>
      <c r="J89" s="43"/>
      <c r="K89" s="43"/>
      <c r="L89" s="43"/>
      <c r="M89" s="43"/>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row>
    <row r="90" spans="1:222" x14ac:dyDescent="0.15">
      <c r="A90" s="37" t="s">
        <v>60</v>
      </c>
      <c r="B90" s="48">
        <v>341</v>
      </c>
      <c r="C90" s="48" t="s">
        <v>160</v>
      </c>
      <c r="D90" s="38" t="s">
        <v>36</v>
      </c>
      <c r="E90" s="39">
        <v>320</v>
      </c>
      <c r="F90" s="38" t="s">
        <v>161</v>
      </c>
      <c r="G90" s="41">
        <v>5.8</v>
      </c>
      <c r="H90" s="38" t="s">
        <v>38</v>
      </c>
      <c r="I90" s="41">
        <v>23.75</v>
      </c>
      <c r="J90" s="43">
        <v>162738</v>
      </c>
      <c r="K90" s="43">
        <v>3435791</v>
      </c>
      <c r="L90" s="43">
        <v>32514</v>
      </c>
      <c r="M90" s="43">
        <v>3468305</v>
      </c>
      <c r="N90" s="44"/>
    </row>
    <row r="91" spans="1:222" x14ac:dyDescent="0.15">
      <c r="A91" s="37" t="s">
        <v>64</v>
      </c>
      <c r="B91" s="48">
        <v>341</v>
      </c>
      <c r="C91" s="48" t="s">
        <v>160</v>
      </c>
      <c r="D91" s="38" t="s">
        <v>36</v>
      </c>
      <c r="E91" s="39">
        <v>6</v>
      </c>
      <c r="F91" s="38" t="s">
        <v>162</v>
      </c>
      <c r="G91" s="41">
        <v>7.5</v>
      </c>
      <c r="H91" s="38" t="s">
        <v>38</v>
      </c>
      <c r="I91" s="41">
        <v>23.75</v>
      </c>
      <c r="J91" s="43">
        <v>9601</v>
      </c>
      <c r="K91" s="43">
        <v>202700</v>
      </c>
      <c r="L91" s="43">
        <v>2466</v>
      </c>
      <c r="M91" s="43">
        <v>205166</v>
      </c>
      <c r="N91" s="44"/>
    </row>
    <row r="92" spans="1:222" x14ac:dyDescent="0.15">
      <c r="A92" s="37" t="s">
        <v>64</v>
      </c>
      <c r="B92" s="48">
        <v>341</v>
      </c>
      <c r="C92" s="48" t="s">
        <v>160</v>
      </c>
      <c r="D92" s="38" t="s">
        <v>36</v>
      </c>
      <c r="E92" s="39">
        <v>15.2</v>
      </c>
      <c r="F92" s="38" t="s">
        <v>163</v>
      </c>
      <c r="G92" s="41">
        <v>7.5</v>
      </c>
      <c r="H92" s="38" t="s">
        <v>38</v>
      </c>
      <c r="I92" s="41">
        <v>23.75</v>
      </c>
      <c r="J92" s="43">
        <v>24322</v>
      </c>
      <c r="K92" s="43">
        <v>513496</v>
      </c>
      <c r="L92" s="43">
        <v>6246</v>
      </c>
      <c r="M92" s="43">
        <v>519742</v>
      </c>
      <c r="N92" s="44"/>
    </row>
    <row r="93" spans="1:222" x14ac:dyDescent="0.15">
      <c r="A93" s="37"/>
      <c r="B93" s="48"/>
      <c r="C93" s="48"/>
      <c r="D93" s="38"/>
      <c r="E93" s="39"/>
      <c r="F93" s="38"/>
      <c r="G93" s="41"/>
      <c r="H93" s="38"/>
      <c r="I93" s="41"/>
      <c r="J93" s="43"/>
      <c r="K93" s="43"/>
      <c r="L93" s="43"/>
      <c r="M93" s="43"/>
      <c r="N93" s="44"/>
    </row>
    <row r="94" spans="1:222" x14ac:dyDescent="0.15">
      <c r="A94" s="37" t="s">
        <v>94</v>
      </c>
      <c r="B94" s="48">
        <v>351</v>
      </c>
      <c r="C94" s="48" t="s">
        <v>179</v>
      </c>
      <c r="D94" s="38" t="s">
        <v>36</v>
      </c>
      <c r="E94" s="39">
        <v>400</v>
      </c>
      <c r="F94" s="38" t="s">
        <v>180</v>
      </c>
      <c r="G94" s="41">
        <v>6.5</v>
      </c>
      <c r="H94" s="38" t="s">
        <v>55</v>
      </c>
      <c r="I94" s="41">
        <v>20</v>
      </c>
      <c r="J94" s="43">
        <v>262718.39</v>
      </c>
      <c r="K94" s="43">
        <v>5546618</v>
      </c>
      <c r="L94" s="43">
        <v>37971</v>
      </c>
      <c r="M94" s="43">
        <v>5584589</v>
      </c>
      <c r="N94" s="44"/>
    </row>
    <row r="95" spans="1:222" x14ac:dyDescent="0.15">
      <c r="A95" s="37" t="s">
        <v>94</v>
      </c>
      <c r="B95" s="48">
        <v>351</v>
      </c>
      <c r="C95" s="48" t="s">
        <v>179</v>
      </c>
      <c r="D95" s="38" t="s">
        <v>36</v>
      </c>
      <c r="E95" s="39">
        <v>155</v>
      </c>
      <c r="F95" s="38" t="s">
        <v>181</v>
      </c>
      <c r="G95" s="41">
        <v>6.5</v>
      </c>
      <c r="H95" s="38" t="s">
        <v>55</v>
      </c>
      <c r="I95" s="41">
        <v>20</v>
      </c>
      <c r="J95" s="43">
        <v>101803.58</v>
      </c>
      <c r="K95" s="43">
        <v>2149319</v>
      </c>
      <c r="L95" s="43">
        <v>14713</v>
      </c>
      <c r="M95" s="43">
        <v>2164032</v>
      </c>
      <c r="N95" s="44"/>
    </row>
    <row r="96" spans="1:222" x14ac:dyDescent="0.15">
      <c r="A96" s="37" t="s">
        <v>182</v>
      </c>
      <c r="B96" s="48">
        <v>351</v>
      </c>
      <c r="C96" s="48" t="s">
        <v>179</v>
      </c>
      <c r="D96" s="38" t="s">
        <v>36</v>
      </c>
      <c r="E96" s="39">
        <v>21</v>
      </c>
      <c r="F96" s="38" t="s">
        <v>183</v>
      </c>
      <c r="G96" s="41">
        <v>5</v>
      </c>
      <c r="H96" s="38" t="s">
        <v>55</v>
      </c>
      <c r="I96" s="41">
        <v>5.5</v>
      </c>
      <c r="J96" s="43">
        <v>0</v>
      </c>
      <c r="K96" s="43">
        <v>0</v>
      </c>
      <c r="L96" s="43">
        <v>0</v>
      </c>
      <c r="M96" s="43">
        <v>0</v>
      </c>
      <c r="N96" s="44"/>
    </row>
    <row r="97" spans="1:14" x14ac:dyDescent="0.15">
      <c r="A97" s="37" t="s">
        <v>108</v>
      </c>
      <c r="B97" s="48">
        <v>351</v>
      </c>
      <c r="C97" s="48" t="s">
        <v>179</v>
      </c>
      <c r="D97" s="38" t="s">
        <v>36</v>
      </c>
      <c r="E97" s="39">
        <v>60</v>
      </c>
      <c r="F97" s="38" t="s">
        <v>184</v>
      </c>
      <c r="G97" s="41">
        <v>6.5</v>
      </c>
      <c r="H97" s="38" t="s">
        <v>55</v>
      </c>
      <c r="I97" s="41">
        <v>20</v>
      </c>
      <c r="J97" s="43">
        <v>90349.07</v>
      </c>
      <c r="K97" s="43">
        <v>1907487</v>
      </c>
      <c r="L97" s="43">
        <v>13058</v>
      </c>
      <c r="M97" s="43">
        <v>1920545</v>
      </c>
      <c r="N97" s="44"/>
    </row>
    <row r="98" spans="1:14" x14ac:dyDescent="0.15">
      <c r="A98" s="37" t="s">
        <v>108</v>
      </c>
      <c r="B98" s="48">
        <v>351</v>
      </c>
      <c r="C98" s="48" t="s">
        <v>179</v>
      </c>
      <c r="D98" s="38" t="s">
        <v>36</v>
      </c>
      <c r="E98" s="39">
        <v>2</v>
      </c>
      <c r="F98" s="38" t="s">
        <v>185</v>
      </c>
      <c r="G98" s="41">
        <v>6.5</v>
      </c>
      <c r="H98" s="38" t="s">
        <v>55</v>
      </c>
      <c r="I98" s="41">
        <v>21</v>
      </c>
      <c r="J98" s="43">
        <v>3011.64</v>
      </c>
      <c r="K98" s="43">
        <v>63583</v>
      </c>
      <c r="L98" s="43">
        <v>435</v>
      </c>
      <c r="M98" s="43">
        <v>64018</v>
      </c>
      <c r="N98" s="44"/>
    </row>
    <row r="99" spans="1:14" x14ac:dyDescent="0.15">
      <c r="A99" s="37" t="s">
        <v>186</v>
      </c>
      <c r="B99" s="48">
        <v>351</v>
      </c>
      <c r="C99" s="48" t="s">
        <v>187</v>
      </c>
      <c r="D99" s="38" t="s">
        <v>36</v>
      </c>
      <c r="E99" s="39">
        <v>160</v>
      </c>
      <c r="F99" s="38" t="s">
        <v>188</v>
      </c>
      <c r="G99" s="41">
        <v>5.3</v>
      </c>
      <c r="H99" s="38" t="s">
        <v>55</v>
      </c>
      <c r="I99" s="41">
        <v>6</v>
      </c>
      <c r="J99" s="43">
        <v>0</v>
      </c>
      <c r="K99" s="43">
        <v>0</v>
      </c>
      <c r="L99" s="43">
        <v>0</v>
      </c>
      <c r="M99" s="43">
        <v>0</v>
      </c>
      <c r="N99" s="44"/>
    </row>
    <row r="100" spans="1:14" x14ac:dyDescent="0.15">
      <c r="A100" s="37" t="s">
        <v>186</v>
      </c>
      <c r="B100" s="48">
        <v>351</v>
      </c>
      <c r="C100" s="48" t="s">
        <v>187</v>
      </c>
      <c r="D100" s="38" t="s">
        <v>36</v>
      </c>
      <c r="E100" s="39">
        <v>60</v>
      </c>
      <c r="F100" s="38" t="s">
        <v>189</v>
      </c>
      <c r="G100" s="41">
        <v>5.3</v>
      </c>
      <c r="H100" s="38" t="s">
        <v>55</v>
      </c>
      <c r="I100" s="41">
        <v>6</v>
      </c>
      <c r="J100" s="43">
        <v>0</v>
      </c>
      <c r="K100" s="43">
        <v>0</v>
      </c>
      <c r="L100" s="43">
        <v>0</v>
      </c>
      <c r="M100" s="43">
        <v>0</v>
      </c>
      <c r="N100" s="44"/>
    </row>
    <row r="101" spans="1:14" x14ac:dyDescent="0.15">
      <c r="A101" s="37" t="s">
        <v>186</v>
      </c>
      <c r="B101" s="48">
        <v>351</v>
      </c>
      <c r="C101" s="48" t="s">
        <v>187</v>
      </c>
      <c r="D101" s="38" t="s">
        <v>36</v>
      </c>
      <c r="E101" s="39">
        <v>600</v>
      </c>
      <c r="F101" s="38" t="s">
        <v>190</v>
      </c>
      <c r="G101" s="41">
        <v>6.5</v>
      </c>
      <c r="H101" s="38" t="s">
        <v>55</v>
      </c>
      <c r="I101" s="41">
        <v>22.5</v>
      </c>
      <c r="J101" s="43">
        <v>487509.4</v>
      </c>
      <c r="K101" s="43">
        <v>10292498</v>
      </c>
      <c r="L101" s="43">
        <v>70458</v>
      </c>
      <c r="M101" s="43">
        <v>10362956</v>
      </c>
      <c r="N101" s="44"/>
    </row>
    <row r="102" spans="1:14" x14ac:dyDescent="0.15">
      <c r="A102" s="37" t="s">
        <v>186</v>
      </c>
      <c r="B102" s="48">
        <v>351</v>
      </c>
      <c r="C102" s="48" t="s">
        <v>187</v>
      </c>
      <c r="D102" s="38" t="s">
        <v>36</v>
      </c>
      <c r="E102" s="39">
        <v>129</v>
      </c>
      <c r="F102" s="38" t="s">
        <v>191</v>
      </c>
      <c r="G102" s="41">
        <v>6.5</v>
      </c>
      <c r="H102" s="38" t="s">
        <v>55</v>
      </c>
      <c r="I102" s="41">
        <v>22.5</v>
      </c>
      <c r="J102" s="43">
        <v>104814.98</v>
      </c>
      <c r="K102" s="43">
        <v>2212897</v>
      </c>
      <c r="L102" s="43">
        <v>15148</v>
      </c>
      <c r="M102" s="43">
        <v>2228045</v>
      </c>
      <c r="N102" s="44"/>
    </row>
    <row r="103" spans="1:14" x14ac:dyDescent="0.15">
      <c r="A103" s="37" t="s">
        <v>192</v>
      </c>
      <c r="B103" s="48">
        <v>351</v>
      </c>
      <c r="C103" s="48" t="s">
        <v>187</v>
      </c>
      <c r="D103" s="38" t="s">
        <v>36</v>
      </c>
      <c r="E103" s="39">
        <v>82</v>
      </c>
      <c r="F103" s="38" t="s">
        <v>193</v>
      </c>
      <c r="G103" s="41">
        <v>6.5</v>
      </c>
      <c r="H103" s="38" t="s">
        <v>55</v>
      </c>
      <c r="I103" s="41">
        <v>22.5</v>
      </c>
      <c r="J103" s="43">
        <v>121548.3</v>
      </c>
      <c r="K103" s="43">
        <v>2566178</v>
      </c>
      <c r="L103" s="43">
        <v>17567</v>
      </c>
      <c r="M103" s="43">
        <v>2583745</v>
      </c>
      <c r="N103" s="44"/>
    </row>
    <row r="104" spans="1:14" x14ac:dyDescent="0.15">
      <c r="A104" s="37" t="s">
        <v>192</v>
      </c>
      <c r="B104" s="48">
        <v>351</v>
      </c>
      <c r="C104" s="48" t="s">
        <v>187</v>
      </c>
      <c r="D104" s="38" t="s">
        <v>36</v>
      </c>
      <c r="E104" s="39">
        <v>7</v>
      </c>
      <c r="F104" s="38" t="s">
        <v>194</v>
      </c>
      <c r="G104" s="41">
        <v>6.5</v>
      </c>
      <c r="H104" s="38" t="s">
        <v>55</v>
      </c>
      <c r="I104" s="41">
        <v>22.5</v>
      </c>
      <c r="J104" s="43">
        <v>10376.07</v>
      </c>
      <c r="K104" s="43">
        <v>219064</v>
      </c>
      <c r="L104" s="43">
        <v>1500</v>
      </c>
      <c r="M104" s="43">
        <v>220564</v>
      </c>
      <c r="N104" s="44"/>
    </row>
    <row r="105" spans="1:14" x14ac:dyDescent="0.15">
      <c r="A105" s="37" t="s">
        <v>195</v>
      </c>
      <c r="B105" s="48">
        <v>351</v>
      </c>
      <c r="C105" s="48" t="s">
        <v>196</v>
      </c>
      <c r="D105" s="38" t="s">
        <v>36</v>
      </c>
      <c r="E105" s="39">
        <v>255</v>
      </c>
      <c r="F105" s="38" t="s">
        <v>197</v>
      </c>
      <c r="G105" s="41">
        <v>4</v>
      </c>
      <c r="H105" s="48" t="s">
        <v>63</v>
      </c>
      <c r="I105" s="41">
        <v>5.75</v>
      </c>
      <c r="J105" s="43">
        <v>9882.32</v>
      </c>
      <c r="K105" s="43">
        <v>208640</v>
      </c>
      <c r="L105" s="43">
        <v>888</v>
      </c>
      <c r="M105" s="43">
        <v>209528</v>
      </c>
      <c r="N105" s="44"/>
    </row>
    <row r="106" spans="1:14" x14ac:dyDescent="0.15">
      <c r="A106" s="37" t="s">
        <v>195</v>
      </c>
      <c r="B106" s="48">
        <v>351</v>
      </c>
      <c r="C106" s="48" t="s">
        <v>196</v>
      </c>
      <c r="D106" s="38" t="s">
        <v>36</v>
      </c>
      <c r="E106" s="39">
        <v>69</v>
      </c>
      <c r="F106" s="38" t="s">
        <v>198</v>
      </c>
      <c r="G106" s="41">
        <v>4</v>
      </c>
      <c r="H106" s="48" t="s">
        <v>63</v>
      </c>
      <c r="I106" s="41">
        <v>5.75</v>
      </c>
      <c r="J106" s="43">
        <v>2674.11</v>
      </c>
      <c r="K106" s="43">
        <v>56457</v>
      </c>
      <c r="L106" s="43">
        <v>240</v>
      </c>
      <c r="M106" s="43">
        <v>56697</v>
      </c>
      <c r="N106" s="44"/>
    </row>
    <row r="107" spans="1:14" x14ac:dyDescent="0.15">
      <c r="A107" s="37" t="s">
        <v>199</v>
      </c>
      <c r="B107" s="48">
        <v>351</v>
      </c>
      <c r="C107" s="48" t="s">
        <v>196</v>
      </c>
      <c r="D107" s="38" t="s">
        <v>36</v>
      </c>
      <c r="E107" s="39">
        <v>305</v>
      </c>
      <c r="F107" s="38" t="s">
        <v>200</v>
      </c>
      <c r="G107" s="41">
        <v>6</v>
      </c>
      <c r="H107" s="48" t="s">
        <v>63</v>
      </c>
      <c r="I107" s="41">
        <v>22.5</v>
      </c>
      <c r="J107" s="43">
        <v>328273.37</v>
      </c>
      <c r="K107" s="43">
        <v>6930642</v>
      </c>
      <c r="L107" s="43">
        <v>43887</v>
      </c>
      <c r="M107" s="43">
        <v>6974529</v>
      </c>
      <c r="N107" s="44"/>
    </row>
    <row r="108" spans="1:14" x14ac:dyDescent="0.15">
      <c r="A108" s="37" t="s">
        <v>199</v>
      </c>
      <c r="B108" s="48">
        <v>351</v>
      </c>
      <c r="C108" s="48" t="s">
        <v>196</v>
      </c>
      <c r="D108" s="38" t="s">
        <v>36</v>
      </c>
      <c r="E108" s="39">
        <v>77</v>
      </c>
      <c r="F108" s="38" t="s">
        <v>201</v>
      </c>
      <c r="G108" s="41">
        <v>6</v>
      </c>
      <c r="H108" s="48" t="s">
        <v>63</v>
      </c>
      <c r="I108" s="41">
        <v>22.5</v>
      </c>
      <c r="J108" s="43">
        <v>82876.02</v>
      </c>
      <c r="K108" s="43">
        <v>1749713</v>
      </c>
      <c r="L108" s="43">
        <v>11080</v>
      </c>
      <c r="M108" s="43">
        <v>1760793</v>
      </c>
      <c r="N108" s="44"/>
    </row>
    <row r="109" spans="1:14" x14ac:dyDescent="0.15">
      <c r="A109" s="37" t="s">
        <v>199</v>
      </c>
      <c r="B109" s="48">
        <v>351</v>
      </c>
      <c r="C109" s="48" t="s">
        <v>196</v>
      </c>
      <c r="D109" s="38" t="s">
        <v>36</v>
      </c>
      <c r="E109" s="39">
        <v>29</v>
      </c>
      <c r="F109" s="38" t="s">
        <v>202</v>
      </c>
      <c r="G109" s="41">
        <v>6</v>
      </c>
      <c r="H109" s="48" t="s">
        <v>63</v>
      </c>
      <c r="I109" s="41">
        <v>25.5</v>
      </c>
      <c r="J109" s="43">
        <v>40345.760000000002</v>
      </c>
      <c r="K109" s="43">
        <v>851796</v>
      </c>
      <c r="L109" s="43">
        <v>5394</v>
      </c>
      <c r="M109" s="43">
        <v>857190</v>
      </c>
      <c r="N109" s="44"/>
    </row>
    <row r="110" spans="1:14" x14ac:dyDescent="0.15">
      <c r="A110" s="37" t="s">
        <v>203</v>
      </c>
      <c r="B110" s="48">
        <v>351</v>
      </c>
      <c r="C110" s="48" t="s">
        <v>196</v>
      </c>
      <c r="D110" s="38" t="s">
        <v>36</v>
      </c>
      <c r="E110" s="39">
        <v>29</v>
      </c>
      <c r="F110" s="38" t="s">
        <v>204</v>
      </c>
      <c r="G110" s="41">
        <v>4.5</v>
      </c>
      <c r="H110" s="48" t="s">
        <v>63</v>
      </c>
      <c r="I110" s="41">
        <v>26</v>
      </c>
      <c r="J110" s="43">
        <v>37215.480000000003</v>
      </c>
      <c r="K110" s="43">
        <v>785708</v>
      </c>
      <c r="L110" s="43">
        <v>3756</v>
      </c>
      <c r="M110" s="43">
        <v>789464</v>
      </c>
      <c r="N110" s="44"/>
    </row>
    <row r="111" spans="1:14" x14ac:dyDescent="0.15">
      <c r="A111" s="37" t="s">
        <v>205</v>
      </c>
      <c r="B111" s="48">
        <v>351</v>
      </c>
      <c r="C111" s="48" t="s">
        <v>206</v>
      </c>
      <c r="D111" s="38" t="s">
        <v>36</v>
      </c>
      <c r="E111" s="39">
        <v>205</v>
      </c>
      <c r="F111" s="38" t="s">
        <v>207</v>
      </c>
      <c r="G111" s="41">
        <v>4</v>
      </c>
      <c r="H111" s="48" t="s">
        <v>63</v>
      </c>
      <c r="I111" s="41">
        <v>5.75</v>
      </c>
      <c r="J111" s="43">
        <v>14432.18</v>
      </c>
      <c r="K111" s="43">
        <v>304698</v>
      </c>
      <c r="L111" s="43">
        <v>1298</v>
      </c>
      <c r="M111" s="43">
        <v>305996</v>
      </c>
      <c r="N111" s="44"/>
    </row>
    <row r="112" spans="1:14" x14ac:dyDescent="0.15">
      <c r="A112" s="37" t="s">
        <v>205</v>
      </c>
      <c r="B112" s="48">
        <v>351</v>
      </c>
      <c r="C112" s="48" t="s">
        <v>206</v>
      </c>
      <c r="D112" s="38" t="s">
        <v>36</v>
      </c>
      <c r="E112" s="39">
        <v>57</v>
      </c>
      <c r="F112" s="38" t="s">
        <v>208</v>
      </c>
      <c r="G112" s="41">
        <v>4</v>
      </c>
      <c r="H112" s="48" t="s">
        <v>63</v>
      </c>
      <c r="I112" s="41">
        <v>5.75</v>
      </c>
      <c r="J112" s="43">
        <v>4012.87</v>
      </c>
      <c r="K112" s="43">
        <v>84721</v>
      </c>
      <c r="L112" s="43">
        <v>361</v>
      </c>
      <c r="M112" s="43">
        <v>85082</v>
      </c>
      <c r="N112" s="44"/>
    </row>
    <row r="113" spans="1:14" x14ac:dyDescent="0.15">
      <c r="A113" s="37" t="s">
        <v>209</v>
      </c>
      <c r="B113" s="48">
        <v>351</v>
      </c>
      <c r="C113" s="48" t="s">
        <v>206</v>
      </c>
      <c r="D113" s="38" t="s">
        <v>36</v>
      </c>
      <c r="E113" s="39">
        <v>270</v>
      </c>
      <c r="F113" s="38" t="s">
        <v>210</v>
      </c>
      <c r="G113" s="41">
        <v>5.6</v>
      </c>
      <c r="H113" s="48" t="s">
        <v>63</v>
      </c>
      <c r="I113" s="41">
        <v>19.75</v>
      </c>
      <c r="J113" s="43">
        <v>285020.01</v>
      </c>
      <c r="K113" s="43">
        <v>6017459</v>
      </c>
      <c r="L113" s="43">
        <v>35625</v>
      </c>
      <c r="M113" s="43">
        <v>6053084</v>
      </c>
      <c r="N113" s="44"/>
    </row>
    <row r="114" spans="1:14" x14ac:dyDescent="0.15">
      <c r="A114" s="37" t="s">
        <v>211</v>
      </c>
      <c r="B114" s="48">
        <v>351</v>
      </c>
      <c r="C114" s="48" t="s">
        <v>206</v>
      </c>
      <c r="D114" s="38" t="s">
        <v>36</v>
      </c>
      <c r="E114" s="39">
        <v>69</v>
      </c>
      <c r="F114" s="38" t="s">
        <v>212</v>
      </c>
      <c r="G114" s="41">
        <v>5.6</v>
      </c>
      <c r="H114" s="48" t="s">
        <v>63</v>
      </c>
      <c r="I114" s="41">
        <v>19.75</v>
      </c>
      <c r="J114" s="43">
        <v>72838.679999999993</v>
      </c>
      <c r="K114" s="43">
        <v>1537800</v>
      </c>
      <c r="L114" s="43">
        <v>9104</v>
      </c>
      <c r="M114" s="43">
        <v>1546904</v>
      </c>
      <c r="N114" s="44"/>
    </row>
    <row r="115" spans="1:14" x14ac:dyDescent="0.15">
      <c r="A115" s="37" t="s">
        <v>213</v>
      </c>
      <c r="B115" s="48">
        <v>351</v>
      </c>
      <c r="C115" s="48" t="s">
        <v>206</v>
      </c>
      <c r="D115" s="38" t="s">
        <v>36</v>
      </c>
      <c r="E115" s="39">
        <v>20</v>
      </c>
      <c r="F115" s="38" t="s">
        <v>214</v>
      </c>
      <c r="G115" s="41">
        <v>6</v>
      </c>
      <c r="H115" s="48" t="s">
        <v>63</v>
      </c>
      <c r="I115" s="41">
        <v>25.25</v>
      </c>
      <c r="J115" s="43">
        <v>27289.439999999999</v>
      </c>
      <c r="K115" s="43">
        <v>576146</v>
      </c>
      <c r="L115" s="43">
        <v>3648</v>
      </c>
      <c r="M115" s="43">
        <v>579794</v>
      </c>
      <c r="N115" s="44"/>
    </row>
    <row r="116" spans="1:14" s="59" customFormat="1" x14ac:dyDescent="0.15">
      <c r="A116" s="52" t="s">
        <v>209</v>
      </c>
      <c r="B116" s="53">
        <v>351</v>
      </c>
      <c r="C116" s="53" t="s">
        <v>206</v>
      </c>
      <c r="D116" s="54" t="s">
        <v>36</v>
      </c>
      <c r="E116" s="55">
        <v>46</v>
      </c>
      <c r="F116" s="54" t="s">
        <v>215</v>
      </c>
      <c r="G116" s="56">
        <v>4.5</v>
      </c>
      <c r="H116" s="53" t="s">
        <v>63</v>
      </c>
      <c r="I116" s="56">
        <v>25.75</v>
      </c>
      <c r="J116" s="57">
        <v>58171.65</v>
      </c>
      <c r="K116" s="43">
        <v>1228144</v>
      </c>
      <c r="L116" s="57">
        <v>5870</v>
      </c>
      <c r="M116" s="57">
        <v>1234014</v>
      </c>
      <c r="N116" s="58"/>
    </row>
    <row r="117" spans="1:14" s="59" customFormat="1" x14ac:dyDescent="0.15">
      <c r="A117" s="52"/>
      <c r="B117" s="53"/>
      <c r="C117" s="53"/>
      <c r="D117" s="54"/>
      <c r="E117" s="55"/>
      <c r="F117" s="54"/>
      <c r="G117" s="56"/>
      <c r="H117" s="53"/>
      <c r="I117" s="56"/>
      <c r="J117" s="57"/>
      <c r="K117" s="57"/>
      <c r="L117" s="57"/>
      <c r="M117" s="57"/>
      <c r="N117" s="58"/>
    </row>
    <row r="118" spans="1:14" x14ac:dyDescent="0.15">
      <c r="A118" s="37" t="s">
        <v>94</v>
      </c>
      <c r="B118" s="48">
        <v>363</v>
      </c>
      <c r="C118" s="48" t="s">
        <v>216</v>
      </c>
      <c r="D118" s="38" t="s">
        <v>36</v>
      </c>
      <c r="E118" s="39">
        <v>400</v>
      </c>
      <c r="F118" s="38" t="s">
        <v>217</v>
      </c>
      <c r="G118" s="41">
        <v>5</v>
      </c>
      <c r="H118" s="48" t="s">
        <v>147</v>
      </c>
      <c r="I118" s="41">
        <v>17.5</v>
      </c>
      <c r="J118" s="43">
        <v>291048.42</v>
      </c>
      <c r="K118" s="43">
        <v>6144734</v>
      </c>
      <c r="L118" s="43">
        <v>4845</v>
      </c>
      <c r="M118" s="43">
        <v>6149579</v>
      </c>
      <c r="N118" s="44"/>
    </row>
    <row r="119" spans="1:14" x14ac:dyDescent="0.15">
      <c r="A119" s="37" t="s">
        <v>94</v>
      </c>
      <c r="B119" s="48">
        <v>363</v>
      </c>
      <c r="C119" s="48" t="s">
        <v>216</v>
      </c>
      <c r="D119" s="38" t="s">
        <v>36</v>
      </c>
      <c r="E119" s="39">
        <v>96</v>
      </c>
      <c r="F119" s="38" t="s">
        <v>218</v>
      </c>
      <c r="G119" s="41">
        <v>5</v>
      </c>
      <c r="H119" s="48" t="s">
        <v>147</v>
      </c>
      <c r="I119" s="41">
        <v>17.5</v>
      </c>
      <c r="J119" s="43">
        <v>69851.63</v>
      </c>
      <c r="K119" s="43">
        <v>1474736</v>
      </c>
      <c r="L119" s="43">
        <v>1163</v>
      </c>
      <c r="M119" s="43">
        <v>1475899</v>
      </c>
      <c r="N119" s="44"/>
    </row>
    <row r="120" spans="1:14" x14ac:dyDescent="0.15">
      <c r="A120" s="37" t="s">
        <v>182</v>
      </c>
      <c r="B120" s="48">
        <v>363</v>
      </c>
      <c r="C120" s="48" t="s">
        <v>216</v>
      </c>
      <c r="D120" s="38" t="s">
        <v>36</v>
      </c>
      <c r="E120" s="60">
        <v>1E-3</v>
      </c>
      <c r="F120" s="38" t="s">
        <v>219</v>
      </c>
      <c r="G120" s="41">
        <v>0</v>
      </c>
      <c r="H120" s="48" t="s">
        <v>147</v>
      </c>
      <c r="I120" s="41">
        <v>17.5</v>
      </c>
      <c r="J120" s="43">
        <v>1</v>
      </c>
      <c r="K120" s="43">
        <v>21</v>
      </c>
      <c r="L120" s="43">
        <v>0</v>
      </c>
      <c r="M120" s="43">
        <v>21</v>
      </c>
      <c r="N120" s="44"/>
    </row>
    <row r="121" spans="1:14" x14ac:dyDescent="0.15">
      <c r="A121" s="37" t="s">
        <v>60</v>
      </c>
      <c r="B121" s="48">
        <v>367</v>
      </c>
      <c r="C121" s="48" t="s">
        <v>225</v>
      </c>
      <c r="D121" s="38" t="s">
        <v>36</v>
      </c>
      <c r="E121" s="39">
        <v>321.5</v>
      </c>
      <c r="F121" s="38" t="s">
        <v>226</v>
      </c>
      <c r="G121" s="41">
        <v>5.5</v>
      </c>
      <c r="H121" s="48" t="s">
        <v>63</v>
      </c>
      <c r="I121" s="41">
        <v>19</v>
      </c>
      <c r="J121" s="43">
        <v>208726</v>
      </c>
      <c r="K121" s="43">
        <v>4406709</v>
      </c>
      <c r="L121" s="43">
        <v>39588</v>
      </c>
      <c r="M121" s="43">
        <v>4446297</v>
      </c>
      <c r="N121" s="44"/>
    </row>
    <row r="122" spans="1:14" x14ac:dyDescent="0.15">
      <c r="A122" s="37" t="s">
        <v>60</v>
      </c>
      <c r="B122" s="48">
        <v>367</v>
      </c>
      <c r="C122" s="48" t="s">
        <v>225</v>
      </c>
      <c r="D122" s="38" t="s">
        <v>36</v>
      </c>
      <c r="E122" s="39">
        <v>452.5</v>
      </c>
      <c r="F122" s="38" t="s">
        <v>227</v>
      </c>
      <c r="G122" s="41">
        <v>5.9</v>
      </c>
      <c r="H122" s="48" t="s">
        <v>63</v>
      </c>
      <c r="I122" s="41">
        <v>21.5</v>
      </c>
      <c r="J122" s="43">
        <v>368889</v>
      </c>
      <c r="K122" s="43">
        <v>7788136</v>
      </c>
      <c r="L122" s="43">
        <v>74945</v>
      </c>
      <c r="M122" s="43">
        <v>7863081</v>
      </c>
      <c r="N122" s="44"/>
    </row>
    <row r="123" spans="1:14" x14ac:dyDescent="0.15">
      <c r="A123" s="37" t="s">
        <v>64</v>
      </c>
      <c r="B123" s="48">
        <v>367</v>
      </c>
      <c r="C123" s="48" t="s">
        <v>225</v>
      </c>
      <c r="D123" s="38" t="s">
        <v>36</v>
      </c>
      <c r="E123" s="39">
        <v>31</v>
      </c>
      <c r="F123" s="38" t="s">
        <v>228</v>
      </c>
      <c r="G123" s="41">
        <v>6.3</v>
      </c>
      <c r="H123" s="48" t="s">
        <v>63</v>
      </c>
      <c r="I123" s="41">
        <v>21.5</v>
      </c>
      <c r="J123" s="43">
        <v>44726</v>
      </c>
      <c r="K123" s="43">
        <v>944274</v>
      </c>
      <c r="L123" s="43">
        <v>9689</v>
      </c>
      <c r="M123" s="43">
        <v>953963</v>
      </c>
      <c r="N123" s="44"/>
    </row>
    <row r="124" spans="1:14" x14ac:dyDescent="0.15">
      <c r="A124" s="37" t="s">
        <v>64</v>
      </c>
      <c r="B124" s="48">
        <v>367</v>
      </c>
      <c r="C124" s="48" t="s">
        <v>225</v>
      </c>
      <c r="D124" s="38" t="s">
        <v>36</v>
      </c>
      <c r="E124" s="39">
        <v>51.8</v>
      </c>
      <c r="F124" s="38" t="s">
        <v>229</v>
      </c>
      <c r="G124" s="41">
        <v>6.3</v>
      </c>
      <c r="H124" s="48" t="s">
        <v>63</v>
      </c>
      <c r="I124" s="41">
        <v>21.5</v>
      </c>
      <c r="J124" s="43">
        <v>74736</v>
      </c>
      <c r="K124" s="43">
        <v>1577857</v>
      </c>
      <c r="L124" s="43">
        <v>16190</v>
      </c>
      <c r="M124" s="43">
        <v>1594047</v>
      </c>
      <c r="N124" s="44"/>
    </row>
    <row r="125" spans="1:14" x14ac:dyDescent="0.15">
      <c r="A125" s="37"/>
      <c r="B125" s="48"/>
      <c r="C125" s="48"/>
      <c r="D125" s="38"/>
      <c r="E125" s="39"/>
      <c r="F125" s="38"/>
      <c r="G125" s="41"/>
      <c r="H125" s="48"/>
      <c r="I125" s="41"/>
      <c r="J125" s="43"/>
      <c r="K125" s="43"/>
      <c r="L125" s="43"/>
      <c r="M125" s="43"/>
      <c r="N125" s="44"/>
    </row>
    <row r="126" spans="1:14" x14ac:dyDescent="0.15">
      <c r="A126" s="37" t="s">
        <v>233</v>
      </c>
      <c r="B126" s="48">
        <v>383</v>
      </c>
      <c r="C126" s="48" t="s">
        <v>196</v>
      </c>
      <c r="D126" s="38" t="s">
        <v>36</v>
      </c>
      <c r="E126" s="39">
        <v>1250</v>
      </c>
      <c r="F126" s="38" t="s">
        <v>105</v>
      </c>
      <c r="G126" s="41">
        <v>4.5</v>
      </c>
      <c r="H126" s="48" t="s">
        <v>55</v>
      </c>
      <c r="I126" s="41">
        <v>22</v>
      </c>
      <c r="J126" s="43">
        <v>539978</v>
      </c>
      <c r="K126" s="43">
        <v>11400237</v>
      </c>
      <c r="L126" s="43">
        <v>8087</v>
      </c>
      <c r="M126" s="43">
        <v>11408324</v>
      </c>
      <c r="N126" s="44"/>
    </row>
    <row r="127" spans="1:14" x14ac:dyDescent="0.15">
      <c r="A127" s="37" t="s">
        <v>234</v>
      </c>
      <c r="B127" s="48">
        <v>383</v>
      </c>
      <c r="C127" s="48" t="s">
        <v>196</v>
      </c>
      <c r="D127" s="38" t="s">
        <v>36</v>
      </c>
      <c r="E127" s="60">
        <v>161</v>
      </c>
      <c r="F127" s="38" t="s">
        <v>56</v>
      </c>
      <c r="G127" s="41">
        <v>6</v>
      </c>
      <c r="H127" s="48" t="s">
        <v>55</v>
      </c>
      <c r="I127" s="41">
        <v>22</v>
      </c>
      <c r="J127" s="43">
        <v>221824</v>
      </c>
      <c r="K127" s="43">
        <v>4683239</v>
      </c>
      <c r="L127" s="43">
        <v>12906</v>
      </c>
      <c r="M127" s="43">
        <v>4696145</v>
      </c>
      <c r="N127" s="44"/>
    </row>
    <row r="128" spans="1:14" x14ac:dyDescent="0.15">
      <c r="A128" s="37" t="s">
        <v>67</v>
      </c>
      <c r="B128" s="48">
        <v>392</v>
      </c>
      <c r="C128" s="48" t="s">
        <v>235</v>
      </c>
      <c r="D128" s="38" t="s">
        <v>36</v>
      </c>
      <c r="E128" s="39">
        <v>240</v>
      </c>
      <c r="F128" s="38" t="s">
        <v>236</v>
      </c>
      <c r="G128" s="41">
        <v>3.5</v>
      </c>
      <c r="H128" s="48" t="s">
        <v>55</v>
      </c>
      <c r="I128" s="41">
        <v>7</v>
      </c>
      <c r="J128" s="43">
        <v>48981.02</v>
      </c>
      <c r="K128" s="43">
        <v>1034107</v>
      </c>
      <c r="L128" s="43">
        <v>8835</v>
      </c>
      <c r="M128" s="43">
        <v>1042942</v>
      </c>
      <c r="N128" s="44"/>
    </row>
    <row r="129" spans="1:14" x14ac:dyDescent="0.15">
      <c r="A129" s="37" t="s">
        <v>237</v>
      </c>
      <c r="B129" s="48">
        <v>392</v>
      </c>
      <c r="C129" s="48" t="s">
        <v>235</v>
      </c>
      <c r="D129" s="38" t="s">
        <v>36</v>
      </c>
      <c r="E129" s="39">
        <v>245</v>
      </c>
      <c r="F129" s="38" t="s">
        <v>228</v>
      </c>
      <c r="G129" s="41">
        <v>4.5</v>
      </c>
      <c r="H129" s="48" t="s">
        <v>55</v>
      </c>
      <c r="I129" s="41">
        <v>11</v>
      </c>
      <c r="J129" s="43">
        <v>142852.67000000001</v>
      </c>
      <c r="K129" s="43">
        <v>3015964</v>
      </c>
      <c r="L129" s="43">
        <v>0</v>
      </c>
      <c r="M129" s="43">
        <v>3015964</v>
      </c>
      <c r="N129" s="44"/>
    </row>
    <row r="130" spans="1:14" x14ac:dyDescent="0.15">
      <c r="A130" s="37" t="s">
        <v>237</v>
      </c>
      <c r="B130" s="48">
        <v>392</v>
      </c>
      <c r="C130" s="48" t="s">
        <v>235</v>
      </c>
      <c r="D130" s="38" t="s">
        <v>36</v>
      </c>
      <c r="E130" s="62" t="s">
        <v>238</v>
      </c>
      <c r="F130" s="38" t="s">
        <v>239</v>
      </c>
      <c r="G130" s="41">
        <v>4.5</v>
      </c>
      <c r="H130" s="48" t="s">
        <v>55</v>
      </c>
      <c r="I130" s="41">
        <v>11</v>
      </c>
      <c r="J130" s="43">
        <v>232.48</v>
      </c>
      <c r="K130" s="43">
        <v>4908</v>
      </c>
      <c r="L130" s="43">
        <v>0</v>
      </c>
      <c r="M130" s="43">
        <v>4908</v>
      </c>
      <c r="N130" s="44"/>
    </row>
    <row r="131" spans="1:14" x14ac:dyDescent="0.15">
      <c r="A131" s="37" t="s">
        <v>237</v>
      </c>
      <c r="B131" s="48">
        <v>392</v>
      </c>
      <c r="C131" s="48" t="s">
        <v>235</v>
      </c>
      <c r="D131" s="38" t="s">
        <v>36</v>
      </c>
      <c r="E131" s="62" t="s">
        <v>238</v>
      </c>
      <c r="F131" s="38" t="s">
        <v>240</v>
      </c>
      <c r="G131" s="41">
        <v>5</v>
      </c>
      <c r="H131" s="48" t="s">
        <v>55</v>
      </c>
      <c r="I131" s="41">
        <v>11.5</v>
      </c>
      <c r="J131" s="43">
        <v>178458.76</v>
      </c>
      <c r="K131" s="43">
        <v>3767695</v>
      </c>
      <c r="L131" s="43">
        <v>0</v>
      </c>
      <c r="M131" s="43">
        <v>3767695</v>
      </c>
      <c r="N131" s="44"/>
    </row>
    <row r="133" spans="1:14" x14ac:dyDescent="0.15">
      <c r="A133" s="37" t="s">
        <v>60</v>
      </c>
      <c r="B133" s="48">
        <v>420</v>
      </c>
      <c r="C133" s="48" t="s">
        <v>246</v>
      </c>
      <c r="D133" s="38" t="s">
        <v>36</v>
      </c>
      <c r="E133" s="39">
        <v>507</v>
      </c>
      <c r="F133" s="38" t="s">
        <v>247</v>
      </c>
      <c r="G133" s="41">
        <v>4.5</v>
      </c>
      <c r="H133" s="48" t="s">
        <v>38</v>
      </c>
      <c r="I133" s="41">
        <v>19.5</v>
      </c>
      <c r="J133" s="43">
        <v>307898</v>
      </c>
      <c r="K133" s="43">
        <v>6500469</v>
      </c>
      <c r="L133" s="43">
        <v>47952</v>
      </c>
      <c r="M133" s="43">
        <v>6548421</v>
      </c>
      <c r="N133" s="44"/>
    </row>
    <row r="134" spans="1:14" x14ac:dyDescent="0.15">
      <c r="A134" s="37" t="s">
        <v>60</v>
      </c>
      <c r="B134" s="48">
        <v>420</v>
      </c>
      <c r="C134" s="48" t="s">
        <v>246</v>
      </c>
      <c r="D134" s="38" t="s">
        <v>36</v>
      </c>
      <c r="E134" s="39">
        <v>91</v>
      </c>
      <c r="F134" s="38" t="s">
        <v>248</v>
      </c>
      <c r="G134" s="41">
        <v>4.5</v>
      </c>
      <c r="H134" s="48" t="s">
        <v>38</v>
      </c>
      <c r="I134" s="41">
        <v>19.5</v>
      </c>
      <c r="J134" s="43">
        <v>74518</v>
      </c>
      <c r="K134" s="43">
        <v>1573255</v>
      </c>
      <c r="L134" s="43">
        <v>11606</v>
      </c>
      <c r="M134" s="43">
        <v>1584861</v>
      </c>
      <c r="N134" s="44"/>
    </row>
    <row r="135" spans="1:14" x14ac:dyDescent="0.15">
      <c r="A135" s="37" t="s">
        <v>64</v>
      </c>
      <c r="B135" s="48">
        <v>420</v>
      </c>
      <c r="C135" s="48" t="s">
        <v>246</v>
      </c>
      <c r="D135" s="38" t="s">
        <v>36</v>
      </c>
      <c r="E135" s="39">
        <v>32</v>
      </c>
      <c r="F135" s="38" t="s">
        <v>249</v>
      </c>
      <c r="G135" s="41">
        <v>4.5</v>
      </c>
      <c r="H135" s="48" t="s">
        <v>38</v>
      </c>
      <c r="I135" s="41">
        <v>19.5</v>
      </c>
      <c r="J135" s="43">
        <v>39878</v>
      </c>
      <c r="K135" s="43">
        <v>841921</v>
      </c>
      <c r="L135" s="43">
        <v>6211</v>
      </c>
      <c r="M135" s="43">
        <v>848132</v>
      </c>
      <c r="N135" s="44"/>
    </row>
    <row r="136" spans="1:14" x14ac:dyDescent="0.15">
      <c r="A136" s="37" t="s">
        <v>64</v>
      </c>
      <c r="B136" s="48">
        <v>420</v>
      </c>
      <c r="C136" s="48" t="s">
        <v>246</v>
      </c>
      <c r="D136" s="38" t="s">
        <v>36</v>
      </c>
      <c r="E136" s="39">
        <v>28</v>
      </c>
      <c r="F136" s="38" t="s">
        <v>250</v>
      </c>
      <c r="G136" s="41">
        <v>4.5</v>
      </c>
      <c r="H136" s="48" t="s">
        <v>38</v>
      </c>
      <c r="I136" s="41">
        <v>19.5</v>
      </c>
      <c r="J136" s="43">
        <v>34893</v>
      </c>
      <c r="K136" s="43">
        <v>736675</v>
      </c>
      <c r="L136" s="43">
        <v>5434</v>
      </c>
      <c r="M136" s="43">
        <v>742109</v>
      </c>
      <c r="N136" s="44"/>
    </row>
    <row r="137" spans="1:14" x14ac:dyDescent="0.15">
      <c r="A137" s="37" t="s">
        <v>64</v>
      </c>
      <c r="B137" s="48">
        <v>420</v>
      </c>
      <c r="C137" s="48" t="s">
        <v>246</v>
      </c>
      <c r="D137" s="38" t="s">
        <v>36</v>
      </c>
      <c r="E137" s="39">
        <v>25</v>
      </c>
      <c r="F137" s="38" t="s">
        <v>251</v>
      </c>
      <c r="G137" s="41">
        <v>4.5</v>
      </c>
      <c r="H137" s="48" t="s">
        <v>38</v>
      </c>
      <c r="I137" s="41">
        <v>19.5</v>
      </c>
      <c r="J137" s="43">
        <v>31155</v>
      </c>
      <c r="K137" s="43">
        <v>657757</v>
      </c>
      <c r="L137" s="43">
        <v>4852</v>
      </c>
      <c r="M137" s="43">
        <v>662609</v>
      </c>
      <c r="N137" s="44"/>
    </row>
    <row r="138" spans="1:14" x14ac:dyDescent="0.15">
      <c r="A138" s="37"/>
      <c r="B138" s="48"/>
      <c r="C138" s="48"/>
      <c r="D138" s="38"/>
      <c r="E138" s="39"/>
      <c r="F138" s="38"/>
      <c r="G138" s="41"/>
      <c r="H138" s="48"/>
      <c r="I138" s="41"/>
      <c r="J138" s="43"/>
      <c r="K138" s="43"/>
      <c r="L138" s="43"/>
      <c r="M138" s="43"/>
      <c r="N138" s="44"/>
    </row>
    <row r="139" spans="1:14" x14ac:dyDescent="0.15">
      <c r="A139" s="37" t="s">
        <v>252</v>
      </c>
      <c r="B139" s="48">
        <v>424</v>
      </c>
      <c r="C139" s="48" t="s">
        <v>253</v>
      </c>
      <c r="D139" s="38" t="s">
        <v>36</v>
      </c>
      <c r="E139" s="39">
        <v>893.5</v>
      </c>
      <c r="F139" s="38" t="s">
        <v>254</v>
      </c>
      <c r="G139" s="41">
        <v>1.51</v>
      </c>
      <c r="H139" s="38" t="s">
        <v>102</v>
      </c>
      <c r="I139" s="41">
        <v>1.04</v>
      </c>
      <c r="J139" s="43">
        <v>0</v>
      </c>
      <c r="K139" s="43">
        <v>0</v>
      </c>
      <c r="L139" s="43">
        <v>0</v>
      </c>
      <c r="M139" s="43">
        <v>0</v>
      </c>
      <c r="N139" s="44"/>
    </row>
    <row r="140" spans="1:14" x14ac:dyDescent="0.15">
      <c r="A140" s="37" t="s">
        <v>252</v>
      </c>
      <c r="B140" s="48">
        <v>424</v>
      </c>
      <c r="C140" s="48" t="s">
        <v>253</v>
      </c>
      <c r="D140" s="38" t="s">
        <v>36</v>
      </c>
      <c r="E140" s="39">
        <v>638.5</v>
      </c>
      <c r="F140" s="38" t="s">
        <v>255</v>
      </c>
      <c r="G140" s="41">
        <v>1.61</v>
      </c>
      <c r="H140" s="38" t="s">
        <v>102</v>
      </c>
      <c r="I140" s="41">
        <v>1.1399999999999999</v>
      </c>
      <c r="J140" s="43">
        <v>0</v>
      </c>
      <c r="K140" s="43">
        <v>0</v>
      </c>
      <c r="L140" s="43">
        <v>0</v>
      </c>
      <c r="M140" s="43">
        <v>0</v>
      </c>
      <c r="N140" s="44"/>
    </row>
    <row r="141" spans="1:14" x14ac:dyDescent="0.15">
      <c r="A141" s="37" t="s">
        <v>252</v>
      </c>
      <c r="B141" s="48">
        <v>424</v>
      </c>
      <c r="C141" s="48" t="s">
        <v>253</v>
      </c>
      <c r="D141" s="38" t="s">
        <v>36</v>
      </c>
      <c r="E141" s="39">
        <v>618</v>
      </c>
      <c r="F141" s="38" t="s">
        <v>256</v>
      </c>
      <c r="G141" s="41">
        <v>2.41</v>
      </c>
      <c r="H141" s="38" t="s">
        <v>102</v>
      </c>
      <c r="I141" s="41">
        <v>2.15</v>
      </c>
      <c r="J141" s="43">
        <v>0</v>
      </c>
      <c r="K141" s="43">
        <v>0</v>
      </c>
      <c r="L141" s="43">
        <v>0</v>
      </c>
      <c r="M141" s="43">
        <v>0</v>
      </c>
      <c r="N141" s="44"/>
    </row>
    <row r="142" spans="1:14" x14ac:dyDescent="0.15">
      <c r="A142" s="37" t="s">
        <v>252</v>
      </c>
      <c r="B142" s="48">
        <v>424</v>
      </c>
      <c r="C142" s="48" t="s">
        <v>253</v>
      </c>
      <c r="D142" s="38" t="s">
        <v>36</v>
      </c>
      <c r="E142" s="39">
        <v>821</v>
      </c>
      <c r="F142" s="38" t="s">
        <v>257</v>
      </c>
      <c r="G142" s="41">
        <v>2.72</v>
      </c>
      <c r="H142" s="38" t="s">
        <v>102</v>
      </c>
      <c r="I142" s="41">
        <v>3.07</v>
      </c>
      <c r="J142" s="43">
        <v>0</v>
      </c>
      <c r="K142" s="43">
        <v>0</v>
      </c>
      <c r="L142" s="43">
        <v>0</v>
      </c>
      <c r="M142" s="43">
        <v>0</v>
      </c>
      <c r="N142" s="44"/>
    </row>
    <row r="143" spans="1:14" x14ac:dyDescent="0.15">
      <c r="A143" s="37" t="s">
        <v>252</v>
      </c>
      <c r="B143" s="48">
        <v>424</v>
      </c>
      <c r="C143" s="48" t="s">
        <v>253</v>
      </c>
      <c r="D143" s="38" t="s">
        <v>36</v>
      </c>
      <c r="E143" s="39">
        <v>789.5</v>
      </c>
      <c r="F143" s="38" t="s">
        <v>258</v>
      </c>
      <c r="G143" s="41">
        <v>3.02</v>
      </c>
      <c r="H143" s="38" t="s">
        <v>102</v>
      </c>
      <c r="I143" s="41">
        <v>4.08</v>
      </c>
      <c r="J143" s="43">
        <v>0</v>
      </c>
      <c r="K143" s="43">
        <v>0</v>
      </c>
      <c r="L143" s="43">
        <v>0</v>
      </c>
      <c r="M143" s="43">
        <v>0</v>
      </c>
      <c r="N143" s="44"/>
    </row>
    <row r="144" spans="1:14" x14ac:dyDescent="0.15">
      <c r="A144" s="37" t="s">
        <v>252</v>
      </c>
      <c r="B144" s="48">
        <v>424</v>
      </c>
      <c r="C144" s="48" t="s">
        <v>253</v>
      </c>
      <c r="D144" s="38" t="s">
        <v>36</v>
      </c>
      <c r="E144" s="39">
        <v>764</v>
      </c>
      <c r="F144" s="38" t="s">
        <v>259</v>
      </c>
      <c r="G144" s="41">
        <v>3.07</v>
      </c>
      <c r="H144" s="38" t="s">
        <v>102</v>
      </c>
      <c r="I144" s="41">
        <v>5.09</v>
      </c>
      <c r="J144" s="43">
        <v>764000</v>
      </c>
      <c r="K144" s="43">
        <v>16129881</v>
      </c>
      <c r="L144" s="43">
        <v>2596257</v>
      </c>
      <c r="M144" s="43">
        <v>18726138</v>
      </c>
      <c r="N144" s="44"/>
    </row>
    <row r="145" spans="1:14" x14ac:dyDescent="0.15">
      <c r="A145" s="37" t="s">
        <v>252</v>
      </c>
      <c r="B145" s="48">
        <v>424</v>
      </c>
      <c r="C145" s="48" t="s">
        <v>253</v>
      </c>
      <c r="D145" s="38" t="s">
        <v>36</v>
      </c>
      <c r="E145" s="39">
        <v>738.5</v>
      </c>
      <c r="F145" s="38" t="s">
        <v>260</v>
      </c>
      <c r="G145" s="41">
        <v>3.12</v>
      </c>
      <c r="H145" s="38" t="s">
        <v>102</v>
      </c>
      <c r="I145" s="41">
        <v>6.11</v>
      </c>
      <c r="J145" s="43">
        <v>738500</v>
      </c>
      <c r="K145" s="43">
        <v>15591515</v>
      </c>
      <c r="L145" s="43">
        <v>2553604</v>
      </c>
      <c r="M145" s="43">
        <v>18145119</v>
      </c>
      <c r="N145" s="44"/>
    </row>
    <row r="146" spans="1:14" x14ac:dyDescent="0.15">
      <c r="A146" s="37" t="s">
        <v>252</v>
      </c>
      <c r="B146" s="48">
        <v>424</v>
      </c>
      <c r="C146" s="48" t="s">
        <v>253</v>
      </c>
      <c r="D146" s="38" t="s">
        <v>36</v>
      </c>
      <c r="E146" s="39">
        <v>708</v>
      </c>
      <c r="F146" s="38" t="s">
        <v>261</v>
      </c>
      <c r="G146" s="41">
        <v>3.17</v>
      </c>
      <c r="H146" s="38" t="s">
        <v>102</v>
      </c>
      <c r="I146" s="41">
        <v>7.13</v>
      </c>
      <c r="J146" s="43">
        <v>708000</v>
      </c>
      <c r="K146" s="43">
        <v>14947586</v>
      </c>
      <c r="L146" s="43">
        <v>2490417</v>
      </c>
      <c r="M146" s="43">
        <v>17438003</v>
      </c>
      <c r="N146" s="44"/>
    </row>
    <row r="147" spans="1:14" x14ac:dyDescent="0.15">
      <c r="A147" s="37" t="s">
        <v>252</v>
      </c>
      <c r="B147" s="48">
        <v>424</v>
      </c>
      <c r="C147" s="48" t="s">
        <v>253</v>
      </c>
      <c r="D147" s="38" t="s">
        <v>36</v>
      </c>
      <c r="E147" s="60">
        <v>1E-3</v>
      </c>
      <c r="F147" s="38" t="s">
        <v>262</v>
      </c>
      <c r="G147" s="41">
        <v>0</v>
      </c>
      <c r="H147" s="38" t="s">
        <v>102</v>
      </c>
      <c r="I147" s="41">
        <v>7.13</v>
      </c>
      <c r="J147" s="43">
        <v>1</v>
      </c>
      <c r="K147" s="43">
        <v>21</v>
      </c>
      <c r="L147" s="43">
        <v>0</v>
      </c>
      <c r="M147" s="43">
        <v>21</v>
      </c>
      <c r="N147" s="44"/>
    </row>
    <row r="148" spans="1:14" x14ac:dyDescent="0.15">
      <c r="A148" s="37"/>
      <c r="B148" s="48"/>
      <c r="C148" s="48"/>
      <c r="D148" s="38"/>
      <c r="E148" s="39"/>
      <c r="F148" s="38"/>
      <c r="G148" s="41"/>
      <c r="H148" s="48"/>
      <c r="I148" s="41"/>
      <c r="J148" s="43"/>
      <c r="K148" s="43"/>
      <c r="L148" s="43"/>
      <c r="M148" s="43"/>
      <c r="N148" s="44"/>
    </row>
    <row r="149" spans="1:14" x14ac:dyDescent="0.15">
      <c r="A149" s="37" t="s">
        <v>263</v>
      </c>
      <c r="B149" s="48">
        <v>430</v>
      </c>
      <c r="C149" s="48" t="s">
        <v>264</v>
      </c>
      <c r="D149" s="38" t="s">
        <v>36</v>
      </c>
      <c r="E149" s="51">
        <v>3660</v>
      </c>
      <c r="F149" s="38" t="s">
        <v>265</v>
      </c>
      <c r="G149" s="41">
        <v>3</v>
      </c>
      <c r="H149" s="48" t="s">
        <v>147</v>
      </c>
      <c r="I149" s="41">
        <v>11.42</v>
      </c>
      <c r="J149" s="43">
        <v>2265640.65</v>
      </c>
      <c r="K149" s="43">
        <v>47833134</v>
      </c>
      <c r="L149" s="43">
        <v>2572814</v>
      </c>
      <c r="M149" s="43">
        <v>50405948</v>
      </c>
      <c r="N149" s="44"/>
    </row>
    <row r="150" spans="1:14" x14ac:dyDescent="0.15">
      <c r="A150" s="37" t="s">
        <v>263</v>
      </c>
      <c r="B150" s="48">
        <v>430</v>
      </c>
      <c r="C150" s="48" t="s">
        <v>264</v>
      </c>
      <c r="D150" s="38" t="s">
        <v>36</v>
      </c>
      <c r="E150" s="51">
        <v>479</v>
      </c>
      <c r="F150" s="38" t="s">
        <v>266</v>
      </c>
      <c r="G150" s="41">
        <v>4</v>
      </c>
      <c r="H150" s="48" t="s">
        <v>147</v>
      </c>
      <c r="I150" s="41">
        <v>11.42</v>
      </c>
      <c r="J150" s="43">
        <v>449126.25</v>
      </c>
      <c r="K150" s="43">
        <v>9482138</v>
      </c>
      <c r="L150" s="43">
        <v>668635</v>
      </c>
      <c r="M150" s="43">
        <v>10150773</v>
      </c>
      <c r="N150" s="44"/>
    </row>
    <row r="151" spans="1:14" x14ac:dyDescent="0.15">
      <c r="A151" s="37" t="s">
        <v>267</v>
      </c>
      <c r="B151" s="48">
        <v>430</v>
      </c>
      <c r="C151" s="48" t="s">
        <v>264</v>
      </c>
      <c r="D151" s="38" t="s">
        <v>36</v>
      </c>
      <c r="E151" s="60">
        <v>1.5349999999999999</v>
      </c>
      <c r="F151" s="38" t="s">
        <v>268</v>
      </c>
      <c r="G151" s="41">
        <v>10</v>
      </c>
      <c r="H151" s="48" t="s">
        <v>147</v>
      </c>
      <c r="I151" s="41">
        <v>11.42</v>
      </c>
      <c r="J151" s="43">
        <v>2357.39</v>
      </c>
      <c r="K151" s="43">
        <v>49770</v>
      </c>
      <c r="L151" s="43">
        <v>9001</v>
      </c>
      <c r="M151" s="43">
        <v>58771</v>
      </c>
      <c r="N151" s="44"/>
    </row>
    <row r="152" spans="1:14" x14ac:dyDescent="0.15">
      <c r="A152" s="37" t="s">
        <v>269</v>
      </c>
      <c r="B152" s="48">
        <v>436</v>
      </c>
      <c r="C152" s="48" t="s">
        <v>270</v>
      </c>
      <c r="D152" s="38" t="s">
        <v>165</v>
      </c>
      <c r="E152" s="51">
        <v>22000000</v>
      </c>
      <c r="F152" s="48" t="s">
        <v>271</v>
      </c>
      <c r="G152" s="41">
        <v>5.5</v>
      </c>
      <c r="H152" s="48" t="s">
        <v>147</v>
      </c>
      <c r="I152" s="41">
        <v>6</v>
      </c>
      <c r="J152" s="43">
        <v>10999997800</v>
      </c>
      <c r="K152" s="43">
        <v>10999998</v>
      </c>
      <c r="L152" s="43">
        <v>115141</v>
      </c>
      <c r="M152" s="43">
        <v>11115139</v>
      </c>
      <c r="N152" s="44"/>
    </row>
    <row r="153" spans="1:14" x14ac:dyDescent="0.15">
      <c r="A153" s="37" t="s">
        <v>223</v>
      </c>
      <c r="B153" s="48">
        <v>436</v>
      </c>
      <c r="C153" s="48" t="s">
        <v>270</v>
      </c>
      <c r="D153" s="38" t="s">
        <v>165</v>
      </c>
      <c r="E153" s="51">
        <v>14100000</v>
      </c>
      <c r="F153" s="48" t="s">
        <v>272</v>
      </c>
      <c r="G153" s="41">
        <v>10</v>
      </c>
      <c r="H153" s="48" t="s">
        <v>147</v>
      </c>
      <c r="I153" s="41">
        <v>6</v>
      </c>
      <c r="J153" s="43">
        <v>21651410587</v>
      </c>
      <c r="K153" s="43">
        <v>21651411</v>
      </c>
      <c r="L153" s="43">
        <v>405024</v>
      </c>
      <c r="M153" s="43">
        <v>22056435</v>
      </c>
      <c r="N153" s="44"/>
    </row>
    <row r="154" spans="1:14" x14ac:dyDescent="0.15">
      <c r="A154" s="37"/>
      <c r="B154" s="48"/>
      <c r="C154" s="48"/>
      <c r="D154" s="38"/>
      <c r="E154" s="51"/>
      <c r="F154" s="48"/>
      <c r="G154" s="41"/>
      <c r="H154" s="48"/>
      <c r="I154" s="41"/>
      <c r="J154" s="43"/>
      <c r="K154" s="43"/>
      <c r="L154" s="43"/>
      <c r="M154" s="43"/>
      <c r="N154" s="44"/>
    </row>
    <row r="155" spans="1:14" x14ac:dyDescent="0.15">
      <c r="A155" s="37" t="s">
        <v>130</v>
      </c>
      <c r="B155" s="48">
        <v>437</v>
      </c>
      <c r="C155" s="48" t="s">
        <v>273</v>
      </c>
      <c r="D155" s="38" t="s">
        <v>36</v>
      </c>
      <c r="E155" s="51">
        <v>110</v>
      </c>
      <c r="F155" s="38" t="s">
        <v>274</v>
      </c>
      <c r="G155" s="41">
        <v>3</v>
      </c>
      <c r="H155" s="48" t="s">
        <v>63</v>
      </c>
      <c r="I155" s="41">
        <v>7</v>
      </c>
      <c r="J155" s="43">
        <v>32314.43</v>
      </c>
      <c r="K155" s="43">
        <v>682235</v>
      </c>
      <c r="L155" s="43">
        <v>3877</v>
      </c>
      <c r="M155" s="43">
        <v>686112</v>
      </c>
      <c r="N155" s="44"/>
    </row>
    <row r="156" spans="1:14" x14ac:dyDescent="0.15">
      <c r="A156" s="37" t="s">
        <v>130</v>
      </c>
      <c r="B156" s="48">
        <v>437</v>
      </c>
      <c r="C156" s="48" t="s">
        <v>273</v>
      </c>
      <c r="D156" s="38" t="s">
        <v>36</v>
      </c>
      <c r="E156" s="51">
        <v>33</v>
      </c>
      <c r="F156" s="38" t="s">
        <v>275</v>
      </c>
      <c r="G156" s="41">
        <v>3</v>
      </c>
      <c r="H156" s="48" t="s">
        <v>63</v>
      </c>
      <c r="I156" s="41">
        <v>7</v>
      </c>
      <c r="J156" s="43">
        <v>9694.34</v>
      </c>
      <c r="K156" s="43">
        <v>204671</v>
      </c>
      <c r="L156" s="43">
        <v>1163</v>
      </c>
      <c r="M156" s="43">
        <v>205834</v>
      </c>
      <c r="N156" s="44"/>
    </row>
    <row r="157" spans="1:14" x14ac:dyDescent="0.15">
      <c r="A157" s="37" t="s">
        <v>130</v>
      </c>
      <c r="B157" s="48">
        <v>437</v>
      </c>
      <c r="C157" s="48" t="s">
        <v>273</v>
      </c>
      <c r="D157" s="38" t="s">
        <v>36</v>
      </c>
      <c r="E157" s="51">
        <v>260</v>
      </c>
      <c r="F157" s="38" t="s">
        <v>276</v>
      </c>
      <c r="G157" s="41">
        <v>4.2</v>
      </c>
      <c r="H157" s="48" t="s">
        <v>63</v>
      </c>
      <c r="I157" s="41">
        <v>20</v>
      </c>
      <c r="J157" s="43">
        <v>218064.59</v>
      </c>
      <c r="K157" s="43">
        <v>4603869</v>
      </c>
      <c r="L157" s="43">
        <v>36448</v>
      </c>
      <c r="M157" s="43">
        <v>4640317</v>
      </c>
      <c r="N157" s="44"/>
    </row>
    <row r="158" spans="1:14" x14ac:dyDescent="0.15">
      <c r="A158" s="37" t="s">
        <v>130</v>
      </c>
      <c r="B158" s="48">
        <v>437</v>
      </c>
      <c r="C158" s="48" t="s">
        <v>273</v>
      </c>
      <c r="D158" s="38" t="s">
        <v>36</v>
      </c>
      <c r="E158" s="51">
        <v>68</v>
      </c>
      <c r="F158" s="38" t="s">
        <v>277</v>
      </c>
      <c r="G158" s="41">
        <v>4.2</v>
      </c>
      <c r="H158" s="48" t="s">
        <v>63</v>
      </c>
      <c r="I158" s="41">
        <v>20</v>
      </c>
      <c r="J158" s="43">
        <v>57032.27</v>
      </c>
      <c r="K158" s="43">
        <v>1204089</v>
      </c>
      <c r="L158" s="43">
        <v>9533</v>
      </c>
      <c r="M158" s="43">
        <v>1213622</v>
      </c>
      <c r="N158" s="44"/>
    </row>
    <row r="159" spans="1:14" x14ac:dyDescent="0.15">
      <c r="A159" s="37" t="s">
        <v>278</v>
      </c>
      <c r="B159" s="48">
        <v>437</v>
      </c>
      <c r="C159" s="48" t="s">
        <v>273</v>
      </c>
      <c r="D159" s="38" t="s">
        <v>36</v>
      </c>
      <c r="E159" s="63">
        <v>132</v>
      </c>
      <c r="F159" s="38" t="s">
        <v>279</v>
      </c>
      <c r="G159" s="41">
        <v>4.2</v>
      </c>
      <c r="H159" s="48" t="s">
        <v>63</v>
      </c>
      <c r="I159" s="41">
        <v>20</v>
      </c>
      <c r="J159" s="43">
        <v>101768.46</v>
      </c>
      <c r="K159" s="43">
        <v>2148577</v>
      </c>
      <c r="L159" s="43">
        <v>17010</v>
      </c>
      <c r="M159" s="43">
        <v>2165587</v>
      </c>
      <c r="N159" s="44"/>
    </row>
    <row r="160" spans="1:14" x14ac:dyDescent="0.15">
      <c r="A160" s="37" t="s">
        <v>280</v>
      </c>
      <c r="B160" s="48">
        <v>437</v>
      </c>
      <c r="C160" s="48" t="s">
        <v>273</v>
      </c>
      <c r="D160" s="38" t="s">
        <v>36</v>
      </c>
      <c r="E160" s="63">
        <v>55</v>
      </c>
      <c r="F160" s="38" t="s">
        <v>281</v>
      </c>
      <c r="G160" s="41">
        <v>4.2</v>
      </c>
      <c r="H160" s="48" t="s">
        <v>63</v>
      </c>
      <c r="I160" s="41">
        <v>20</v>
      </c>
      <c r="J160" s="43">
        <v>58965.88</v>
      </c>
      <c r="K160" s="43">
        <v>1244912</v>
      </c>
      <c r="L160" s="43">
        <v>9855</v>
      </c>
      <c r="M160" s="43">
        <v>1254767</v>
      </c>
      <c r="N160" s="44"/>
    </row>
    <row r="161" spans="1:14" x14ac:dyDescent="0.15">
      <c r="A161" s="37" t="s">
        <v>280</v>
      </c>
      <c r="B161" s="48">
        <v>437</v>
      </c>
      <c r="C161" s="48" t="s">
        <v>273</v>
      </c>
      <c r="D161" s="38" t="s">
        <v>36</v>
      </c>
      <c r="E161" s="63">
        <v>1</v>
      </c>
      <c r="F161" s="38" t="s">
        <v>282</v>
      </c>
      <c r="G161" s="41">
        <v>4.2</v>
      </c>
      <c r="H161" s="48" t="s">
        <v>63</v>
      </c>
      <c r="I161" s="41">
        <v>20</v>
      </c>
      <c r="J161" s="43">
        <v>1203.3900000000001</v>
      </c>
      <c r="K161" s="43">
        <v>25406</v>
      </c>
      <c r="L161" s="43">
        <v>201</v>
      </c>
      <c r="M161" s="43">
        <v>25607</v>
      </c>
      <c r="N161" s="44"/>
    </row>
    <row r="162" spans="1:14" x14ac:dyDescent="0.15">
      <c r="A162" s="37" t="s">
        <v>283</v>
      </c>
      <c r="B162" s="48">
        <v>437</v>
      </c>
      <c r="C162" s="48" t="s">
        <v>284</v>
      </c>
      <c r="D162" s="38" t="s">
        <v>36</v>
      </c>
      <c r="E162" s="39">
        <v>110</v>
      </c>
      <c r="F162" s="38" t="s">
        <v>285</v>
      </c>
      <c r="G162" s="41">
        <v>3</v>
      </c>
      <c r="H162" s="48" t="s">
        <v>63</v>
      </c>
      <c r="I162" s="41">
        <v>5.93</v>
      </c>
      <c r="J162" s="43">
        <v>47434.43</v>
      </c>
      <c r="K162" s="43">
        <v>1001455</v>
      </c>
      <c r="L162" s="43">
        <v>5690</v>
      </c>
      <c r="M162" s="43">
        <v>1007145</v>
      </c>
      <c r="N162" s="44"/>
    </row>
    <row r="163" spans="1:14" x14ac:dyDescent="0.15">
      <c r="A163" s="37" t="s">
        <v>286</v>
      </c>
      <c r="B163" s="48">
        <v>437</v>
      </c>
      <c r="C163" s="48" t="s">
        <v>284</v>
      </c>
      <c r="D163" s="38" t="s">
        <v>36</v>
      </c>
      <c r="E163" s="39">
        <v>33</v>
      </c>
      <c r="F163" s="38" t="s">
        <v>287</v>
      </c>
      <c r="G163" s="41">
        <v>3</v>
      </c>
      <c r="H163" s="48" t="s">
        <v>63</v>
      </c>
      <c r="I163" s="41">
        <v>5.93</v>
      </c>
      <c r="J163" s="43">
        <v>14230.33</v>
      </c>
      <c r="K163" s="43">
        <v>300437</v>
      </c>
      <c r="L163" s="43">
        <v>1706</v>
      </c>
      <c r="M163" s="43">
        <v>302143</v>
      </c>
      <c r="N163" s="44"/>
    </row>
    <row r="164" spans="1:14" x14ac:dyDescent="0.15">
      <c r="A164" s="37" t="s">
        <v>283</v>
      </c>
      <c r="B164" s="48">
        <v>437</v>
      </c>
      <c r="C164" s="48" t="s">
        <v>284</v>
      </c>
      <c r="D164" s="38" t="s">
        <v>36</v>
      </c>
      <c r="E164" s="39">
        <v>375</v>
      </c>
      <c r="F164" s="38" t="s">
        <v>288</v>
      </c>
      <c r="G164" s="41">
        <v>4.2</v>
      </c>
      <c r="H164" s="48" t="s">
        <v>63</v>
      </c>
      <c r="I164" s="41">
        <v>19.75</v>
      </c>
      <c r="J164" s="43">
        <v>333887.19</v>
      </c>
      <c r="K164" s="43">
        <v>7049163</v>
      </c>
      <c r="L164" s="43">
        <v>55807</v>
      </c>
      <c r="M164" s="43">
        <v>7104970</v>
      </c>
      <c r="N164" s="44"/>
    </row>
    <row r="165" spans="1:14" x14ac:dyDescent="0.15">
      <c r="A165" s="37" t="s">
        <v>283</v>
      </c>
      <c r="B165" s="48">
        <v>437</v>
      </c>
      <c r="C165" s="48" t="s">
        <v>284</v>
      </c>
      <c r="D165" s="38" t="s">
        <v>36</v>
      </c>
      <c r="E165" s="39">
        <v>99</v>
      </c>
      <c r="F165" s="38" t="s">
        <v>289</v>
      </c>
      <c r="G165" s="41">
        <v>4.2</v>
      </c>
      <c r="H165" s="48" t="s">
        <v>63</v>
      </c>
      <c r="I165" s="41">
        <v>19.75</v>
      </c>
      <c r="J165" s="43">
        <v>88146.2</v>
      </c>
      <c r="K165" s="43">
        <v>1860979</v>
      </c>
      <c r="L165" s="43">
        <v>14733</v>
      </c>
      <c r="M165" s="43">
        <v>1875712</v>
      </c>
      <c r="N165" s="44"/>
    </row>
    <row r="166" spans="1:14" x14ac:dyDescent="0.15">
      <c r="A166" s="37" t="s">
        <v>283</v>
      </c>
      <c r="B166" s="48">
        <v>437</v>
      </c>
      <c r="C166" s="48" t="s">
        <v>284</v>
      </c>
      <c r="D166" s="38" t="s">
        <v>36</v>
      </c>
      <c r="E166" s="39">
        <v>93</v>
      </c>
      <c r="F166" s="38" t="s">
        <v>290</v>
      </c>
      <c r="G166" s="41">
        <v>4.2</v>
      </c>
      <c r="H166" s="48" t="s">
        <v>63</v>
      </c>
      <c r="I166" s="41">
        <v>19.75</v>
      </c>
      <c r="J166" s="43">
        <v>79779.78</v>
      </c>
      <c r="K166" s="43">
        <v>1684343</v>
      </c>
      <c r="L166" s="43">
        <v>13335</v>
      </c>
      <c r="M166" s="43">
        <v>1697678</v>
      </c>
      <c r="N166" s="44"/>
    </row>
    <row r="167" spans="1:14" x14ac:dyDescent="0.15">
      <c r="A167" s="37" t="s">
        <v>291</v>
      </c>
      <c r="B167" s="48">
        <v>437</v>
      </c>
      <c r="C167" s="48" t="s">
        <v>284</v>
      </c>
      <c r="D167" s="38" t="s">
        <v>36</v>
      </c>
      <c r="E167" s="39">
        <v>122</v>
      </c>
      <c r="F167" s="38" t="s">
        <v>292</v>
      </c>
      <c r="G167" s="41">
        <v>4.2</v>
      </c>
      <c r="H167" s="48" t="s">
        <v>63</v>
      </c>
      <c r="I167" s="41">
        <v>19.75</v>
      </c>
      <c r="J167" s="43">
        <v>126445.71</v>
      </c>
      <c r="K167" s="43">
        <v>2669574</v>
      </c>
      <c r="L167" s="43">
        <v>21134</v>
      </c>
      <c r="M167" s="43">
        <v>2690708</v>
      </c>
      <c r="N167" s="44"/>
    </row>
    <row r="168" spans="1:14" x14ac:dyDescent="0.15">
      <c r="A168" s="37" t="s">
        <v>291</v>
      </c>
      <c r="B168" s="48">
        <v>437</v>
      </c>
      <c r="C168" s="48" t="s">
        <v>284</v>
      </c>
      <c r="D168" s="38" t="s">
        <v>36</v>
      </c>
      <c r="E168" s="39">
        <v>1</v>
      </c>
      <c r="F168" s="38" t="s">
        <v>293</v>
      </c>
      <c r="G168" s="41">
        <v>4.2</v>
      </c>
      <c r="H168" s="48" t="s">
        <v>63</v>
      </c>
      <c r="I168" s="41">
        <v>19.75</v>
      </c>
      <c r="J168" s="43">
        <v>1139.1500000000001</v>
      </c>
      <c r="K168" s="43">
        <v>24050</v>
      </c>
      <c r="L168" s="43">
        <v>191</v>
      </c>
      <c r="M168" s="43">
        <v>24241</v>
      </c>
      <c r="N168" s="44"/>
    </row>
    <row r="169" spans="1:14" x14ac:dyDescent="0.15">
      <c r="A169" s="37"/>
      <c r="B169" s="48"/>
      <c r="C169" s="48"/>
      <c r="D169" s="38"/>
      <c r="E169" s="39"/>
      <c r="F169" s="38"/>
      <c r="G169" s="41"/>
      <c r="H169" s="48"/>
      <c r="I169" s="41"/>
      <c r="J169" s="43"/>
      <c r="K169" s="43"/>
      <c r="L169" s="43"/>
      <c r="M169" s="43"/>
      <c r="N169" s="44"/>
    </row>
    <row r="170" spans="1:14" x14ac:dyDescent="0.15">
      <c r="A170" s="37" t="s">
        <v>220</v>
      </c>
      <c r="B170" s="48">
        <v>441</v>
      </c>
      <c r="C170" s="48" t="s">
        <v>294</v>
      </c>
      <c r="D170" s="38" t="s">
        <v>165</v>
      </c>
      <c r="E170" s="39">
        <v>17200000</v>
      </c>
      <c r="F170" s="38" t="s">
        <v>295</v>
      </c>
      <c r="G170" s="41">
        <v>6</v>
      </c>
      <c r="H170" s="48" t="s">
        <v>167</v>
      </c>
      <c r="I170" s="41">
        <v>4</v>
      </c>
      <c r="J170" s="43">
        <v>0</v>
      </c>
      <c r="K170" s="43">
        <v>0</v>
      </c>
      <c r="L170" s="43">
        <v>0</v>
      </c>
      <c r="M170" s="43">
        <v>0</v>
      </c>
      <c r="N170" s="43"/>
    </row>
    <row r="171" spans="1:14" x14ac:dyDescent="0.15">
      <c r="A171" s="37" t="s">
        <v>296</v>
      </c>
      <c r="B171" s="48">
        <v>441</v>
      </c>
      <c r="C171" s="48" t="s">
        <v>294</v>
      </c>
      <c r="D171" s="38" t="s">
        <v>165</v>
      </c>
      <c r="E171" s="39">
        <v>2500000</v>
      </c>
      <c r="F171" s="38" t="s">
        <v>297</v>
      </c>
      <c r="G171" s="41">
        <v>10</v>
      </c>
      <c r="H171" s="48" t="s">
        <v>167</v>
      </c>
      <c r="I171" s="41">
        <v>4</v>
      </c>
      <c r="J171" s="43">
        <v>0</v>
      </c>
      <c r="K171" s="43">
        <v>0</v>
      </c>
      <c r="L171" s="43">
        <v>0</v>
      </c>
      <c r="M171" s="43">
        <v>0</v>
      </c>
      <c r="N171" s="43"/>
    </row>
    <row r="172" spans="1:14" x14ac:dyDescent="0.15">
      <c r="A172" s="37" t="s">
        <v>298</v>
      </c>
      <c r="B172" s="48">
        <v>442</v>
      </c>
      <c r="C172" s="48" t="s">
        <v>299</v>
      </c>
      <c r="D172" s="38" t="s">
        <v>165</v>
      </c>
      <c r="E172" s="39">
        <v>30700000</v>
      </c>
      <c r="F172" s="38" t="s">
        <v>244</v>
      </c>
      <c r="G172" s="41">
        <v>6</v>
      </c>
      <c r="H172" s="48" t="s">
        <v>147</v>
      </c>
      <c r="I172" s="41">
        <v>6.25</v>
      </c>
      <c r="J172" s="43">
        <v>0</v>
      </c>
      <c r="K172" s="43">
        <v>0</v>
      </c>
      <c r="L172" s="43">
        <v>0</v>
      </c>
      <c r="M172" s="43">
        <v>0</v>
      </c>
      <c r="N172" s="43"/>
    </row>
    <row r="173" spans="1:14" x14ac:dyDescent="0.15">
      <c r="A173" s="37" t="s">
        <v>298</v>
      </c>
      <c r="B173" s="48">
        <v>442</v>
      </c>
      <c r="C173" s="48" t="s">
        <v>299</v>
      </c>
      <c r="D173" s="38" t="s">
        <v>165</v>
      </c>
      <c r="E173" s="39">
        <v>18000</v>
      </c>
      <c r="F173" s="38" t="s">
        <v>245</v>
      </c>
      <c r="G173" s="41">
        <v>0</v>
      </c>
      <c r="H173" s="48" t="s">
        <v>147</v>
      </c>
      <c r="I173" s="41">
        <v>6.5</v>
      </c>
      <c r="J173" s="43">
        <v>0</v>
      </c>
      <c r="K173" s="43">
        <v>0</v>
      </c>
      <c r="L173" s="43">
        <v>0</v>
      </c>
      <c r="M173" s="43">
        <v>0</v>
      </c>
      <c r="N173" s="43"/>
    </row>
    <row r="174" spans="1:14" x14ac:dyDescent="0.15">
      <c r="A174" s="37" t="s">
        <v>67</v>
      </c>
      <c r="B174" s="48">
        <v>449</v>
      </c>
      <c r="C174" s="48" t="s">
        <v>300</v>
      </c>
      <c r="D174" s="38" t="s">
        <v>36</v>
      </c>
      <c r="E174" s="39">
        <v>162</v>
      </c>
      <c r="F174" s="38" t="s">
        <v>247</v>
      </c>
      <c r="G174" s="41">
        <v>4.8</v>
      </c>
      <c r="H174" s="38" t="s">
        <v>55</v>
      </c>
      <c r="I174" s="41">
        <v>7.75</v>
      </c>
      <c r="J174" s="43">
        <v>77778.8</v>
      </c>
      <c r="K174" s="43">
        <v>1642098</v>
      </c>
      <c r="L174" s="43">
        <v>12764</v>
      </c>
      <c r="M174" s="43">
        <v>1654862</v>
      </c>
      <c r="N174" s="44"/>
    </row>
    <row r="175" spans="1:14" x14ac:dyDescent="0.15">
      <c r="A175" s="37" t="s">
        <v>301</v>
      </c>
      <c r="B175" s="48">
        <v>449</v>
      </c>
      <c r="C175" s="48" t="s">
        <v>300</v>
      </c>
      <c r="D175" s="38" t="s">
        <v>36</v>
      </c>
      <c r="E175" s="39">
        <v>50</v>
      </c>
      <c r="F175" s="38" t="s">
        <v>248</v>
      </c>
      <c r="G175" s="41">
        <v>5.4</v>
      </c>
      <c r="H175" s="38" t="s">
        <v>55</v>
      </c>
      <c r="I175" s="41">
        <v>14.75</v>
      </c>
      <c r="J175" s="43">
        <v>63069</v>
      </c>
      <c r="K175" s="43">
        <v>1331539</v>
      </c>
      <c r="L175" s="43">
        <v>0</v>
      </c>
      <c r="M175" s="43">
        <v>1331539</v>
      </c>
      <c r="N175" s="44"/>
    </row>
    <row r="176" spans="1:14" x14ac:dyDescent="0.15">
      <c r="A176" s="37" t="s">
        <v>301</v>
      </c>
      <c r="B176" s="48">
        <v>449</v>
      </c>
      <c r="C176" s="48" t="s">
        <v>300</v>
      </c>
      <c r="D176" s="38" t="s">
        <v>36</v>
      </c>
      <c r="E176" s="39">
        <v>59.52</v>
      </c>
      <c r="F176" s="38" t="s">
        <v>249</v>
      </c>
      <c r="G176" s="41">
        <v>4.5</v>
      </c>
      <c r="H176" s="38" t="s">
        <v>55</v>
      </c>
      <c r="I176" s="41">
        <v>15</v>
      </c>
      <c r="J176" s="43">
        <v>72287.649999999994</v>
      </c>
      <c r="K176" s="43">
        <v>1526167</v>
      </c>
      <c r="L176" s="43">
        <v>0</v>
      </c>
      <c r="M176" s="43">
        <v>1526167</v>
      </c>
      <c r="N176" s="44"/>
    </row>
    <row r="177" spans="1:14" x14ac:dyDescent="0.15">
      <c r="A177" s="37" t="s">
        <v>311</v>
      </c>
      <c r="B177" s="48">
        <v>458</v>
      </c>
      <c r="C177" s="48" t="s">
        <v>312</v>
      </c>
      <c r="D177" s="38" t="s">
        <v>165</v>
      </c>
      <c r="E177" s="39">
        <v>16320000</v>
      </c>
      <c r="F177" s="38" t="s">
        <v>313</v>
      </c>
      <c r="G177" s="41">
        <v>6</v>
      </c>
      <c r="H177" s="48" t="s">
        <v>147</v>
      </c>
      <c r="I177" s="41">
        <v>4</v>
      </c>
      <c r="J177" s="43">
        <v>0</v>
      </c>
      <c r="K177" s="43">
        <v>0</v>
      </c>
      <c r="L177" s="43">
        <v>0</v>
      </c>
      <c r="M177" s="43">
        <v>0</v>
      </c>
      <c r="N177" s="44"/>
    </row>
    <row r="178" spans="1:14" x14ac:dyDescent="0.15">
      <c r="A178" s="37" t="s">
        <v>141</v>
      </c>
      <c r="B178" s="48">
        <v>458</v>
      </c>
      <c r="C178" s="48" t="s">
        <v>312</v>
      </c>
      <c r="D178" s="38" t="s">
        <v>165</v>
      </c>
      <c r="E178" s="39">
        <v>3500000</v>
      </c>
      <c r="F178" s="38" t="s">
        <v>314</v>
      </c>
      <c r="G178" s="41">
        <v>10</v>
      </c>
      <c r="H178" s="48" t="s">
        <v>147</v>
      </c>
      <c r="I178" s="41">
        <v>6.1666600000000003</v>
      </c>
      <c r="J178" s="43">
        <v>0</v>
      </c>
      <c r="K178" s="43">
        <v>0</v>
      </c>
      <c r="L178" s="43">
        <v>0</v>
      </c>
      <c r="M178" s="43">
        <v>0</v>
      </c>
      <c r="N178" s="44"/>
    </row>
    <row r="179" spans="1:14" x14ac:dyDescent="0.15">
      <c r="A179" s="37" t="s">
        <v>141</v>
      </c>
      <c r="B179" s="48">
        <v>458</v>
      </c>
      <c r="C179" s="48" t="s">
        <v>312</v>
      </c>
      <c r="D179" s="38" t="s">
        <v>165</v>
      </c>
      <c r="E179" s="39">
        <v>1000</v>
      </c>
      <c r="F179" s="38" t="s">
        <v>315</v>
      </c>
      <c r="G179" s="41">
        <v>10</v>
      </c>
      <c r="H179" s="48" t="s">
        <v>147</v>
      </c>
      <c r="I179" s="41">
        <v>6.1666600000000003</v>
      </c>
      <c r="J179" s="43">
        <v>0</v>
      </c>
      <c r="K179" s="43">
        <v>0</v>
      </c>
      <c r="L179" s="43">
        <v>0</v>
      </c>
      <c r="M179" s="43">
        <v>0</v>
      </c>
      <c r="N179" s="44"/>
    </row>
    <row r="180" spans="1:14" x14ac:dyDescent="0.15">
      <c r="A180" s="37"/>
      <c r="B180" s="48"/>
      <c r="C180" s="48"/>
      <c r="D180" s="38"/>
      <c r="E180" s="39"/>
      <c r="F180" s="38"/>
      <c r="G180" s="41"/>
      <c r="H180" s="48"/>
      <c r="I180" s="41"/>
      <c r="J180" s="43"/>
      <c r="K180" s="43"/>
      <c r="L180" s="43"/>
      <c r="M180" s="43"/>
      <c r="N180" s="44"/>
    </row>
    <row r="181" spans="1:14" x14ac:dyDescent="0.15">
      <c r="A181" s="37" t="s">
        <v>298</v>
      </c>
      <c r="B181" s="48">
        <v>471</v>
      </c>
      <c r="C181" s="48" t="s">
        <v>316</v>
      </c>
      <c r="D181" s="38" t="s">
        <v>165</v>
      </c>
      <c r="E181" s="39">
        <v>35250000</v>
      </c>
      <c r="F181" s="38" t="s">
        <v>317</v>
      </c>
      <c r="G181" s="41">
        <v>6.5</v>
      </c>
      <c r="H181" s="48" t="s">
        <v>147</v>
      </c>
      <c r="I181" s="41">
        <v>7</v>
      </c>
      <c r="J181" s="43">
        <v>35250000000</v>
      </c>
      <c r="K181" s="43">
        <v>35250000</v>
      </c>
      <c r="L181" s="43">
        <v>553274</v>
      </c>
      <c r="M181" s="43">
        <v>35803274</v>
      </c>
      <c r="N181" s="44"/>
    </row>
    <row r="182" spans="1:14" x14ac:dyDescent="0.15">
      <c r="A182" s="37" t="s">
        <v>298</v>
      </c>
      <c r="B182" s="48">
        <v>471</v>
      </c>
      <c r="C182" s="48" t="s">
        <v>316</v>
      </c>
      <c r="D182" s="38" t="s">
        <v>165</v>
      </c>
      <c r="E182" s="39">
        <v>4750000</v>
      </c>
      <c r="F182" s="38" t="s">
        <v>318</v>
      </c>
      <c r="G182" s="41">
        <v>0</v>
      </c>
      <c r="H182" s="48" t="s">
        <v>147</v>
      </c>
      <c r="I182" s="41">
        <v>7.25</v>
      </c>
      <c r="J182" s="43">
        <v>4750000000</v>
      </c>
      <c r="K182" s="43">
        <v>4750000</v>
      </c>
      <c r="L182" s="43">
        <v>0</v>
      </c>
      <c r="M182" s="43">
        <v>4750000</v>
      </c>
      <c r="N182" s="44"/>
    </row>
    <row r="183" spans="1:14" x14ac:dyDescent="0.15">
      <c r="A183" s="37" t="s">
        <v>148</v>
      </c>
      <c r="B183" s="48">
        <v>472</v>
      </c>
      <c r="C183" s="48" t="s">
        <v>319</v>
      </c>
      <c r="D183" s="38" t="s">
        <v>165</v>
      </c>
      <c r="E183" s="39">
        <v>15700000</v>
      </c>
      <c r="F183" s="38" t="s">
        <v>69</v>
      </c>
      <c r="G183" s="41">
        <v>6</v>
      </c>
      <c r="H183" s="48" t="s">
        <v>147</v>
      </c>
      <c r="I183" s="41">
        <v>4</v>
      </c>
      <c r="J183" s="43">
        <v>17360275</v>
      </c>
      <c r="K183" s="43">
        <v>17360</v>
      </c>
      <c r="L183" s="43">
        <v>167</v>
      </c>
      <c r="M183" s="43">
        <v>17527</v>
      </c>
      <c r="N183" s="44"/>
    </row>
    <row r="184" spans="1:14" x14ac:dyDescent="0.15">
      <c r="A184" s="37" t="s">
        <v>148</v>
      </c>
      <c r="B184" s="48">
        <v>472</v>
      </c>
      <c r="C184" s="48" t="s">
        <v>319</v>
      </c>
      <c r="D184" s="38" t="s">
        <v>165</v>
      </c>
      <c r="E184" s="39">
        <v>500000</v>
      </c>
      <c r="F184" s="38" t="s">
        <v>71</v>
      </c>
      <c r="G184" s="41" t="s">
        <v>320</v>
      </c>
      <c r="H184" s="48" t="s">
        <v>147</v>
      </c>
      <c r="I184" s="41">
        <v>6</v>
      </c>
      <c r="J184" s="43">
        <v>500000000</v>
      </c>
      <c r="K184" s="43">
        <v>500000</v>
      </c>
      <c r="L184" s="43">
        <v>0</v>
      </c>
      <c r="M184" s="43">
        <v>500000</v>
      </c>
      <c r="N184" s="44"/>
    </row>
    <row r="185" spans="1:14" x14ac:dyDescent="0.15">
      <c r="A185" s="37" t="s">
        <v>148</v>
      </c>
      <c r="B185" s="48">
        <v>472</v>
      </c>
      <c r="C185" s="48" t="s">
        <v>319</v>
      </c>
      <c r="D185" s="38" t="s">
        <v>165</v>
      </c>
      <c r="E185" s="39">
        <v>1000</v>
      </c>
      <c r="F185" s="38" t="s">
        <v>135</v>
      </c>
      <c r="G185" s="41">
        <v>10</v>
      </c>
      <c r="H185" s="48" t="s">
        <v>147</v>
      </c>
      <c r="I185" s="41">
        <v>6</v>
      </c>
      <c r="J185" s="43">
        <v>1000000</v>
      </c>
      <c r="K185" s="43">
        <v>1000</v>
      </c>
      <c r="L185" s="43">
        <v>452</v>
      </c>
      <c r="M185" s="43">
        <v>1452</v>
      </c>
      <c r="N185" s="43"/>
    </row>
    <row r="186" spans="1:14" x14ac:dyDescent="0.15">
      <c r="A186" s="37" t="s">
        <v>298</v>
      </c>
      <c r="B186" s="48">
        <v>473</v>
      </c>
      <c r="C186" s="48" t="s">
        <v>321</v>
      </c>
      <c r="D186" s="38" t="s">
        <v>165</v>
      </c>
      <c r="E186" s="39">
        <v>13000000</v>
      </c>
      <c r="F186" s="38" t="s">
        <v>322</v>
      </c>
      <c r="G186" s="41">
        <v>6.5</v>
      </c>
      <c r="H186" s="48" t="s">
        <v>147</v>
      </c>
      <c r="I186" s="41">
        <v>5.25</v>
      </c>
      <c r="J186" s="43">
        <v>11440000000</v>
      </c>
      <c r="K186" s="43">
        <v>11440000</v>
      </c>
      <c r="L186" s="43">
        <v>136013</v>
      </c>
      <c r="M186" s="43">
        <v>11576013</v>
      </c>
      <c r="N186" s="44"/>
    </row>
    <row r="187" spans="1:14" x14ac:dyDescent="0.15">
      <c r="A187" s="37" t="s">
        <v>298</v>
      </c>
      <c r="B187" s="48">
        <v>473</v>
      </c>
      <c r="C187" s="48" t="s">
        <v>321</v>
      </c>
      <c r="D187" s="38" t="s">
        <v>165</v>
      </c>
      <c r="E187" s="39">
        <v>10000</v>
      </c>
      <c r="F187" s="38" t="s">
        <v>323</v>
      </c>
      <c r="G187" s="41">
        <v>0</v>
      </c>
      <c r="H187" s="48" t="s">
        <v>147</v>
      </c>
      <c r="I187" s="41">
        <v>5.5</v>
      </c>
      <c r="J187" s="43">
        <v>10000000</v>
      </c>
      <c r="K187" s="43">
        <v>10000</v>
      </c>
      <c r="L187" s="43">
        <v>0</v>
      </c>
      <c r="M187" s="43">
        <v>10000</v>
      </c>
      <c r="N187" s="44"/>
    </row>
    <row r="188" spans="1:14" x14ac:dyDescent="0.15">
      <c r="A188" s="37" t="s">
        <v>148</v>
      </c>
      <c r="B188" s="48">
        <v>486</v>
      </c>
      <c r="C188" s="48" t="s">
        <v>324</v>
      </c>
      <c r="D188" s="38" t="s">
        <v>36</v>
      </c>
      <c r="E188" s="39">
        <v>450</v>
      </c>
      <c r="F188" s="38" t="s">
        <v>111</v>
      </c>
      <c r="G188" s="41">
        <v>4.25</v>
      </c>
      <c r="H188" s="48" t="s">
        <v>63</v>
      </c>
      <c r="I188" s="41">
        <v>19.5</v>
      </c>
      <c r="J188" s="43">
        <v>359431</v>
      </c>
      <c r="K188" s="43">
        <v>7588455</v>
      </c>
      <c r="L188" s="43">
        <v>30779</v>
      </c>
      <c r="M188" s="43">
        <v>7619234</v>
      </c>
      <c r="N188" s="44"/>
    </row>
    <row r="189" spans="1:14" x14ac:dyDescent="0.15">
      <c r="A189" s="37" t="s">
        <v>325</v>
      </c>
      <c r="B189" s="48">
        <v>486</v>
      </c>
      <c r="C189" s="48" t="s">
        <v>324</v>
      </c>
      <c r="D189" s="38" t="s">
        <v>36</v>
      </c>
      <c r="E189" s="39">
        <v>50</v>
      </c>
      <c r="F189" s="38" t="s">
        <v>113</v>
      </c>
      <c r="G189" s="41">
        <v>8</v>
      </c>
      <c r="H189" s="48" t="s">
        <v>63</v>
      </c>
      <c r="I189" s="41">
        <v>23.25</v>
      </c>
      <c r="J189" s="43">
        <v>50000</v>
      </c>
      <c r="K189" s="43">
        <v>1055621</v>
      </c>
      <c r="L189" s="43">
        <v>363752</v>
      </c>
      <c r="M189" s="43">
        <v>1419373</v>
      </c>
      <c r="N189" s="44"/>
    </row>
    <row r="190" spans="1:14" x14ac:dyDescent="0.15">
      <c r="A190" s="37" t="s">
        <v>326</v>
      </c>
      <c r="B190" s="48">
        <v>486</v>
      </c>
      <c r="C190" s="48" t="s">
        <v>327</v>
      </c>
      <c r="D190" s="38" t="s">
        <v>36</v>
      </c>
      <c r="E190" s="39">
        <v>427</v>
      </c>
      <c r="F190" s="38" t="s">
        <v>240</v>
      </c>
      <c r="G190" s="41">
        <v>4</v>
      </c>
      <c r="H190" s="48" t="s">
        <v>63</v>
      </c>
      <c r="I190" s="41">
        <v>20</v>
      </c>
      <c r="J190" s="43">
        <v>370042</v>
      </c>
      <c r="K190" s="43">
        <v>7812478</v>
      </c>
      <c r="L190" s="43">
        <v>29859</v>
      </c>
      <c r="M190" s="43">
        <v>7842337</v>
      </c>
      <c r="N190" s="44"/>
    </row>
    <row r="191" spans="1:14" x14ac:dyDescent="0.15">
      <c r="A191" s="37" t="s">
        <v>326</v>
      </c>
      <c r="B191" s="48">
        <v>486</v>
      </c>
      <c r="C191" s="48" t="s">
        <v>327</v>
      </c>
      <c r="D191" s="38" t="s">
        <v>36</v>
      </c>
      <c r="E191" s="39">
        <v>37</v>
      </c>
      <c r="F191" s="38" t="s">
        <v>328</v>
      </c>
      <c r="G191" s="41">
        <v>4</v>
      </c>
      <c r="H191" s="48" t="s">
        <v>63</v>
      </c>
      <c r="I191" s="41">
        <v>20</v>
      </c>
      <c r="J191" s="43">
        <v>37000</v>
      </c>
      <c r="K191" s="43">
        <v>781159</v>
      </c>
      <c r="L191" s="43">
        <v>75328</v>
      </c>
      <c r="M191" s="43">
        <v>856487</v>
      </c>
      <c r="N191" s="44"/>
    </row>
    <row r="192" spans="1:14" x14ac:dyDescent="0.15">
      <c r="A192" s="37" t="s">
        <v>326</v>
      </c>
      <c r="B192" s="48">
        <v>486</v>
      </c>
      <c r="C192" s="48" t="s">
        <v>327</v>
      </c>
      <c r="D192" s="38" t="s">
        <v>36</v>
      </c>
      <c r="E192" s="39">
        <v>59</v>
      </c>
      <c r="F192" s="38" t="s">
        <v>329</v>
      </c>
      <c r="G192" s="41">
        <v>7</v>
      </c>
      <c r="H192" s="48" t="s">
        <v>63</v>
      </c>
      <c r="I192" s="41">
        <v>21.75</v>
      </c>
      <c r="J192" s="43">
        <v>59000</v>
      </c>
      <c r="K192" s="43">
        <v>1245632</v>
      </c>
      <c r="L192" s="43">
        <v>214392</v>
      </c>
      <c r="M192" s="43">
        <v>1460024</v>
      </c>
      <c r="N192" s="44"/>
    </row>
    <row r="193" spans="1:14" x14ac:dyDescent="0.15">
      <c r="A193" s="37"/>
      <c r="B193" s="48"/>
      <c r="C193" s="48"/>
      <c r="D193" s="38"/>
      <c r="E193" s="39"/>
      <c r="F193" s="38"/>
      <c r="G193" s="41"/>
      <c r="H193" s="48"/>
      <c r="I193" s="41"/>
      <c r="J193" s="43"/>
      <c r="K193" s="43"/>
      <c r="L193" s="43"/>
      <c r="M193" s="43"/>
      <c r="N193" s="44"/>
    </row>
    <row r="194" spans="1:14" x14ac:dyDescent="0.15">
      <c r="A194" s="37" t="s">
        <v>298</v>
      </c>
      <c r="B194" s="48">
        <v>490</v>
      </c>
      <c r="C194" s="48" t="s">
        <v>330</v>
      </c>
      <c r="D194" s="38" t="s">
        <v>165</v>
      </c>
      <c r="E194" s="39">
        <v>15000000</v>
      </c>
      <c r="F194" s="38" t="s">
        <v>331</v>
      </c>
      <c r="G194" s="41">
        <v>6.25</v>
      </c>
      <c r="H194" s="48" t="s">
        <v>147</v>
      </c>
      <c r="I194" s="41">
        <v>6.25</v>
      </c>
      <c r="J194" s="43">
        <v>15000000000</v>
      </c>
      <c r="K194" s="43">
        <v>15000000</v>
      </c>
      <c r="L194" s="43">
        <v>226584</v>
      </c>
      <c r="M194" s="43">
        <v>15226584</v>
      </c>
      <c r="N194" s="44"/>
    </row>
    <row r="195" spans="1:14" x14ac:dyDescent="0.15">
      <c r="A195" s="37" t="s">
        <v>298</v>
      </c>
      <c r="B195" s="48">
        <v>490</v>
      </c>
      <c r="C195" s="48" t="s">
        <v>330</v>
      </c>
      <c r="D195" s="38" t="s">
        <v>165</v>
      </c>
      <c r="E195" s="39">
        <v>10000000</v>
      </c>
      <c r="F195" s="38" t="s">
        <v>332</v>
      </c>
      <c r="G195" s="41">
        <v>0</v>
      </c>
      <c r="H195" s="48" t="s">
        <v>147</v>
      </c>
      <c r="I195" s="41">
        <v>6.5</v>
      </c>
      <c r="J195" s="43">
        <v>8872000000</v>
      </c>
      <c r="K195" s="43">
        <v>8872000</v>
      </c>
      <c r="L195" s="43">
        <v>0</v>
      </c>
      <c r="M195" s="43">
        <v>8872000</v>
      </c>
      <c r="N195" s="44"/>
    </row>
    <row r="196" spans="1:14" x14ac:dyDescent="0.15">
      <c r="A196" s="37" t="s">
        <v>333</v>
      </c>
      <c r="B196" s="48">
        <v>490</v>
      </c>
      <c r="C196" s="48" t="s">
        <v>334</v>
      </c>
      <c r="D196" s="38" t="s">
        <v>165</v>
      </c>
      <c r="E196" s="39">
        <v>16800000</v>
      </c>
      <c r="F196" s="38" t="s">
        <v>335</v>
      </c>
      <c r="G196" s="41">
        <v>6.5</v>
      </c>
      <c r="H196" s="48" t="s">
        <v>147</v>
      </c>
      <c r="I196" s="41">
        <v>5.75</v>
      </c>
      <c r="J196" s="43">
        <v>16800000000</v>
      </c>
      <c r="K196" s="43">
        <v>16800000</v>
      </c>
      <c r="L196" s="43">
        <v>263688</v>
      </c>
      <c r="M196" s="43">
        <v>17063688</v>
      </c>
      <c r="N196" s="44"/>
    </row>
    <row r="197" spans="1:14" x14ac:dyDescent="0.15">
      <c r="A197" s="37" t="s">
        <v>333</v>
      </c>
      <c r="B197" s="48">
        <v>490</v>
      </c>
      <c r="C197" s="48" t="s">
        <v>334</v>
      </c>
      <c r="D197" s="38" t="s">
        <v>165</v>
      </c>
      <c r="E197" s="39">
        <v>11200000</v>
      </c>
      <c r="F197" s="38" t="s">
        <v>336</v>
      </c>
      <c r="G197" s="41">
        <v>0</v>
      </c>
      <c r="H197" s="48" t="s">
        <v>147</v>
      </c>
      <c r="I197" s="41">
        <v>6</v>
      </c>
      <c r="J197" s="43">
        <v>9928000320</v>
      </c>
      <c r="K197" s="43">
        <v>9928000</v>
      </c>
      <c r="L197" s="43">
        <v>0</v>
      </c>
      <c r="M197" s="43">
        <v>9928000</v>
      </c>
      <c r="N197" s="44"/>
    </row>
    <row r="198" spans="1:14" x14ac:dyDescent="0.15">
      <c r="A198" s="37" t="s">
        <v>60</v>
      </c>
      <c r="B198" s="48">
        <v>495</v>
      </c>
      <c r="C198" s="48" t="s">
        <v>337</v>
      </c>
      <c r="D198" s="38" t="s">
        <v>36</v>
      </c>
      <c r="E198" s="39">
        <v>578.5</v>
      </c>
      <c r="F198" s="38" t="s">
        <v>338</v>
      </c>
      <c r="G198" s="41">
        <v>4</v>
      </c>
      <c r="H198" s="48" t="s">
        <v>63</v>
      </c>
      <c r="I198" s="41">
        <v>19.25</v>
      </c>
      <c r="J198" s="43">
        <v>463709</v>
      </c>
      <c r="K198" s="43">
        <v>9790015</v>
      </c>
      <c r="L198" s="43">
        <v>64307</v>
      </c>
      <c r="M198" s="43">
        <v>9854322</v>
      </c>
      <c r="N198" s="44"/>
    </row>
    <row r="199" spans="1:14" x14ac:dyDescent="0.15">
      <c r="A199" s="37" t="s">
        <v>60</v>
      </c>
      <c r="B199" s="48">
        <v>495</v>
      </c>
      <c r="C199" s="48" t="s">
        <v>337</v>
      </c>
      <c r="D199" s="38" t="s">
        <v>36</v>
      </c>
      <c r="E199" s="39">
        <v>52.2</v>
      </c>
      <c r="F199" s="38" t="s">
        <v>339</v>
      </c>
      <c r="G199" s="41">
        <v>5</v>
      </c>
      <c r="H199" s="48" t="s">
        <v>63</v>
      </c>
      <c r="I199" s="41">
        <v>19.25</v>
      </c>
      <c r="J199" s="43">
        <v>52841</v>
      </c>
      <c r="K199" s="43">
        <v>1115601</v>
      </c>
      <c r="L199" s="43">
        <v>9127</v>
      </c>
      <c r="M199" s="43">
        <v>1124728</v>
      </c>
      <c r="N199" s="44"/>
    </row>
    <row r="200" spans="1:14" x14ac:dyDescent="0.15">
      <c r="A200" s="37" t="s">
        <v>64</v>
      </c>
      <c r="B200" s="48">
        <v>495</v>
      </c>
      <c r="C200" s="48" t="s">
        <v>337</v>
      </c>
      <c r="D200" s="38" t="s">
        <v>36</v>
      </c>
      <c r="E200" s="39">
        <v>27.4</v>
      </c>
      <c r="F200" s="38" t="s">
        <v>340</v>
      </c>
      <c r="G200" s="41">
        <v>5.5</v>
      </c>
      <c r="H200" s="48" t="s">
        <v>63</v>
      </c>
      <c r="I200" s="41">
        <v>19.25</v>
      </c>
      <c r="J200" s="43">
        <v>30497</v>
      </c>
      <c r="K200" s="43">
        <v>643865</v>
      </c>
      <c r="L200" s="43">
        <v>5784</v>
      </c>
      <c r="M200" s="43">
        <v>649649</v>
      </c>
      <c r="N200" s="44"/>
    </row>
    <row r="201" spans="1:14" x14ac:dyDescent="0.15">
      <c r="A201" s="37" t="s">
        <v>64</v>
      </c>
      <c r="B201" s="48">
        <v>495</v>
      </c>
      <c r="C201" s="48" t="s">
        <v>337</v>
      </c>
      <c r="D201" s="38" t="s">
        <v>36</v>
      </c>
      <c r="E201" s="39">
        <v>20.399999999999999</v>
      </c>
      <c r="F201" s="38" t="s">
        <v>341</v>
      </c>
      <c r="G201" s="41">
        <v>6</v>
      </c>
      <c r="H201" s="48" t="s">
        <v>63</v>
      </c>
      <c r="I201" s="41">
        <v>19.25</v>
      </c>
      <c r="J201" s="43">
        <v>24653</v>
      </c>
      <c r="K201" s="43">
        <v>520484</v>
      </c>
      <c r="L201" s="43">
        <v>5092</v>
      </c>
      <c r="M201" s="43">
        <v>525576</v>
      </c>
      <c r="N201" s="44"/>
    </row>
    <row r="202" spans="1:14" x14ac:dyDescent="0.15">
      <c r="A202" s="37" t="s">
        <v>342</v>
      </c>
      <c r="B202" s="48">
        <v>495</v>
      </c>
      <c r="C202" s="48" t="s">
        <v>337</v>
      </c>
      <c r="D202" s="38" t="s">
        <v>36</v>
      </c>
      <c r="E202" s="39">
        <v>22</v>
      </c>
      <c r="F202" s="64" t="s">
        <v>343</v>
      </c>
      <c r="G202" s="41">
        <v>7</v>
      </c>
      <c r="H202" s="48" t="s">
        <v>63</v>
      </c>
      <c r="I202" s="41">
        <v>19.25</v>
      </c>
      <c r="J202" s="43">
        <v>27411</v>
      </c>
      <c r="K202" s="43">
        <v>578712</v>
      </c>
      <c r="L202" s="43">
        <v>6582</v>
      </c>
      <c r="M202" s="43">
        <v>585294</v>
      </c>
      <c r="N202" s="44"/>
    </row>
    <row r="203" spans="1:14" x14ac:dyDescent="0.15">
      <c r="A203" s="37" t="s">
        <v>342</v>
      </c>
      <c r="B203" s="48">
        <v>495</v>
      </c>
      <c r="C203" s="48" t="s">
        <v>337</v>
      </c>
      <c r="D203" s="38" t="s">
        <v>36</v>
      </c>
      <c r="E203" s="39">
        <v>31</v>
      </c>
      <c r="F203" s="38" t="s">
        <v>344</v>
      </c>
      <c r="G203" s="41">
        <v>7.5</v>
      </c>
      <c r="H203" s="48" t="s">
        <v>63</v>
      </c>
      <c r="I203" s="41">
        <v>19.25</v>
      </c>
      <c r="J203" s="43">
        <v>39214</v>
      </c>
      <c r="K203" s="43">
        <v>827902</v>
      </c>
      <c r="L203" s="43">
        <v>10070</v>
      </c>
      <c r="M203" s="43">
        <v>837972</v>
      </c>
      <c r="N203" s="44"/>
    </row>
    <row r="204" spans="1:14" x14ac:dyDescent="0.15">
      <c r="A204" s="37" t="s">
        <v>345</v>
      </c>
      <c r="B204" s="48">
        <v>495</v>
      </c>
      <c r="C204" s="48" t="s">
        <v>346</v>
      </c>
      <c r="D204" s="38" t="s">
        <v>36</v>
      </c>
      <c r="E204" s="39">
        <v>478</v>
      </c>
      <c r="F204" s="38" t="s">
        <v>347</v>
      </c>
      <c r="G204" s="41">
        <v>4</v>
      </c>
      <c r="H204" s="48" t="s">
        <v>63</v>
      </c>
      <c r="I204" s="41">
        <v>18.25</v>
      </c>
      <c r="J204" s="43">
        <v>410396</v>
      </c>
      <c r="K204" s="43">
        <v>8664449</v>
      </c>
      <c r="L204" s="43">
        <v>56915</v>
      </c>
      <c r="M204" s="43">
        <v>8721364</v>
      </c>
      <c r="N204" s="44"/>
    </row>
    <row r="205" spans="1:14" x14ac:dyDescent="0.15">
      <c r="A205" s="37" t="s">
        <v>348</v>
      </c>
      <c r="B205" s="48">
        <v>495</v>
      </c>
      <c r="C205" s="48" t="s">
        <v>346</v>
      </c>
      <c r="D205" s="38" t="s">
        <v>36</v>
      </c>
      <c r="E205" s="39">
        <v>55</v>
      </c>
      <c r="F205" s="38" t="s">
        <v>349</v>
      </c>
      <c r="G205" s="41">
        <v>5</v>
      </c>
      <c r="H205" s="48" t="s">
        <v>63</v>
      </c>
      <c r="I205" s="41">
        <v>18.25</v>
      </c>
      <c r="J205" s="43">
        <v>55675</v>
      </c>
      <c r="K205" s="43">
        <v>1175433</v>
      </c>
      <c r="L205" s="43">
        <v>9617</v>
      </c>
      <c r="M205" s="43">
        <v>1185050</v>
      </c>
      <c r="N205" s="44"/>
    </row>
    <row r="206" spans="1:14" x14ac:dyDescent="0.15">
      <c r="A206" s="37" t="s">
        <v>350</v>
      </c>
      <c r="B206" s="48">
        <v>495</v>
      </c>
      <c r="C206" s="48" t="s">
        <v>346</v>
      </c>
      <c r="D206" s="38" t="s">
        <v>36</v>
      </c>
      <c r="E206" s="39">
        <v>18</v>
      </c>
      <c r="F206" s="38" t="s">
        <v>351</v>
      </c>
      <c r="G206" s="41">
        <v>5.5</v>
      </c>
      <c r="H206" s="48" t="s">
        <v>63</v>
      </c>
      <c r="I206" s="41">
        <v>18.25</v>
      </c>
      <c r="J206" s="43">
        <v>18990</v>
      </c>
      <c r="K206" s="43">
        <v>400925</v>
      </c>
      <c r="L206" s="43">
        <v>3601</v>
      </c>
      <c r="M206" s="43">
        <v>404526</v>
      </c>
      <c r="N206" s="44"/>
    </row>
    <row r="207" spans="1:14" x14ac:dyDescent="0.15">
      <c r="A207" s="37" t="s">
        <v>352</v>
      </c>
      <c r="B207" s="48">
        <v>495</v>
      </c>
      <c r="C207" s="48" t="s">
        <v>346</v>
      </c>
      <c r="D207" s="38" t="s">
        <v>36</v>
      </c>
      <c r="E207" s="39">
        <v>8</v>
      </c>
      <c r="F207" s="38" t="s">
        <v>353</v>
      </c>
      <c r="G207" s="41">
        <v>6</v>
      </c>
      <c r="H207" s="48" t="s">
        <v>63</v>
      </c>
      <c r="I207" s="41">
        <v>18.25</v>
      </c>
      <c r="J207" s="43">
        <v>9121</v>
      </c>
      <c r="K207" s="43">
        <v>192566</v>
      </c>
      <c r="L207" s="43">
        <v>1884</v>
      </c>
      <c r="M207" s="43">
        <v>194450</v>
      </c>
      <c r="N207" s="44"/>
    </row>
    <row r="208" spans="1:14" x14ac:dyDescent="0.15">
      <c r="A208" s="37" t="s">
        <v>352</v>
      </c>
      <c r="B208" s="48">
        <v>495</v>
      </c>
      <c r="C208" s="48" t="s">
        <v>346</v>
      </c>
      <c r="D208" s="38" t="s">
        <v>36</v>
      </c>
      <c r="E208" s="39">
        <v>15</v>
      </c>
      <c r="F208" s="38" t="s">
        <v>354</v>
      </c>
      <c r="G208" s="41">
        <v>7</v>
      </c>
      <c r="H208" s="48" t="s">
        <v>63</v>
      </c>
      <c r="I208" s="41">
        <v>18.25</v>
      </c>
      <c r="J208" s="43">
        <v>17466</v>
      </c>
      <c r="K208" s="43">
        <v>368749</v>
      </c>
      <c r="L208" s="43">
        <v>4194</v>
      </c>
      <c r="M208" s="43">
        <v>372943</v>
      </c>
      <c r="N208" s="44"/>
    </row>
    <row r="209" spans="1:14" x14ac:dyDescent="0.15">
      <c r="A209" s="37" t="s">
        <v>352</v>
      </c>
      <c r="B209" s="48">
        <v>495</v>
      </c>
      <c r="C209" s="48" t="s">
        <v>346</v>
      </c>
      <c r="D209" s="38" t="s">
        <v>36</v>
      </c>
      <c r="E209" s="39">
        <v>25</v>
      </c>
      <c r="F209" s="38" t="s">
        <v>355</v>
      </c>
      <c r="G209" s="41">
        <v>7.5</v>
      </c>
      <c r="H209" s="48" t="s">
        <v>63</v>
      </c>
      <c r="I209" s="41">
        <v>18.25</v>
      </c>
      <c r="J209" s="43">
        <v>29417</v>
      </c>
      <c r="K209" s="43">
        <v>621064</v>
      </c>
      <c r="L209" s="43">
        <v>7553</v>
      </c>
      <c r="M209" s="43">
        <v>628617</v>
      </c>
      <c r="N209" s="44"/>
    </row>
    <row r="210" spans="1:14" x14ac:dyDescent="0.15">
      <c r="A210" s="37" t="s">
        <v>356</v>
      </c>
      <c r="B210" s="48">
        <v>495</v>
      </c>
      <c r="C210" s="48" t="s">
        <v>357</v>
      </c>
      <c r="D210" s="38" t="s">
        <v>36</v>
      </c>
      <c r="E210" s="39">
        <v>402</v>
      </c>
      <c r="F210" s="38" t="s">
        <v>358</v>
      </c>
      <c r="G210" s="41">
        <v>4.7</v>
      </c>
      <c r="H210" s="38" t="s">
        <v>63</v>
      </c>
      <c r="I210" s="41">
        <v>17</v>
      </c>
      <c r="J210" s="43">
        <v>378492</v>
      </c>
      <c r="K210" s="43">
        <v>7990878</v>
      </c>
      <c r="L210" s="43">
        <v>61521</v>
      </c>
      <c r="M210" s="43">
        <v>8052399</v>
      </c>
      <c r="N210" s="44"/>
    </row>
    <row r="211" spans="1:14" x14ac:dyDescent="0.15">
      <c r="A211" s="37" t="s">
        <v>359</v>
      </c>
      <c r="B211" s="48">
        <v>495</v>
      </c>
      <c r="C211" s="48" t="s">
        <v>357</v>
      </c>
      <c r="D211" s="38" t="s">
        <v>36</v>
      </c>
      <c r="E211" s="39">
        <v>38.200000000000003</v>
      </c>
      <c r="F211" s="38" t="s">
        <v>360</v>
      </c>
      <c r="G211" s="41">
        <v>5.2</v>
      </c>
      <c r="H211" s="38" t="s">
        <v>63</v>
      </c>
      <c r="I211" s="41">
        <v>17</v>
      </c>
      <c r="J211" s="43">
        <v>38200</v>
      </c>
      <c r="K211" s="43">
        <v>806494</v>
      </c>
      <c r="L211" s="43">
        <v>6857</v>
      </c>
      <c r="M211" s="43">
        <v>813351</v>
      </c>
      <c r="N211" s="44"/>
    </row>
    <row r="212" spans="1:14" x14ac:dyDescent="0.15">
      <c r="A212" s="37" t="s">
        <v>359</v>
      </c>
      <c r="B212" s="48">
        <v>495</v>
      </c>
      <c r="C212" s="48" t="s">
        <v>357</v>
      </c>
      <c r="D212" s="38" t="s">
        <v>36</v>
      </c>
      <c r="E212" s="39">
        <v>12</v>
      </c>
      <c r="F212" s="38" t="s">
        <v>361</v>
      </c>
      <c r="G212" s="41">
        <v>5.2</v>
      </c>
      <c r="H212" s="38" t="s">
        <v>63</v>
      </c>
      <c r="I212" s="41">
        <v>17</v>
      </c>
      <c r="J212" s="43">
        <v>12153</v>
      </c>
      <c r="K212" s="43">
        <v>256579</v>
      </c>
      <c r="L212" s="43">
        <v>2181</v>
      </c>
      <c r="M212" s="43">
        <v>258760</v>
      </c>
      <c r="N212" s="44"/>
    </row>
    <row r="213" spans="1:14" x14ac:dyDescent="0.15">
      <c r="A213" s="37" t="s">
        <v>359</v>
      </c>
      <c r="B213" s="48">
        <v>495</v>
      </c>
      <c r="C213" s="48" t="s">
        <v>357</v>
      </c>
      <c r="D213" s="38" t="s">
        <v>36</v>
      </c>
      <c r="E213" s="39">
        <v>6</v>
      </c>
      <c r="F213" s="38" t="s">
        <v>362</v>
      </c>
      <c r="G213" s="41">
        <v>5.2</v>
      </c>
      <c r="H213" s="38" t="s">
        <v>63</v>
      </c>
      <c r="I213" s="41">
        <v>17</v>
      </c>
      <c r="J213" s="43">
        <v>6312</v>
      </c>
      <c r="K213" s="43">
        <v>133262</v>
      </c>
      <c r="L213" s="43">
        <v>1133</v>
      </c>
      <c r="M213" s="43">
        <v>134395</v>
      </c>
      <c r="N213" s="44"/>
    </row>
    <row r="214" spans="1:14" x14ac:dyDescent="0.15">
      <c r="A214" s="37" t="s">
        <v>359</v>
      </c>
      <c r="B214" s="48">
        <v>495</v>
      </c>
      <c r="C214" s="48" t="s">
        <v>357</v>
      </c>
      <c r="D214" s="38" t="s">
        <v>36</v>
      </c>
      <c r="E214" s="39">
        <v>9</v>
      </c>
      <c r="F214" s="38" t="s">
        <v>363</v>
      </c>
      <c r="G214" s="41">
        <v>5.2</v>
      </c>
      <c r="H214" s="38" t="s">
        <v>63</v>
      </c>
      <c r="I214" s="41">
        <v>17</v>
      </c>
      <c r="J214" s="43">
        <v>9468</v>
      </c>
      <c r="K214" s="43">
        <v>199892</v>
      </c>
      <c r="L214" s="43">
        <v>1699</v>
      </c>
      <c r="M214" s="43">
        <v>201591</v>
      </c>
      <c r="N214" s="44"/>
    </row>
    <row r="215" spans="1:14" x14ac:dyDescent="0.15">
      <c r="A215" s="37" t="s">
        <v>359</v>
      </c>
      <c r="B215" s="48">
        <v>495</v>
      </c>
      <c r="C215" s="48" t="s">
        <v>357</v>
      </c>
      <c r="D215" s="38" t="s">
        <v>36</v>
      </c>
      <c r="E215" s="39">
        <v>27.4</v>
      </c>
      <c r="F215" s="38" t="s">
        <v>364</v>
      </c>
      <c r="G215" s="41">
        <v>5.2</v>
      </c>
      <c r="H215" s="38" t="s">
        <v>63</v>
      </c>
      <c r="I215" s="41">
        <v>17</v>
      </c>
      <c r="J215" s="43">
        <v>28825</v>
      </c>
      <c r="K215" s="43">
        <v>608565</v>
      </c>
      <c r="L215" s="43">
        <v>5174</v>
      </c>
      <c r="M215" s="43">
        <v>613739</v>
      </c>
      <c r="N215" s="44"/>
    </row>
    <row r="216" spans="1:14" x14ac:dyDescent="0.15">
      <c r="A216" s="37"/>
      <c r="B216" s="48"/>
      <c r="C216" s="48"/>
      <c r="D216" s="38"/>
      <c r="E216" s="39"/>
      <c r="F216" s="38"/>
      <c r="G216" s="41"/>
      <c r="H216" s="48"/>
      <c r="I216" s="41"/>
      <c r="J216" s="43"/>
      <c r="K216" s="43"/>
      <c r="L216" s="43"/>
      <c r="M216" s="43"/>
      <c r="N216" s="44"/>
    </row>
    <row r="217" spans="1:14" x14ac:dyDescent="0.15">
      <c r="A217" s="37" t="s">
        <v>365</v>
      </c>
      <c r="B217" s="48">
        <v>496</v>
      </c>
      <c r="C217" s="48" t="s">
        <v>366</v>
      </c>
      <c r="D217" s="38" t="s">
        <v>165</v>
      </c>
      <c r="E217" s="39">
        <v>55000000</v>
      </c>
      <c r="F217" s="38" t="s">
        <v>367</v>
      </c>
      <c r="G217" s="41">
        <v>8</v>
      </c>
      <c r="H217" s="48" t="s">
        <v>147</v>
      </c>
      <c r="I217" s="41">
        <v>6.5</v>
      </c>
      <c r="J217" s="43"/>
      <c r="K217" s="43"/>
      <c r="L217" s="43"/>
      <c r="M217" s="43"/>
      <c r="N217" s="44"/>
    </row>
    <row r="218" spans="1:14" x14ac:dyDescent="0.15">
      <c r="A218" s="37" t="s">
        <v>365</v>
      </c>
      <c r="B218" s="48">
        <v>496</v>
      </c>
      <c r="C218" s="48" t="s">
        <v>366</v>
      </c>
      <c r="D218" s="38" t="s">
        <v>165</v>
      </c>
      <c r="E218" s="39">
        <v>27200000</v>
      </c>
      <c r="F218" s="38" t="s">
        <v>368</v>
      </c>
      <c r="G218" s="41">
        <v>0</v>
      </c>
      <c r="H218" s="48" t="s">
        <v>147</v>
      </c>
      <c r="I218" s="41">
        <v>6.75</v>
      </c>
      <c r="J218" s="43"/>
      <c r="K218" s="43"/>
      <c r="L218" s="43"/>
      <c r="M218" s="43"/>
      <c r="N218" s="44"/>
    </row>
    <row r="219" spans="1:14" x14ac:dyDescent="0.15">
      <c r="A219" s="37" t="s">
        <v>365</v>
      </c>
      <c r="B219" s="48">
        <v>496</v>
      </c>
      <c r="C219" s="48" t="s">
        <v>366</v>
      </c>
      <c r="D219" s="38" t="s">
        <v>165</v>
      </c>
      <c r="E219" s="39">
        <v>2800000</v>
      </c>
      <c r="F219" s="38" t="s">
        <v>369</v>
      </c>
      <c r="G219" s="41">
        <v>0</v>
      </c>
      <c r="H219" s="48" t="s">
        <v>147</v>
      </c>
      <c r="I219" s="41">
        <v>6.75</v>
      </c>
      <c r="J219" s="43"/>
      <c r="K219" s="43"/>
      <c r="L219" s="43"/>
      <c r="M219" s="43"/>
      <c r="N219" s="44"/>
    </row>
    <row r="220" spans="1:14" x14ac:dyDescent="0.15">
      <c r="A220" s="37" t="s">
        <v>67</v>
      </c>
      <c r="B220" s="48">
        <v>501</v>
      </c>
      <c r="C220" s="48" t="s">
        <v>370</v>
      </c>
      <c r="D220" s="38" t="s">
        <v>36</v>
      </c>
      <c r="E220" s="39">
        <v>156.30000000000001</v>
      </c>
      <c r="F220" s="38" t="s">
        <v>244</v>
      </c>
      <c r="G220" s="41">
        <v>4.1500000000000004</v>
      </c>
      <c r="H220" s="38" t="s">
        <v>55</v>
      </c>
      <c r="I220" s="41">
        <v>7.75</v>
      </c>
      <c r="J220" s="43">
        <v>102366.54</v>
      </c>
      <c r="K220" s="43">
        <v>2161204</v>
      </c>
      <c r="L220" s="43">
        <v>1035</v>
      </c>
      <c r="M220" s="43">
        <v>2162239</v>
      </c>
      <c r="N220" s="44"/>
    </row>
    <row r="221" spans="1:14" x14ac:dyDescent="0.15">
      <c r="A221" s="37" t="s">
        <v>301</v>
      </c>
      <c r="B221" s="48">
        <v>501</v>
      </c>
      <c r="C221" s="48" t="s">
        <v>370</v>
      </c>
      <c r="D221" s="38" t="s">
        <v>36</v>
      </c>
      <c r="E221" s="39">
        <v>47.1</v>
      </c>
      <c r="F221" s="38" t="s">
        <v>245</v>
      </c>
      <c r="G221" s="41">
        <v>4.5</v>
      </c>
      <c r="H221" s="38" t="s">
        <v>55</v>
      </c>
      <c r="I221" s="41">
        <v>14.75</v>
      </c>
      <c r="J221" s="43">
        <v>54337.14</v>
      </c>
      <c r="K221" s="43">
        <v>1147188</v>
      </c>
      <c r="L221" s="43">
        <v>0</v>
      </c>
      <c r="M221" s="43">
        <v>1147188</v>
      </c>
      <c r="N221" s="44"/>
    </row>
    <row r="222" spans="1:14" x14ac:dyDescent="0.15">
      <c r="A222" s="37" t="s">
        <v>301</v>
      </c>
      <c r="B222" s="48">
        <v>501</v>
      </c>
      <c r="C222" s="48" t="s">
        <v>370</v>
      </c>
      <c r="D222" s="38" t="s">
        <v>36</v>
      </c>
      <c r="E222" s="39">
        <v>11.4</v>
      </c>
      <c r="F222" s="38" t="s">
        <v>371</v>
      </c>
      <c r="G222" s="41">
        <v>5.5</v>
      </c>
      <c r="H222" s="38" t="s">
        <v>55</v>
      </c>
      <c r="I222" s="41">
        <v>15</v>
      </c>
      <c r="J222" s="43">
        <v>13564.77</v>
      </c>
      <c r="K222" s="43">
        <v>286385</v>
      </c>
      <c r="L222" s="43">
        <v>0</v>
      </c>
      <c r="M222" s="43">
        <v>286385</v>
      </c>
      <c r="N222" s="44"/>
    </row>
    <row r="223" spans="1:14" x14ac:dyDescent="0.15">
      <c r="A223" s="37" t="s">
        <v>301</v>
      </c>
      <c r="B223" s="48">
        <v>501</v>
      </c>
      <c r="C223" s="48" t="s">
        <v>370</v>
      </c>
      <c r="D223" s="38" t="s">
        <v>36</v>
      </c>
      <c r="E223" s="39">
        <v>58</v>
      </c>
      <c r="F223" s="38" t="s">
        <v>372</v>
      </c>
      <c r="G223" s="41">
        <v>5</v>
      </c>
      <c r="H223" s="38" t="s">
        <v>55</v>
      </c>
      <c r="I223" s="41">
        <v>15.25</v>
      </c>
      <c r="J223" s="43">
        <v>67957.3</v>
      </c>
      <c r="K223" s="43">
        <v>1434742</v>
      </c>
      <c r="L223" s="43">
        <v>0</v>
      </c>
      <c r="M223" s="43">
        <v>1434742</v>
      </c>
      <c r="N223" s="44"/>
    </row>
    <row r="224" spans="1:14" x14ac:dyDescent="0.15">
      <c r="A224" s="37"/>
      <c r="B224" s="48"/>
      <c r="C224" s="48"/>
      <c r="D224" s="38"/>
      <c r="E224" s="39"/>
      <c r="F224" s="38"/>
      <c r="G224" s="41"/>
      <c r="H224" s="48"/>
      <c r="I224" s="41"/>
      <c r="J224" s="43"/>
      <c r="K224" s="43"/>
      <c r="L224" s="43"/>
      <c r="M224" s="43"/>
      <c r="N224" s="44"/>
    </row>
    <row r="225" spans="1:14" x14ac:dyDescent="0.15">
      <c r="A225" s="37" t="s">
        <v>373</v>
      </c>
      <c r="B225" s="48">
        <v>510</v>
      </c>
      <c r="C225" s="38" t="s">
        <v>374</v>
      </c>
      <c r="D225" s="38" t="s">
        <v>36</v>
      </c>
      <c r="E225" s="39">
        <v>863</v>
      </c>
      <c r="F225" s="38" t="s">
        <v>295</v>
      </c>
      <c r="G225" s="41">
        <v>4</v>
      </c>
      <c r="H225" s="48" t="s">
        <v>63</v>
      </c>
      <c r="I225" s="41">
        <v>18.5</v>
      </c>
      <c r="J225" s="43">
        <v>728056</v>
      </c>
      <c r="K225" s="43">
        <v>15371017</v>
      </c>
      <c r="L225" s="43">
        <v>100963</v>
      </c>
      <c r="M225" s="43">
        <v>15471980</v>
      </c>
      <c r="N225" s="44"/>
    </row>
    <row r="226" spans="1:14" x14ac:dyDescent="0.15">
      <c r="A226" s="37" t="s">
        <v>373</v>
      </c>
      <c r="B226" s="48">
        <v>510</v>
      </c>
      <c r="C226" s="38" t="s">
        <v>374</v>
      </c>
      <c r="D226" s="38" t="s">
        <v>36</v>
      </c>
      <c r="E226" s="39">
        <v>141</v>
      </c>
      <c r="F226" s="38" t="s">
        <v>297</v>
      </c>
      <c r="G226" s="41">
        <v>4</v>
      </c>
      <c r="H226" s="48" t="s">
        <v>63</v>
      </c>
      <c r="I226" s="41">
        <v>18.5</v>
      </c>
      <c r="J226" s="43">
        <v>120767</v>
      </c>
      <c r="K226" s="43">
        <v>2549682</v>
      </c>
      <c r="L226" s="43">
        <v>16748</v>
      </c>
      <c r="M226" s="43">
        <v>2566430</v>
      </c>
      <c r="N226" s="44"/>
    </row>
    <row r="227" spans="1:14" x14ac:dyDescent="0.15">
      <c r="A227" s="37" t="s">
        <v>64</v>
      </c>
      <c r="B227" s="48">
        <v>510</v>
      </c>
      <c r="C227" s="38" t="s">
        <v>374</v>
      </c>
      <c r="D227" s="38" t="s">
        <v>36</v>
      </c>
      <c r="E227" s="39">
        <v>45</v>
      </c>
      <c r="F227" s="38" t="s">
        <v>375</v>
      </c>
      <c r="G227" s="41">
        <v>4</v>
      </c>
      <c r="H227" s="48" t="s">
        <v>63</v>
      </c>
      <c r="I227" s="41">
        <v>18.5</v>
      </c>
      <c r="J227" s="43">
        <v>50125</v>
      </c>
      <c r="K227" s="43">
        <v>1058260</v>
      </c>
      <c r="L227" s="43">
        <v>6951</v>
      </c>
      <c r="M227" s="43">
        <v>1065211</v>
      </c>
      <c r="N227" s="44"/>
    </row>
    <row r="228" spans="1:14" x14ac:dyDescent="0.15">
      <c r="A228" s="37" t="s">
        <v>64</v>
      </c>
      <c r="B228" s="48">
        <v>510</v>
      </c>
      <c r="C228" s="38" t="s">
        <v>374</v>
      </c>
      <c r="D228" s="38" t="s">
        <v>36</v>
      </c>
      <c r="E228" s="39">
        <v>18</v>
      </c>
      <c r="F228" s="38" t="s">
        <v>376</v>
      </c>
      <c r="G228" s="41">
        <v>4</v>
      </c>
      <c r="H228" s="48" t="s">
        <v>63</v>
      </c>
      <c r="I228" s="41">
        <v>18.5</v>
      </c>
      <c r="J228" s="43">
        <v>20050</v>
      </c>
      <c r="K228" s="43">
        <v>423304</v>
      </c>
      <c r="L228" s="43">
        <v>2781</v>
      </c>
      <c r="M228" s="43">
        <v>426085</v>
      </c>
      <c r="N228" s="44"/>
    </row>
    <row r="229" spans="1:14" x14ac:dyDescent="0.15">
      <c r="A229" s="37" t="s">
        <v>377</v>
      </c>
      <c r="B229" s="48">
        <v>510</v>
      </c>
      <c r="C229" s="38" t="s">
        <v>374</v>
      </c>
      <c r="D229" s="38" t="s">
        <v>36</v>
      </c>
      <c r="E229" s="39">
        <v>46</v>
      </c>
      <c r="F229" s="38" t="s">
        <v>378</v>
      </c>
      <c r="G229" s="41">
        <v>4</v>
      </c>
      <c r="H229" s="48" t="s">
        <v>63</v>
      </c>
      <c r="I229" s="41">
        <v>18.5</v>
      </c>
      <c r="J229" s="43">
        <v>51239</v>
      </c>
      <c r="K229" s="43">
        <v>1081779</v>
      </c>
      <c r="L229" s="43">
        <v>7106</v>
      </c>
      <c r="M229" s="43">
        <v>1088885</v>
      </c>
      <c r="N229" s="44"/>
    </row>
    <row r="230" spans="1:14" x14ac:dyDescent="0.15">
      <c r="A230" s="37" t="s">
        <v>377</v>
      </c>
      <c r="B230" s="48">
        <v>510</v>
      </c>
      <c r="C230" s="38" t="s">
        <v>374</v>
      </c>
      <c r="D230" s="38" t="s">
        <v>36</v>
      </c>
      <c r="E230" s="39">
        <v>113</v>
      </c>
      <c r="F230" s="38" t="s">
        <v>379</v>
      </c>
      <c r="G230" s="41">
        <v>4</v>
      </c>
      <c r="H230" s="48" t="s">
        <v>63</v>
      </c>
      <c r="I230" s="41">
        <v>18.5</v>
      </c>
      <c r="J230" s="43">
        <v>125869</v>
      </c>
      <c r="K230" s="43">
        <v>2657398</v>
      </c>
      <c r="L230" s="43">
        <v>17455</v>
      </c>
      <c r="M230" s="43">
        <v>2674853</v>
      </c>
      <c r="N230" s="44"/>
    </row>
    <row r="231" spans="1:14" x14ac:dyDescent="0.15">
      <c r="A231" s="37" t="s">
        <v>269</v>
      </c>
      <c r="B231" s="48">
        <v>511</v>
      </c>
      <c r="C231" s="48" t="s">
        <v>380</v>
      </c>
      <c r="D231" s="38" t="s">
        <v>165</v>
      </c>
      <c r="E231" s="39">
        <v>17160000</v>
      </c>
      <c r="F231" s="38" t="s">
        <v>317</v>
      </c>
      <c r="G231" s="41">
        <v>7</v>
      </c>
      <c r="H231" s="38" t="s">
        <v>147</v>
      </c>
      <c r="I231" s="41">
        <v>6</v>
      </c>
      <c r="J231" s="43">
        <v>17160000000</v>
      </c>
      <c r="K231" s="43">
        <v>17160000</v>
      </c>
      <c r="L231" s="43">
        <v>127535</v>
      </c>
      <c r="M231" s="43">
        <v>17287535</v>
      </c>
      <c r="N231" s="44"/>
    </row>
    <row r="232" spans="1:14" x14ac:dyDescent="0.15">
      <c r="A232" s="37" t="s">
        <v>269</v>
      </c>
      <c r="B232" s="48">
        <v>511</v>
      </c>
      <c r="C232" s="48" t="s">
        <v>380</v>
      </c>
      <c r="D232" s="38" t="s">
        <v>165</v>
      </c>
      <c r="E232" s="39">
        <v>3450000</v>
      </c>
      <c r="F232" s="38" t="s">
        <v>318</v>
      </c>
      <c r="G232" s="41">
        <v>7.7</v>
      </c>
      <c r="H232" s="38" t="s">
        <v>147</v>
      </c>
      <c r="I232" s="41">
        <v>6</v>
      </c>
      <c r="J232" s="43">
        <v>3450000000</v>
      </c>
      <c r="K232" s="43">
        <v>3450000</v>
      </c>
      <c r="L232" s="43">
        <v>28130</v>
      </c>
      <c r="M232" s="43">
        <v>3478130</v>
      </c>
      <c r="N232" s="44"/>
    </row>
    <row r="233" spans="1:14" x14ac:dyDescent="0.15">
      <c r="A233" s="37" t="s">
        <v>223</v>
      </c>
      <c r="B233" s="48">
        <v>511</v>
      </c>
      <c r="C233" s="48" t="s">
        <v>380</v>
      </c>
      <c r="D233" s="38" t="s">
        <v>165</v>
      </c>
      <c r="E233" s="39">
        <v>3596000</v>
      </c>
      <c r="F233" s="38" t="s">
        <v>381</v>
      </c>
      <c r="G233" s="41">
        <v>10</v>
      </c>
      <c r="H233" s="38" t="s">
        <v>147</v>
      </c>
      <c r="I233" s="41">
        <v>6.25</v>
      </c>
      <c r="J233" s="43">
        <v>4673578768</v>
      </c>
      <c r="K233" s="43">
        <v>4673579</v>
      </c>
      <c r="L233" s="43">
        <v>49012</v>
      </c>
      <c r="M233" s="43">
        <v>4722591</v>
      </c>
      <c r="N233" s="44"/>
    </row>
    <row r="234" spans="1:14" x14ac:dyDescent="0.15">
      <c r="A234" s="37"/>
      <c r="B234" s="48"/>
      <c r="C234" s="48"/>
      <c r="D234" s="38"/>
      <c r="E234" s="39"/>
      <c r="F234" s="38"/>
      <c r="G234" s="41"/>
      <c r="H234" s="38"/>
      <c r="I234" s="41"/>
      <c r="J234" s="43"/>
      <c r="K234" s="43"/>
      <c r="L234" s="43"/>
      <c r="M234" s="43"/>
      <c r="N234" s="44"/>
    </row>
    <row r="235" spans="1:14" x14ac:dyDescent="0.15">
      <c r="A235" s="37" t="s">
        <v>220</v>
      </c>
      <c r="B235" s="48">
        <v>514</v>
      </c>
      <c r="C235" s="48" t="s">
        <v>382</v>
      </c>
      <c r="D235" s="38" t="s">
        <v>383</v>
      </c>
      <c r="E235" s="39">
        <v>65000</v>
      </c>
      <c r="F235" s="38" t="s">
        <v>322</v>
      </c>
      <c r="G235" s="41">
        <v>7.61</v>
      </c>
      <c r="H235" s="38" t="s">
        <v>116</v>
      </c>
      <c r="I235" s="41">
        <v>14.5</v>
      </c>
      <c r="J235" s="43">
        <v>65000000</v>
      </c>
      <c r="K235" s="43">
        <v>34490300</v>
      </c>
      <c r="L235" s="43">
        <v>663469</v>
      </c>
      <c r="M235" s="43">
        <v>35153769</v>
      </c>
      <c r="N235" s="44"/>
    </row>
    <row r="236" spans="1:14" x14ac:dyDescent="0.15">
      <c r="A236" s="37" t="s">
        <v>384</v>
      </c>
      <c r="B236" s="48">
        <v>514</v>
      </c>
      <c r="C236" s="48" t="s">
        <v>382</v>
      </c>
      <c r="D236" s="38" t="s">
        <v>383</v>
      </c>
      <c r="E236" s="39">
        <v>1</v>
      </c>
      <c r="F236" s="38" t="s">
        <v>385</v>
      </c>
      <c r="G236" s="41">
        <v>7.75</v>
      </c>
      <c r="H236" s="38" t="s">
        <v>116</v>
      </c>
      <c r="I236" s="41">
        <v>15</v>
      </c>
      <c r="J236" s="43">
        <v>1209.3599999999999</v>
      </c>
      <c r="K236" s="43">
        <v>642</v>
      </c>
      <c r="L236" s="43">
        <v>12</v>
      </c>
      <c r="M236" s="43">
        <v>654</v>
      </c>
      <c r="N236" s="44"/>
    </row>
    <row r="237" spans="1:14" x14ac:dyDescent="0.15">
      <c r="A237" s="37" t="s">
        <v>298</v>
      </c>
      <c r="B237" s="48">
        <v>519</v>
      </c>
      <c r="C237" s="48" t="s">
        <v>386</v>
      </c>
      <c r="D237" s="38" t="s">
        <v>165</v>
      </c>
      <c r="E237" s="39">
        <v>34000000</v>
      </c>
      <c r="F237" s="38" t="s">
        <v>387</v>
      </c>
      <c r="G237" s="41">
        <v>6.5</v>
      </c>
      <c r="H237" s="38" t="s">
        <v>147</v>
      </c>
      <c r="I237" s="41">
        <v>7.25</v>
      </c>
      <c r="J237" s="43">
        <v>34000000000</v>
      </c>
      <c r="K237" s="43">
        <v>34000000</v>
      </c>
      <c r="L237" s="43">
        <v>533654</v>
      </c>
      <c r="M237" s="43">
        <v>34533654</v>
      </c>
      <c r="N237" s="44"/>
    </row>
    <row r="238" spans="1:14" x14ac:dyDescent="0.15">
      <c r="A238" s="37" t="s">
        <v>298</v>
      </c>
      <c r="B238" s="48">
        <v>519</v>
      </c>
      <c r="C238" s="48" t="s">
        <v>386</v>
      </c>
      <c r="D238" s="38" t="s">
        <v>165</v>
      </c>
      <c r="E238" s="39">
        <v>6000000</v>
      </c>
      <c r="F238" s="38" t="s">
        <v>388</v>
      </c>
      <c r="G238" s="41">
        <v>0</v>
      </c>
      <c r="H238" s="38" t="s">
        <v>147</v>
      </c>
      <c r="I238" s="41">
        <v>7.5</v>
      </c>
      <c r="J238" s="43">
        <v>6000000000</v>
      </c>
      <c r="K238" s="43">
        <v>6000000</v>
      </c>
      <c r="L238" s="43">
        <v>0</v>
      </c>
      <c r="M238" s="43">
        <v>6000000</v>
      </c>
      <c r="N238" s="44"/>
    </row>
    <row r="239" spans="1:14" x14ac:dyDescent="0.15">
      <c r="A239" s="37" t="s">
        <v>365</v>
      </c>
      <c r="B239" s="48">
        <v>524</v>
      </c>
      <c r="C239" s="48" t="s">
        <v>389</v>
      </c>
      <c r="D239" s="38" t="s">
        <v>165</v>
      </c>
      <c r="E239" s="39">
        <v>55000000</v>
      </c>
      <c r="F239" s="38" t="s">
        <v>390</v>
      </c>
      <c r="G239" s="41">
        <v>6.5</v>
      </c>
      <c r="H239" s="38" t="s">
        <v>147</v>
      </c>
      <c r="I239" s="41">
        <v>6.5</v>
      </c>
      <c r="J239" s="43"/>
      <c r="K239" s="43"/>
      <c r="L239" s="43"/>
      <c r="M239" s="43"/>
      <c r="N239" s="44"/>
    </row>
    <row r="240" spans="1:14" x14ac:dyDescent="0.15">
      <c r="A240" s="37" t="s">
        <v>365</v>
      </c>
      <c r="B240" s="48">
        <v>524</v>
      </c>
      <c r="C240" s="48" t="s">
        <v>389</v>
      </c>
      <c r="D240" s="38" t="s">
        <v>165</v>
      </c>
      <c r="E240" s="39">
        <v>30000000</v>
      </c>
      <c r="F240" s="38" t="s">
        <v>391</v>
      </c>
      <c r="G240" s="41">
        <v>0</v>
      </c>
      <c r="H240" s="38" t="s">
        <v>147</v>
      </c>
      <c r="I240" s="41">
        <v>6.75</v>
      </c>
      <c r="J240" s="43"/>
      <c r="K240" s="43"/>
      <c r="L240" s="43"/>
      <c r="M240" s="43"/>
      <c r="N240" s="44"/>
    </row>
    <row r="241" spans="1:14" x14ac:dyDescent="0.15">
      <c r="A241" s="37" t="s">
        <v>220</v>
      </c>
      <c r="B241" s="48">
        <v>536</v>
      </c>
      <c r="C241" s="48" t="s">
        <v>392</v>
      </c>
      <c r="D241" s="38" t="s">
        <v>36</v>
      </c>
      <c r="E241" s="39">
        <v>302</v>
      </c>
      <c r="F241" s="38" t="s">
        <v>393</v>
      </c>
      <c r="G241" s="41">
        <v>3.7</v>
      </c>
      <c r="H241" s="38" t="s">
        <v>63</v>
      </c>
      <c r="I241" s="41">
        <v>19.5</v>
      </c>
      <c r="J241" s="43">
        <v>253189.24</v>
      </c>
      <c r="K241" s="43">
        <v>5345435</v>
      </c>
      <c r="L241" s="43">
        <v>15971</v>
      </c>
      <c r="M241" s="43">
        <v>5361406</v>
      </c>
      <c r="N241" s="44"/>
    </row>
    <row r="242" spans="1:14" x14ac:dyDescent="0.15">
      <c r="A242" s="37" t="s">
        <v>384</v>
      </c>
      <c r="B242" s="48">
        <v>536</v>
      </c>
      <c r="C242" s="48" t="s">
        <v>392</v>
      </c>
      <c r="D242" s="38" t="s">
        <v>36</v>
      </c>
      <c r="E242" s="39">
        <v>19</v>
      </c>
      <c r="F242" s="38" t="s">
        <v>394</v>
      </c>
      <c r="G242" s="41">
        <v>4</v>
      </c>
      <c r="H242" s="38" t="s">
        <v>63</v>
      </c>
      <c r="I242" s="41">
        <v>19.5</v>
      </c>
      <c r="J242" s="43">
        <v>20550.400000000001</v>
      </c>
      <c r="K242" s="43">
        <v>433868</v>
      </c>
      <c r="L242" s="43">
        <v>1400</v>
      </c>
      <c r="M242" s="43">
        <v>435268</v>
      </c>
      <c r="N242" s="44"/>
    </row>
    <row r="243" spans="1:14" x14ac:dyDescent="0.15">
      <c r="A243" s="37" t="s">
        <v>384</v>
      </c>
      <c r="B243" s="48">
        <v>536</v>
      </c>
      <c r="C243" s="48" t="s">
        <v>392</v>
      </c>
      <c r="D243" s="38" t="s">
        <v>36</v>
      </c>
      <c r="E243" s="39">
        <v>17</v>
      </c>
      <c r="F243" s="38" t="s">
        <v>306</v>
      </c>
      <c r="G243" s="41">
        <v>4.7</v>
      </c>
      <c r="H243" s="38" t="s">
        <v>63</v>
      </c>
      <c r="I243" s="41">
        <v>19.5</v>
      </c>
      <c r="J243" s="43">
        <v>18635.55</v>
      </c>
      <c r="K243" s="43">
        <v>393441</v>
      </c>
      <c r="L243" s="43">
        <v>1487</v>
      </c>
      <c r="M243" s="43">
        <v>394928</v>
      </c>
      <c r="N243" s="44"/>
    </row>
    <row r="244" spans="1:14" x14ac:dyDescent="0.15">
      <c r="A244" s="37" t="s">
        <v>384</v>
      </c>
      <c r="B244" s="48">
        <v>536</v>
      </c>
      <c r="C244" s="48" t="s">
        <v>392</v>
      </c>
      <c r="D244" s="38" t="s">
        <v>36</v>
      </c>
      <c r="E244" s="39">
        <v>11.5</v>
      </c>
      <c r="F244" s="38" t="s">
        <v>308</v>
      </c>
      <c r="G244" s="41">
        <v>5.5</v>
      </c>
      <c r="H244" s="38" t="s">
        <v>63</v>
      </c>
      <c r="I244" s="41">
        <v>19.5</v>
      </c>
      <c r="J244" s="43">
        <v>12799.79</v>
      </c>
      <c r="K244" s="43">
        <v>270234</v>
      </c>
      <c r="L244" s="43">
        <v>1191</v>
      </c>
      <c r="M244" s="43">
        <v>271425</v>
      </c>
      <c r="N244" s="44"/>
    </row>
    <row r="245" spans="1:14" x14ac:dyDescent="0.15">
      <c r="A245" s="37" t="s">
        <v>395</v>
      </c>
      <c r="B245" s="48">
        <v>536</v>
      </c>
      <c r="C245" s="48" t="s">
        <v>392</v>
      </c>
      <c r="D245" s="38" t="s">
        <v>36</v>
      </c>
      <c r="E245" s="39">
        <v>20</v>
      </c>
      <c r="F245" s="38" t="s">
        <v>396</v>
      </c>
      <c r="G245" s="41">
        <v>7.5</v>
      </c>
      <c r="H245" s="38" t="s">
        <v>63</v>
      </c>
      <c r="I245" s="41">
        <v>19.5</v>
      </c>
      <c r="J245" s="43">
        <v>23112.5</v>
      </c>
      <c r="K245" s="43">
        <v>487961</v>
      </c>
      <c r="L245" s="43">
        <v>2907</v>
      </c>
      <c r="M245" s="43">
        <v>490868</v>
      </c>
      <c r="N245" s="44"/>
    </row>
    <row r="246" spans="1:14" x14ac:dyDescent="0.15">
      <c r="A246" s="37"/>
      <c r="B246" s="48"/>
      <c r="C246" s="48"/>
      <c r="D246" s="38"/>
      <c r="E246" s="39"/>
      <c r="F246" s="38"/>
      <c r="G246" s="41"/>
      <c r="H246" s="38"/>
      <c r="I246" s="41"/>
      <c r="J246" s="43"/>
      <c r="K246" s="43"/>
      <c r="L246" s="43"/>
      <c r="M246" s="43"/>
      <c r="N246" s="44"/>
    </row>
    <row r="247" spans="1:14" x14ac:dyDescent="0.15">
      <c r="A247" s="37" t="s">
        <v>365</v>
      </c>
      <c r="B247" s="48">
        <v>554</v>
      </c>
      <c r="C247" s="48" t="s">
        <v>397</v>
      </c>
      <c r="D247" s="38" t="s">
        <v>36</v>
      </c>
      <c r="E247" s="39">
        <v>529.5</v>
      </c>
      <c r="F247" s="38" t="s">
        <v>398</v>
      </c>
      <c r="G247" s="41">
        <v>4</v>
      </c>
      <c r="H247" s="38" t="s">
        <v>167</v>
      </c>
      <c r="I247" s="41">
        <v>15</v>
      </c>
      <c r="J247" s="43"/>
      <c r="K247" s="43"/>
      <c r="L247" s="43"/>
      <c r="M247" s="43"/>
      <c r="N247" s="44"/>
    </row>
    <row r="248" spans="1:14" x14ac:dyDescent="0.15">
      <c r="A248" s="37" t="s">
        <v>365</v>
      </c>
      <c r="B248" s="48">
        <v>554</v>
      </c>
      <c r="C248" s="48" t="s">
        <v>397</v>
      </c>
      <c r="D248" s="38" t="s">
        <v>36</v>
      </c>
      <c r="E248" s="39">
        <v>76</v>
      </c>
      <c r="F248" s="38" t="s">
        <v>399</v>
      </c>
      <c r="G248" s="41">
        <v>3.9</v>
      </c>
      <c r="H248" s="38" t="s">
        <v>167</v>
      </c>
      <c r="I248" s="41">
        <v>15</v>
      </c>
      <c r="J248" s="43"/>
      <c r="K248" s="43"/>
      <c r="L248" s="43"/>
      <c r="M248" s="43"/>
      <c r="N248" s="44"/>
    </row>
    <row r="249" spans="1:14" x14ac:dyDescent="0.15">
      <c r="A249" s="37" t="s">
        <v>365</v>
      </c>
      <c r="B249" s="48">
        <v>554</v>
      </c>
      <c r="C249" s="48" t="s">
        <v>397</v>
      </c>
      <c r="D249" s="38" t="s">
        <v>36</v>
      </c>
      <c r="E249" s="39">
        <v>0.5</v>
      </c>
      <c r="F249" s="38" t="s">
        <v>400</v>
      </c>
      <c r="G249" s="41">
        <v>0</v>
      </c>
      <c r="H249" s="38" t="s">
        <v>167</v>
      </c>
      <c r="I249" s="41">
        <v>15.25</v>
      </c>
      <c r="J249" s="43"/>
      <c r="K249" s="43"/>
      <c r="L249" s="43"/>
      <c r="M249" s="43"/>
      <c r="N249" s="44"/>
    </row>
    <row r="250" spans="1:14" x14ac:dyDescent="0.15">
      <c r="A250" s="37" t="s">
        <v>67</v>
      </c>
      <c r="B250" s="48">
        <v>557</v>
      </c>
      <c r="C250" s="48" t="s">
        <v>401</v>
      </c>
      <c r="D250" s="38" t="s">
        <v>36</v>
      </c>
      <c r="E250" s="39">
        <v>120.8</v>
      </c>
      <c r="F250" s="38" t="s">
        <v>271</v>
      </c>
      <c r="G250" s="41">
        <v>4.2</v>
      </c>
      <c r="H250" s="38" t="s">
        <v>55</v>
      </c>
      <c r="I250" s="41">
        <v>9.75</v>
      </c>
      <c r="J250" s="43">
        <v>0</v>
      </c>
      <c r="K250" s="43">
        <v>0</v>
      </c>
      <c r="L250" s="43"/>
      <c r="M250" s="43"/>
      <c r="N250" s="44"/>
    </row>
    <row r="251" spans="1:14" x14ac:dyDescent="0.15">
      <c r="A251" s="37" t="s">
        <v>402</v>
      </c>
      <c r="B251" s="48">
        <v>557</v>
      </c>
      <c r="C251" s="48" t="s">
        <v>401</v>
      </c>
      <c r="D251" s="38" t="s">
        <v>36</v>
      </c>
      <c r="E251" s="39">
        <v>41.9</v>
      </c>
      <c r="F251" s="38" t="s">
        <v>272</v>
      </c>
      <c r="G251" s="41">
        <v>5</v>
      </c>
      <c r="H251" s="38" t="s">
        <v>55</v>
      </c>
      <c r="I251" s="41">
        <v>19.5</v>
      </c>
      <c r="J251" s="43"/>
      <c r="K251" s="43"/>
      <c r="L251" s="43"/>
      <c r="M251" s="43"/>
      <c r="N251" s="44"/>
    </row>
    <row r="252" spans="1:14" x14ac:dyDescent="0.15">
      <c r="A252" s="37" t="s">
        <v>402</v>
      </c>
      <c r="B252" s="48">
        <v>557</v>
      </c>
      <c r="C252" s="48" t="s">
        <v>401</v>
      </c>
      <c r="D252" s="38" t="s">
        <v>36</v>
      </c>
      <c r="E252" s="39">
        <v>11</v>
      </c>
      <c r="F252" s="38" t="s">
        <v>403</v>
      </c>
      <c r="G252" s="41">
        <v>5</v>
      </c>
      <c r="H252" s="38" t="s">
        <v>55</v>
      </c>
      <c r="I252" s="41">
        <v>19.75</v>
      </c>
      <c r="J252" s="43"/>
      <c r="K252" s="43"/>
      <c r="L252" s="43"/>
      <c r="M252" s="43"/>
      <c r="N252" s="44"/>
    </row>
    <row r="253" spans="1:14" x14ac:dyDescent="0.15">
      <c r="A253" s="37" t="s">
        <v>402</v>
      </c>
      <c r="B253" s="48">
        <v>557</v>
      </c>
      <c r="C253" s="48" t="s">
        <v>401</v>
      </c>
      <c r="D253" s="38" t="s">
        <v>36</v>
      </c>
      <c r="E253" s="39">
        <v>64</v>
      </c>
      <c r="F253" s="38" t="s">
        <v>404</v>
      </c>
      <c r="G253" s="41">
        <v>3</v>
      </c>
      <c r="H253" s="38" t="s">
        <v>55</v>
      </c>
      <c r="I253" s="41">
        <v>20</v>
      </c>
      <c r="J253" s="43"/>
      <c r="K253" s="43"/>
      <c r="L253" s="43"/>
      <c r="M253" s="43"/>
      <c r="N253" s="44"/>
    </row>
    <row r="254" spans="1:14" x14ac:dyDescent="0.15">
      <c r="A254" s="37" t="s">
        <v>298</v>
      </c>
      <c r="B254" s="48">
        <v>571</v>
      </c>
      <c r="C254" s="48" t="s">
        <v>405</v>
      </c>
      <c r="D254" s="38" t="s">
        <v>165</v>
      </c>
      <c r="E254" s="39">
        <v>90000000</v>
      </c>
      <c r="F254" s="38" t="s">
        <v>406</v>
      </c>
      <c r="G254" s="41">
        <v>5</v>
      </c>
      <c r="H254" s="38" t="s">
        <v>147</v>
      </c>
      <c r="I254" s="41">
        <v>6.5</v>
      </c>
      <c r="J254" s="43">
        <v>90000000000</v>
      </c>
      <c r="K254" s="43">
        <v>90000000</v>
      </c>
      <c r="L254" s="43">
        <v>1092493</v>
      </c>
      <c r="M254" s="43">
        <v>91092493</v>
      </c>
      <c r="N254" s="44"/>
    </row>
    <row r="255" spans="1:14" x14ac:dyDescent="0.15">
      <c r="A255" s="37" t="s">
        <v>298</v>
      </c>
      <c r="B255" s="48">
        <v>571</v>
      </c>
      <c r="C255" s="48" t="s">
        <v>405</v>
      </c>
      <c r="D255" s="38" t="s">
        <v>165</v>
      </c>
      <c r="E255" s="39">
        <v>21495000</v>
      </c>
      <c r="F255" s="38" t="s">
        <v>407</v>
      </c>
      <c r="G255" s="41">
        <v>0</v>
      </c>
      <c r="H255" s="38" t="s">
        <v>147</v>
      </c>
      <c r="I255" s="41">
        <v>6.75</v>
      </c>
      <c r="J255" s="43">
        <v>21495000000</v>
      </c>
      <c r="K255" s="43">
        <v>21495000</v>
      </c>
      <c r="L255" s="43">
        <v>0</v>
      </c>
      <c r="M255" s="43">
        <v>21495000</v>
      </c>
      <c r="N255" s="44"/>
    </row>
    <row r="256" spans="1:14" x14ac:dyDescent="0.15">
      <c r="A256" s="37" t="s">
        <v>298</v>
      </c>
      <c r="B256" s="48">
        <v>571</v>
      </c>
      <c r="C256" s="48" t="s">
        <v>405</v>
      </c>
      <c r="D256" s="38" t="s">
        <v>165</v>
      </c>
      <c r="E256" s="39">
        <v>3500000</v>
      </c>
      <c r="F256" s="38" t="s">
        <v>408</v>
      </c>
      <c r="G256" s="41">
        <v>0</v>
      </c>
      <c r="H256" s="38" t="s">
        <v>147</v>
      </c>
      <c r="I256" s="41">
        <v>6.75</v>
      </c>
      <c r="J256" s="43">
        <v>3500000000</v>
      </c>
      <c r="K256" s="43">
        <v>3500000</v>
      </c>
      <c r="L256" s="43">
        <v>0</v>
      </c>
      <c r="M256" s="43">
        <v>3500000</v>
      </c>
      <c r="N256" s="44"/>
    </row>
    <row r="257" spans="1:14" x14ac:dyDescent="0.15">
      <c r="A257" s="37" t="s">
        <v>298</v>
      </c>
      <c r="B257" s="48">
        <v>571</v>
      </c>
      <c r="C257" s="48" t="s">
        <v>405</v>
      </c>
      <c r="D257" s="38" t="s">
        <v>165</v>
      </c>
      <c r="E257" s="39">
        <v>5000</v>
      </c>
      <c r="F257" s="38" t="s">
        <v>409</v>
      </c>
      <c r="G257" s="41">
        <v>0</v>
      </c>
      <c r="H257" s="38" t="s">
        <v>147</v>
      </c>
      <c r="I257" s="41">
        <v>6.75</v>
      </c>
      <c r="J257" s="43">
        <v>5000000</v>
      </c>
      <c r="K257" s="43">
        <v>5000</v>
      </c>
      <c r="L257" s="43">
        <v>0</v>
      </c>
      <c r="M257" s="43">
        <v>5000</v>
      </c>
      <c r="N257" s="44"/>
    </row>
    <row r="258" spans="1:14" x14ac:dyDescent="0.15">
      <c r="A258" s="37"/>
      <c r="B258" s="48"/>
      <c r="C258" s="48"/>
      <c r="D258" s="38"/>
      <c r="E258" s="39"/>
      <c r="F258" s="38"/>
      <c r="G258" s="41"/>
      <c r="H258" s="38"/>
      <c r="I258" s="41"/>
      <c r="J258" s="43"/>
      <c r="K258" s="43"/>
      <c r="L258" s="43"/>
      <c r="M258" s="43"/>
      <c r="N258" s="44"/>
    </row>
    <row r="259" spans="1:14" x14ac:dyDescent="0.15">
      <c r="A259" s="37" t="s">
        <v>373</v>
      </c>
      <c r="B259" s="48">
        <v>582</v>
      </c>
      <c r="C259" s="48" t="s">
        <v>410</v>
      </c>
      <c r="D259" s="38" t="s">
        <v>36</v>
      </c>
      <c r="E259" s="39">
        <v>750</v>
      </c>
      <c r="F259" s="38" t="s">
        <v>393</v>
      </c>
      <c r="G259" s="41">
        <v>4.5</v>
      </c>
      <c r="H259" s="38" t="s">
        <v>63</v>
      </c>
      <c r="I259" s="41">
        <v>18.5</v>
      </c>
      <c r="J259" s="43">
        <v>719771</v>
      </c>
      <c r="K259" s="43">
        <v>15196100</v>
      </c>
      <c r="L259" s="43">
        <v>112094</v>
      </c>
      <c r="M259" s="43">
        <v>15308194</v>
      </c>
      <c r="N259" s="44"/>
    </row>
    <row r="260" spans="1:14" x14ac:dyDescent="0.15">
      <c r="A260" s="37" t="s">
        <v>377</v>
      </c>
      <c r="B260" s="48">
        <v>582</v>
      </c>
      <c r="C260" s="48" t="s">
        <v>410</v>
      </c>
      <c r="D260" s="38" t="s">
        <v>36</v>
      </c>
      <c r="E260" s="39">
        <v>45</v>
      </c>
      <c r="F260" s="38" t="s">
        <v>394</v>
      </c>
      <c r="G260" s="41">
        <v>4.5</v>
      </c>
      <c r="H260" s="38" t="s">
        <v>63</v>
      </c>
      <c r="I260" s="41">
        <v>18.5</v>
      </c>
      <c r="J260" s="43">
        <v>46693</v>
      </c>
      <c r="K260" s="43">
        <v>985802</v>
      </c>
      <c r="L260" s="43">
        <v>7272</v>
      </c>
      <c r="M260" s="43">
        <v>993074</v>
      </c>
      <c r="N260" s="44"/>
    </row>
    <row r="261" spans="1:14" x14ac:dyDescent="0.15">
      <c r="A261" s="37" t="s">
        <v>377</v>
      </c>
      <c r="B261" s="48">
        <v>582</v>
      </c>
      <c r="C261" s="48" t="s">
        <v>410</v>
      </c>
      <c r="D261" s="38" t="s">
        <v>36</v>
      </c>
      <c r="E261" s="39">
        <v>19</v>
      </c>
      <c r="F261" s="38" t="s">
        <v>306</v>
      </c>
      <c r="G261" s="41">
        <v>4.5</v>
      </c>
      <c r="H261" s="38" t="s">
        <v>63</v>
      </c>
      <c r="I261" s="41">
        <v>18.5</v>
      </c>
      <c r="J261" s="43">
        <v>19855</v>
      </c>
      <c r="K261" s="43">
        <v>419187</v>
      </c>
      <c r="L261" s="43">
        <v>3092</v>
      </c>
      <c r="M261" s="43">
        <v>422279</v>
      </c>
      <c r="N261" s="44"/>
    </row>
    <row r="262" spans="1:14" x14ac:dyDescent="0.15">
      <c r="A262" s="37" t="s">
        <v>377</v>
      </c>
      <c r="B262" s="48">
        <v>582</v>
      </c>
      <c r="C262" s="48" t="s">
        <v>410</v>
      </c>
      <c r="D262" s="38" t="s">
        <v>36</v>
      </c>
      <c r="E262" s="39">
        <v>9</v>
      </c>
      <c r="F262" s="38" t="s">
        <v>308</v>
      </c>
      <c r="G262" s="41">
        <v>4.5</v>
      </c>
      <c r="H262" s="38" t="s">
        <v>63</v>
      </c>
      <c r="I262" s="41">
        <v>18.5</v>
      </c>
      <c r="J262" s="43">
        <v>9405</v>
      </c>
      <c r="K262" s="43">
        <v>198562</v>
      </c>
      <c r="L262" s="43">
        <v>1465</v>
      </c>
      <c r="M262" s="43">
        <v>200027</v>
      </c>
      <c r="N262" s="44"/>
    </row>
    <row r="263" spans="1:14" x14ac:dyDescent="0.15">
      <c r="A263" s="37" t="s">
        <v>377</v>
      </c>
      <c r="B263" s="48">
        <v>582</v>
      </c>
      <c r="C263" s="48" t="s">
        <v>410</v>
      </c>
      <c r="D263" s="38" t="s">
        <v>36</v>
      </c>
      <c r="E263" s="39">
        <v>24.6</v>
      </c>
      <c r="F263" s="38" t="s">
        <v>396</v>
      </c>
      <c r="G263" s="41">
        <v>4.5</v>
      </c>
      <c r="H263" s="38" t="s">
        <v>63</v>
      </c>
      <c r="I263" s="41">
        <v>18.5</v>
      </c>
      <c r="J263" s="43">
        <v>25707</v>
      </c>
      <c r="K263" s="43">
        <v>542737</v>
      </c>
      <c r="L263" s="43">
        <v>4003</v>
      </c>
      <c r="M263" s="43">
        <v>546740</v>
      </c>
      <c r="N263" s="44"/>
    </row>
    <row r="264" spans="1:14" x14ac:dyDescent="0.15">
      <c r="A264" s="37" t="s">
        <v>377</v>
      </c>
      <c r="B264" s="48">
        <v>582</v>
      </c>
      <c r="C264" s="48" t="s">
        <v>410</v>
      </c>
      <c r="D264" s="38" t="s">
        <v>36</v>
      </c>
      <c r="E264" s="39">
        <v>112.4</v>
      </c>
      <c r="F264" s="38" t="s">
        <v>411</v>
      </c>
      <c r="G264" s="41">
        <v>4.5</v>
      </c>
      <c r="H264" s="38" t="s">
        <v>63</v>
      </c>
      <c r="I264" s="41">
        <v>18.5</v>
      </c>
      <c r="J264" s="43">
        <v>117458</v>
      </c>
      <c r="K264" s="43">
        <v>2479821</v>
      </c>
      <c r="L264" s="43">
        <v>18292</v>
      </c>
      <c r="M264" s="43">
        <v>2498113</v>
      </c>
      <c r="N264" s="44"/>
    </row>
    <row r="265" spans="1:14" x14ac:dyDescent="0.15">
      <c r="A265" s="37"/>
      <c r="B265" s="48"/>
      <c r="C265" s="48"/>
      <c r="D265" s="38"/>
      <c r="E265" s="39"/>
      <c r="F265" s="38"/>
      <c r="G265" s="41"/>
      <c r="H265" s="38"/>
      <c r="I265" s="41"/>
      <c r="J265" s="43"/>
      <c r="K265" s="43"/>
      <c r="L265" s="43"/>
      <c r="M265" s="43"/>
      <c r="N265" s="44"/>
    </row>
    <row r="266" spans="1:14" x14ac:dyDescent="0.15">
      <c r="A266" s="37" t="s">
        <v>298</v>
      </c>
      <c r="B266" s="48">
        <v>602</v>
      </c>
      <c r="C266" s="48" t="s">
        <v>412</v>
      </c>
      <c r="D266" s="38" t="s">
        <v>165</v>
      </c>
      <c r="E266" s="39">
        <v>34500000</v>
      </c>
      <c r="F266" s="38" t="s">
        <v>413</v>
      </c>
      <c r="G266" s="41">
        <v>6</v>
      </c>
      <c r="H266" s="38" t="s">
        <v>147</v>
      </c>
      <c r="I266" s="41">
        <v>6.75</v>
      </c>
      <c r="J266" s="43">
        <v>34500000000</v>
      </c>
      <c r="K266" s="43">
        <v>34500000</v>
      </c>
      <c r="L266" s="43">
        <v>333789</v>
      </c>
      <c r="M266" s="43">
        <v>34833789</v>
      </c>
      <c r="N266" s="44"/>
    </row>
    <row r="267" spans="1:14" x14ac:dyDescent="0.15">
      <c r="A267" s="37" t="s">
        <v>298</v>
      </c>
      <c r="B267" s="48">
        <v>602</v>
      </c>
      <c r="C267" s="48" t="s">
        <v>412</v>
      </c>
      <c r="D267" s="38" t="s">
        <v>165</v>
      </c>
      <c r="E267" s="39">
        <v>30500000</v>
      </c>
      <c r="F267" s="38" t="s">
        <v>414</v>
      </c>
      <c r="G267" s="41">
        <v>1</v>
      </c>
      <c r="H267" s="38" t="s">
        <v>147</v>
      </c>
      <c r="I267" s="41">
        <v>7</v>
      </c>
      <c r="J267" s="43">
        <v>30500000000</v>
      </c>
      <c r="K267" s="43">
        <v>30500000</v>
      </c>
      <c r="L267" s="43">
        <v>50336</v>
      </c>
      <c r="M267" s="43">
        <v>30550336</v>
      </c>
      <c r="N267" s="44"/>
    </row>
    <row r="268" spans="1:14" x14ac:dyDescent="0.15">
      <c r="A268" s="37" t="s">
        <v>220</v>
      </c>
      <c r="B268" s="48">
        <v>607</v>
      </c>
      <c r="C268" s="48" t="s">
        <v>415</v>
      </c>
      <c r="D268" s="38" t="s">
        <v>165</v>
      </c>
      <c r="E268" s="39">
        <v>52800000</v>
      </c>
      <c r="F268" s="38" t="s">
        <v>331</v>
      </c>
      <c r="G268" s="41">
        <v>7.5</v>
      </c>
      <c r="H268" s="38" t="s">
        <v>147</v>
      </c>
      <c r="I268" s="41">
        <v>9.75</v>
      </c>
      <c r="J268" s="43">
        <v>52800000000</v>
      </c>
      <c r="K268" s="43">
        <v>52800000</v>
      </c>
      <c r="L268" s="43">
        <v>314539</v>
      </c>
      <c r="M268" s="43">
        <v>53114539</v>
      </c>
      <c r="N268" s="44"/>
    </row>
    <row r="269" spans="1:14" x14ac:dyDescent="0.15">
      <c r="A269" s="37" t="s">
        <v>220</v>
      </c>
      <c r="B269" s="48">
        <v>607</v>
      </c>
      <c r="C269" s="48" t="s">
        <v>415</v>
      </c>
      <c r="D269" s="38" t="s">
        <v>165</v>
      </c>
      <c r="E269" s="39">
        <v>2700000</v>
      </c>
      <c r="F269" s="38" t="s">
        <v>416</v>
      </c>
      <c r="G269" s="41">
        <v>9</v>
      </c>
      <c r="H269" s="38" t="s">
        <v>147</v>
      </c>
      <c r="I269" s="41">
        <v>9.75</v>
      </c>
      <c r="J269" s="43">
        <v>2700000000</v>
      </c>
      <c r="K269" s="43">
        <v>2700000</v>
      </c>
      <c r="L269" s="43">
        <v>19182</v>
      </c>
      <c r="M269" s="43">
        <v>2719182</v>
      </c>
      <c r="N269" s="44"/>
    </row>
    <row r="270" spans="1:14" x14ac:dyDescent="0.15">
      <c r="A270" s="37" t="s">
        <v>220</v>
      </c>
      <c r="B270" s="48">
        <v>607</v>
      </c>
      <c r="C270" s="48" t="s">
        <v>415</v>
      </c>
      <c r="D270" s="38" t="s">
        <v>165</v>
      </c>
      <c r="E270" s="39">
        <v>4500000</v>
      </c>
      <c r="F270" s="38" t="s">
        <v>332</v>
      </c>
      <c r="G270" s="41">
        <v>0</v>
      </c>
      <c r="H270" s="38" t="s">
        <v>147</v>
      </c>
      <c r="I270" s="41">
        <v>10</v>
      </c>
      <c r="J270" s="43">
        <v>4500000000</v>
      </c>
      <c r="K270" s="43">
        <v>4500000</v>
      </c>
      <c r="L270" s="43">
        <v>0</v>
      </c>
      <c r="M270" s="43">
        <v>4500000</v>
      </c>
      <c r="N270" s="44"/>
    </row>
    <row r="271" spans="1:14" x14ac:dyDescent="0.15">
      <c r="A271" s="37"/>
      <c r="B271" s="48"/>
      <c r="C271" s="48"/>
      <c r="D271" s="38"/>
      <c r="E271" s="39"/>
      <c r="F271" s="38"/>
      <c r="G271" s="41"/>
      <c r="H271" s="38"/>
      <c r="I271" s="41"/>
      <c r="J271" s="43"/>
      <c r="K271" s="43"/>
      <c r="L271" s="43"/>
      <c r="M271" s="43"/>
      <c r="N271" s="44"/>
    </row>
    <row r="272" spans="1:14" x14ac:dyDescent="0.15">
      <c r="A272" s="37" t="s">
        <v>298</v>
      </c>
      <c r="B272" s="48">
        <v>612</v>
      </c>
      <c r="C272" s="48" t="s">
        <v>417</v>
      </c>
      <c r="D272" s="38" t="s">
        <v>165</v>
      </c>
      <c r="E272" s="39">
        <v>34500000</v>
      </c>
      <c r="F272" s="38" t="s">
        <v>418</v>
      </c>
      <c r="G272" s="41">
        <v>6</v>
      </c>
      <c r="H272" s="38" t="s">
        <v>147</v>
      </c>
      <c r="I272" s="41">
        <v>7.25</v>
      </c>
      <c r="J272" s="43">
        <v>34500000000</v>
      </c>
      <c r="K272" s="43">
        <v>34500000</v>
      </c>
      <c r="L272" s="43">
        <v>500743</v>
      </c>
      <c r="M272" s="43">
        <v>35000743</v>
      </c>
      <c r="N272" s="44"/>
    </row>
    <row r="273" spans="1:14" x14ac:dyDescent="0.15">
      <c r="A273" s="37" t="s">
        <v>298</v>
      </c>
      <c r="B273" s="48">
        <v>612</v>
      </c>
      <c r="C273" s="48" t="s">
        <v>417</v>
      </c>
      <c r="D273" s="38" t="s">
        <v>165</v>
      </c>
      <c r="E273" s="39">
        <v>10500000</v>
      </c>
      <c r="F273" s="38" t="s">
        <v>419</v>
      </c>
      <c r="G273" s="41">
        <v>0</v>
      </c>
      <c r="H273" s="38" t="s">
        <v>147</v>
      </c>
      <c r="I273" s="41">
        <v>7.5</v>
      </c>
      <c r="J273" s="43">
        <v>10500000000</v>
      </c>
      <c r="K273" s="43">
        <v>10500000</v>
      </c>
      <c r="L273" s="43">
        <v>0</v>
      </c>
      <c r="M273" s="43">
        <v>10500000</v>
      </c>
      <c r="N273" s="44"/>
    </row>
    <row r="274" spans="1:14" x14ac:dyDescent="0.15">
      <c r="A274" s="37" t="s">
        <v>298</v>
      </c>
      <c r="B274" s="48">
        <v>614</v>
      </c>
      <c r="C274" s="48" t="s">
        <v>420</v>
      </c>
      <c r="D274" s="38" t="s">
        <v>165</v>
      </c>
      <c r="E274" s="39">
        <v>13500000</v>
      </c>
      <c r="F274" s="38" t="s">
        <v>421</v>
      </c>
      <c r="G274" s="41">
        <v>6.5</v>
      </c>
      <c r="H274" s="38" t="s">
        <v>147</v>
      </c>
      <c r="I274" s="41">
        <v>6.5</v>
      </c>
      <c r="J274" s="43">
        <v>13500000000</v>
      </c>
      <c r="K274" s="43">
        <v>13500000</v>
      </c>
      <c r="L274" s="43">
        <v>141244</v>
      </c>
      <c r="M274" s="43">
        <v>13641244</v>
      </c>
      <c r="N274" s="44"/>
    </row>
    <row r="275" spans="1:14" x14ac:dyDescent="0.15">
      <c r="A275" s="37" t="s">
        <v>298</v>
      </c>
      <c r="B275" s="48">
        <v>614</v>
      </c>
      <c r="C275" s="48" t="s">
        <v>420</v>
      </c>
      <c r="D275" s="38" t="s">
        <v>165</v>
      </c>
      <c r="E275" s="39">
        <v>10500000</v>
      </c>
      <c r="F275" s="38" t="s">
        <v>422</v>
      </c>
      <c r="G275" s="41">
        <v>0</v>
      </c>
      <c r="H275" s="38" t="s">
        <v>147</v>
      </c>
      <c r="I275" s="41">
        <v>6.75</v>
      </c>
      <c r="J275" s="43">
        <v>10500000000</v>
      </c>
      <c r="K275" s="43">
        <v>10500000</v>
      </c>
      <c r="L275" s="43">
        <v>0</v>
      </c>
      <c r="M275" s="43">
        <v>10500000</v>
      </c>
      <c r="N275" s="44"/>
    </row>
    <row r="276" spans="1:14" x14ac:dyDescent="0.15">
      <c r="A276" s="37"/>
      <c r="B276" s="48"/>
      <c r="C276" s="48"/>
      <c r="D276" s="38"/>
      <c r="E276" s="39"/>
      <c r="F276" s="38"/>
      <c r="G276" s="41"/>
      <c r="H276" s="38"/>
      <c r="I276" s="41"/>
      <c r="J276" s="43"/>
      <c r="K276" s="43"/>
      <c r="L276" s="43"/>
      <c r="M276" s="43"/>
      <c r="N276" s="44"/>
    </row>
    <row r="277" spans="1:14" x14ac:dyDescent="0.15">
      <c r="A277" s="37" t="s">
        <v>423</v>
      </c>
      <c r="B277" s="48">
        <v>626</v>
      </c>
      <c r="C277" s="48" t="s">
        <v>424</v>
      </c>
      <c r="D277" s="38" t="s">
        <v>383</v>
      </c>
      <c r="E277" s="39">
        <v>100000</v>
      </c>
      <c r="F277" s="38" t="s">
        <v>425</v>
      </c>
      <c r="G277" s="41">
        <v>0</v>
      </c>
      <c r="H277" s="38" t="s">
        <v>167</v>
      </c>
      <c r="I277" s="41">
        <v>0.5</v>
      </c>
      <c r="J277" s="43"/>
      <c r="K277" s="43"/>
      <c r="L277" s="43"/>
      <c r="M277" s="43"/>
      <c r="N277" s="44"/>
    </row>
    <row r="278" spans="1:14" x14ac:dyDescent="0.15">
      <c r="A278" s="37" t="s">
        <v>423</v>
      </c>
      <c r="B278" s="48">
        <v>626</v>
      </c>
      <c r="C278" s="48" t="s">
        <v>424</v>
      </c>
      <c r="D278" s="38" t="s">
        <v>383</v>
      </c>
      <c r="E278" s="39">
        <v>100000</v>
      </c>
      <c r="F278" s="38" t="s">
        <v>426</v>
      </c>
      <c r="G278" s="41">
        <v>0</v>
      </c>
      <c r="H278" s="38" t="s">
        <v>167</v>
      </c>
      <c r="I278" s="41">
        <v>0.25</v>
      </c>
      <c r="J278" s="43"/>
      <c r="K278" s="43"/>
      <c r="L278" s="43"/>
      <c r="M278" s="43"/>
      <c r="N278" s="44"/>
    </row>
    <row r="279" spans="1:14" x14ac:dyDescent="0.15">
      <c r="A279" s="37" t="s">
        <v>298</v>
      </c>
      <c r="B279" s="48">
        <v>628</v>
      </c>
      <c r="C279" s="48" t="s">
        <v>767</v>
      </c>
      <c r="D279" s="38" t="s">
        <v>165</v>
      </c>
      <c r="E279" s="39">
        <v>33500000</v>
      </c>
      <c r="F279" s="38" t="s">
        <v>768</v>
      </c>
      <c r="G279" s="41">
        <v>6.5</v>
      </c>
      <c r="H279" s="38" t="s">
        <v>147</v>
      </c>
      <c r="I279" s="41">
        <v>7.25</v>
      </c>
      <c r="J279" s="43">
        <v>33500000000</v>
      </c>
      <c r="K279" s="43">
        <v>33500000</v>
      </c>
      <c r="L279" s="43">
        <v>525807</v>
      </c>
      <c r="M279" s="43">
        <v>34025807</v>
      </c>
      <c r="N279" s="44"/>
    </row>
    <row r="280" spans="1:14" x14ac:dyDescent="0.15">
      <c r="A280" s="37" t="s">
        <v>298</v>
      </c>
      <c r="B280" s="48">
        <v>628</v>
      </c>
      <c r="C280" s="48" t="s">
        <v>767</v>
      </c>
      <c r="D280" s="38" t="s">
        <v>165</v>
      </c>
      <c r="E280" s="39">
        <v>6500000</v>
      </c>
      <c r="F280" s="38" t="s">
        <v>769</v>
      </c>
      <c r="G280" s="41">
        <v>0</v>
      </c>
      <c r="H280" s="38" t="s">
        <v>147</v>
      </c>
      <c r="I280" s="41">
        <v>7.5</v>
      </c>
      <c r="J280" s="43">
        <v>6500000000</v>
      </c>
      <c r="K280" s="43">
        <v>6500000</v>
      </c>
      <c r="L280" s="43">
        <v>0</v>
      </c>
      <c r="M280" s="43">
        <v>6500000</v>
      </c>
      <c r="N280" s="44"/>
    </row>
    <row r="281" spans="1:14" x14ac:dyDescent="0.15">
      <c r="A281" s="37" t="s">
        <v>365</v>
      </c>
      <c r="B281" s="48">
        <v>631</v>
      </c>
      <c r="C281" s="48" t="s">
        <v>770</v>
      </c>
      <c r="D281" s="38" t="s">
        <v>165</v>
      </c>
      <c r="E281" s="39">
        <v>25000000</v>
      </c>
      <c r="F281" s="38" t="s">
        <v>771</v>
      </c>
      <c r="G281" s="41">
        <v>6.5</v>
      </c>
      <c r="H281" s="38" t="s">
        <v>147</v>
      </c>
      <c r="I281" s="41">
        <v>6</v>
      </c>
      <c r="J281" s="43"/>
      <c r="K281" s="43"/>
      <c r="L281" s="43"/>
      <c r="M281" s="43"/>
      <c r="N281" s="44"/>
    </row>
    <row r="282" spans="1:14" x14ac:dyDescent="0.15">
      <c r="A282" s="37" t="s">
        <v>365</v>
      </c>
      <c r="B282" s="48">
        <v>631</v>
      </c>
      <c r="C282" s="48" t="s">
        <v>770</v>
      </c>
      <c r="D282" s="38" t="s">
        <v>165</v>
      </c>
      <c r="E282" s="39">
        <v>3500000</v>
      </c>
      <c r="F282" s="38" t="s">
        <v>772</v>
      </c>
      <c r="G282" s="41">
        <v>7</v>
      </c>
      <c r="H282" s="38" t="s">
        <v>147</v>
      </c>
      <c r="I282" s="41">
        <v>6</v>
      </c>
      <c r="J282" s="43"/>
      <c r="K282" s="43"/>
      <c r="L282" s="43"/>
      <c r="M282" s="43"/>
      <c r="N282" s="44"/>
    </row>
    <row r="283" spans="1:14" x14ac:dyDescent="0.15">
      <c r="A283" s="37" t="s">
        <v>365</v>
      </c>
      <c r="B283" s="48">
        <v>631</v>
      </c>
      <c r="C283" s="48" t="s">
        <v>770</v>
      </c>
      <c r="D283" s="38" t="s">
        <v>165</v>
      </c>
      <c r="E283" s="39">
        <v>10000</v>
      </c>
      <c r="F283" s="38" t="s">
        <v>773</v>
      </c>
      <c r="G283" s="41">
        <v>0</v>
      </c>
      <c r="H283" s="38" t="s">
        <v>147</v>
      </c>
      <c r="I283" s="41">
        <v>6.25</v>
      </c>
      <c r="J283" s="43"/>
      <c r="K283" s="43"/>
      <c r="L283" s="43"/>
      <c r="M283" s="43"/>
      <c r="N283" s="44"/>
    </row>
    <row r="284" spans="1:14" x14ac:dyDescent="0.15">
      <c r="A284" s="37"/>
      <c r="B284" s="48"/>
      <c r="C284" s="48"/>
      <c r="D284" s="38"/>
      <c r="E284" s="39"/>
      <c r="F284" s="38"/>
      <c r="G284" s="41"/>
      <c r="H284" s="38"/>
      <c r="I284" s="41"/>
      <c r="J284" s="43"/>
      <c r="K284" s="43"/>
      <c r="L284" s="43"/>
      <c r="M284" s="43"/>
      <c r="N284" s="44"/>
    </row>
    <row r="285" spans="1:14" x14ac:dyDescent="0.15">
      <c r="A285" s="37"/>
      <c r="B285" s="48"/>
      <c r="C285" s="48"/>
      <c r="D285" s="38"/>
      <c r="E285" s="39"/>
      <c r="F285" s="38"/>
      <c r="G285" s="41"/>
      <c r="H285" s="38"/>
      <c r="I285" s="41"/>
      <c r="J285" s="43"/>
      <c r="K285" s="43"/>
      <c r="L285" s="43"/>
      <c r="M285" s="43"/>
      <c r="N285" s="44"/>
    </row>
    <row r="286" spans="1:14" ht="18.75" customHeight="1" x14ac:dyDescent="0.15">
      <c r="A286" s="65" t="s">
        <v>427</v>
      </c>
      <c r="B286" s="66"/>
      <c r="C286" s="66"/>
      <c r="D286" s="67"/>
      <c r="E286" s="68"/>
      <c r="F286" s="67"/>
      <c r="G286" s="67"/>
      <c r="H286" s="67" t="s">
        <v>3</v>
      </c>
      <c r="I286" s="69"/>
      <c r="J286" s="70"/>
      <c r="K286" s="71">
        <v>1132664041</v>
      </c>
      <c r="L286" s="71">
        <v>26378725</v>
      </c>
      <c r="M286" s="71">
        <v>1159042765.6500001</v>
      </c>
      <c r="N286" s="72"/>
    </row>
    <row r="287" spans="1:14" ht="10.5" customHeight="1" x14ac:dyDescent="0.15">
      <c r="A287" s="73"/>
      <c r="G287" s="74"/>
      <c r="H287" s="75"/>
      <c r="I287" s="76"/>
      <c r="J287" s="77"/>
      <c r="K287" s="77"/>
      <c r="L287" s="77"/>
      <c r="M287" s="77"/>
      <c r="N287" s="78"/>
    </row>
    <row r="288" spans="1:14" x14ac:dyDescent="0.15">
      <c r="A288" s="79" t="s">
        <v>799</v>
      </c>
      <c r="B288" s="79"/>
      <c r="C288" s="79" t="s">
        <v>800</v>
      </c>
      <c r="G288" s="74"/>
      <c r="H288" s="75"/>
      <c r="I288" s="76"/>
    </row>
    <row r="289" spans="1:11" x14ac:dyDescent="0.15">
      <c r="A289" s="80" t="s">
        <v>430</v>
      </c>
      <c r="B289" s="48"/>
      <c r="C289" s="48"/>
      <c r="H289" s="81"/>
      <c r="J289" s="82"/>
      <c r="K289" s="83"/>
    </row>
    <row r="290" spans="1:11" x14ac:dyDescent="0.15">
      <c r="A290" s="80" t="s">
        <v>431</v>
      </c>
    </row>
    <row r="291" spans="1:11" x14ac:dyDescent="0.15">
      <c r="A291" s="80" t="s">
        <v>432</v>
      </c>
    </row>
    <row r="292" spans="1:11" x14ac:dyDescent="0.15">
      <c r="A292" s="80" t="s">
        <v>433</v>
      </c>
    </row>
    <row r="293" spans="1:11" x14ac:dyDescent="0.15">
      <c r="A293" s="84" t="s">
        <v>434</v>
      </c>
      <c r="B293" s="84" t="s">
        <v>435</v>
      </c>
    </row>
    <row r="294" spans="1:11" x14ac:dyDescent="0.15">
      <c r="A294" s="84" t="s">
        <v>436</v>
      </c>
    </row>
    <row r="295" spans="1:11" x14ac:dyDescent="0.15">
      <c r="A295" s="84" t="s">
        <v>437</v>
      </c>
    </row>
    <row r="296" spans="1:11" x14ac:dyDescent="0.15">
      <c r="A296" s="84" t="s">
        <v>438</v>
      </c>
      <c r="E296" s="85"/>
    </row>
    <row r="297" spans="1:11" x14ac:dyDescent="0.15">
      <c r="A297" s="86" t="s">
        <v>439</v>
      </c>
      <c r="B297" s="86" t="s">
        <v>440</v>
      </c>
      <c r="G297" s="86" t="s">
        <v>441</v>
      </c>
    </row>
    <row r="298" spans="1:11" x14ac:dyDescent="0.15">
      <c r="A298" s="86" t="s">
        <v>442</v>
      </c>
      <c r="B298" s="86" t="s">
        <v>443</v>
      </c>
      <c r="G298" s="86" t="s">
        <v>444</v>
      </c>
    </row>
    <row r="299" spans="1:11" x14ac:dyDescent="0.15">
      <c r="A299" s="7"/>
      <c r="B299" s="7"/>
    </row>
    <row r="300" spans="1:11" x14ac:dyDescent="0.15">
      <c r="A300" s="86"/>
    </row>
    <row r="301" spans="1:11" ht="12.75" x14ac:dyDescent="0.2">
      <c r="A301" s="90" t="s">
        <v>445</v>
      </c>
      <c r="C301" s="6"/>
      <c r="E301" s="6"/>
    </row>
    <row r="302" spans="1:11" ht="12.75" x14ac:dyDescent="0.2">
      <c r="A302" s="1" t="s">
        <v>446</v>
      </c>
      <c r="C302" s="6"/>
      <c r="E302" s="6"/>
    </row>
    <row r="303" spans="1:11" ht="12.75" x14ac:dyDescent="0.2">
      <c r="A303" s="90" t="s">
        <v>801</v>
      </c>
      <c r="C303" s="6"/>
      <c r="E303" s="6"/>
    </row>
    <row r="304" spans="1:11" x14ac:dyDescent="0.15">
      <c r="A304" s="11"/>
      <c r="B304" s="2"/>
      <c r="C304" s="11"/>
      <c r="D304" s="11"/>
      <c r="E304" s="11"/>
      <c r="F304" s="11"/>
    </row>
    <row r="305" spans="1:9" ht="12.75" x14ac:dyDescent="0.2">
      <c r="A305" s="91"/>
      <c r="B305" s="92"/>
      <c r="C305" s="93"/>
      <c r="D305" s="93" t="s">
        <v>448</v>
      </c>
      <c r="E305" s="92"/>
      <c r="F305" s="94" t="s">
        <v>449</v>
      </c>
    </row>
    <row r="306" spans="1:9" ht="12.75" x14ac:dyDescent="0.2">
      <c r="A306" s="95" t="s">
        <v>4</v>
      </c>
      <c r="B306" s="96" t="s">
        <v>5</v>
      </c>
      <c r="C306" s="22"/>
      <c r="D306" s="96" t="s">
        <v>450</v>
      </c>
      <c r="E306" s="96" t="s">
        <v>451</v>
      </c>
      <c r="F306" s="97" t="s">
        <v>452</v>
      </c>
    </row>
    <row r="307" spans="1:9" ht="12.75" x14ac:dyDescent="0.2">
      <c r="A307" s="95" t="s">
        <v>453</v>
      </c>
      <c r="B307" s="96" t="s">
        <v>454</v>
      </c>
      <c r="C307" s="96" t="s">
        <v>7</v>
      </c>
      <c r="D307" s="96" t="s">
        <v>455</v>
      </c>
      <c r="E307" s="96" t="s">
        <v>456</v>
      </c>
      <c r="F307" s="97" t="s">
        <v>457</v>
      </c>
    </row>
    <row r="308" spans="1:9" ht="12.75" x14ac:dyDescent="0.2">
      <c r="A308" s="98"/>
      <c r="B308" s="33"/>
      <c r="C308" s="32"/>
      <c r="D308" s="33" t="s">
        <v>33</v>
      </c>
      <c r="E308" s="33" t="s">
        <v>33</v>
      </c>
      <c r="F308" s="99" t="s">
        <v>33</v>
      </c>
    </row>
    <row r="309" spans="1:9" x14ac:dyDescent="0.15">
      <c r="A309" s="11"/>
      <c r="B309" s="2"/>
      <c r="C309" s="11"/>
      <c r="D309" s="11"/>
      <c r="E309" s="11"/>
      <c r="F309" s="11"/>
    </row>
    <row r="310" spans="1:9" x14ac:dyDescent="0.15">
      <c r="A310" s="37" t="s">
        <v>458</v>
      </c>
      <c r="B310" s="38">
        <v>239</v>
      </c>
      <c r="C310" s="38" t="s">
        <v>52</v>
      </c>
      <c r="D310" s="100">
        <v>63364.98</v>
      </c>
      <c r="E310" s="100">
        <v>11122.3</v>
      </c>
      <c r="F310" s="101"/>
    </row>
    <row r="311" spans="1:9" x14ac:dyDescent="0.15">
      <c r="A311" s="86" t="s">
        <v>759</v>
      </c>
      <c r="B311" s="2">
        <v>271</v>
      </c>
      <c r="C311" s="2" t="s">
        <v>97</v>
      </c>
      <c r="D311" s="100">
        <v>257513</v>
      </c>
      <c r="E311" s="100">
        <v>125847</v>
      </c>
      <c r="F311" s="101"/>
    </row>
    <row r="312" spans="1:9" x14ac:dyDescent="0.15">
      <c r="A312" s="86" t="s">
        <v>759</v>
      </c>
      <c r="B312" s="2">
        <v>271</v>
      </c>
      <c r="C312" s="2" t="s">
        <v>98</v>
      </c>
      <c r="D312" s="100">
        <v>61444</v>
      </c>
      <c r="E312" s="100">
        <v>32248</v>
      </c>
      <c r="F312" s="101"/>
    </row>
    <row r="313" spans="1:9" x14ac:dyDescent="0.15">
      <c r="A313" s="37" t="s">
        <v>459</v>
      </c>
      <c r="B313" s="48">
        <v>337</v>
      </c>
      <c r="C313" s="38" t="s">
        <v>37</v>
      </c>
      <c r="D313" s="100">
        <v>92260</v>
      </c>
      <c r="E313" s="100">
        <v>83643</v>
      </c>
      <c r="F313" s="101"/>
    </row>
    <row r="314" spans="1:9" x14ac:dyDescent="0.15">
      <c r="A314" s="37" t="s">
        <v>459</v>
      </c>
      <c r="B314" s="48">
        <v>337</v>
      </c>
      <c r="C314" s="38" t="s">
        <v>39</v>
      </c>
      <c r="D314" s="100">
        <v>17093</v>
      </c>
      <c r="E314" s="100">
        <v>15497</v>
      </c>
      <c r="F314" s="101"/>
    </row>
    <row r="315" spans="1:9" x14ac:dyDescent="0.15">
      <c r="A315" s="37" t="s">
        <v>459</v>
      </c>
      <c r="B315" s="48">
        <v>337</v>
      </c>
      <c r="C315" s="38" t="s">
        <v>760</v>
      </c>
      <c r="D315" s="100">
        <v>114577</v>
      </c>
      <c r="E315" s="100">
        <v>90013</v>
      </c>
      <c r="F315" s="101"/>
    </row>
    <row r="316" spans="1:9" x14ac:dyDescent="0.15">
      <c r="A316" s="37" t="s">
        <v>94</v>
      </c>
      <c r="B316" s="48">
        <v>363</v>
      </c>
      <c r="C316" s="38" t="s">
        <v>217</v>
      </c>
      <c r="D316" s="100">
        <v>35446</v>
      </c>
      <c r="E316" s="100">
        <v>25179</v>
      </c>
      <c r="F316" s="101"/>
      <c r="G316" s="87"/>
      <c r="H316" s="87"/>
      <c r="I316" s="87"/>
    </row>
    <row r="317" spans="1:9" x14ac:dyDescent="0.15">
      <c r="A317" s="37" t="s">
        <v>94</v>
      </c>
      <c r="B317" s="48">
        <v>363</v>
      </c>
      <c r="C317" s="38" t="s">
        <v>218</v>
      </c>
      <c r="D317" s="100">
        <v>8507</v>
      </c>
      <c r="E317" s="100">
        <v>6043</v>
      </c>
      <c r="F317" s="101"/>
      <c r="G317" s="87"/>
      <c r="H317" s="87"/>
      <c r="I317" s="87"/>
    </row>
    <row r="318" spans="1:9" x14ac:dyDescent="0.15">
      <c r="A318" s="37" t="s">
        <v>461</v>
      </c>
      <c r="B318" s="48">
        <v>383</v>
      </c>
      <c r="C318" s="38" t="s">
        <v>105</v>
      </c>
      <c r="D318" s="100">
        <v>52021</v>
      </c>
      <c r="E318" s="100">
        <v>42087</v>
      </c>
      <c r="F318" s="101"/>
      <c r="G318" s="87"/>
      <c r="H318" s="87"/>
      <c r="I318" s="87"/>
    </row>
    <row r="319" spans="1:9" x14ac:dyDescent="0.15">
      <c r="A319" s="37" t="s">
        <v>220</v>
      </c>
      <c r="B319" s="48">
        <v>536</v>
      </c>
      <c r="C319" s="38" t="s">
        <v>393</v>
      </c>
      <c r="D319" s="100">
        <v>108820</v>
      </c>
      <c r="E319" s="100">
        <v>49767</v>
      </c>
      <c r="F319" s="101"/>
      <c r="G319" s="87"/>
      <c r="H319" s="87"/>
    </row>
    <row r="320" spans="1:9" x14ac:dyDescent="0.15">
      <c r="A320" s="37" t="s">
        <v>220</v>
      </c>
      <c r="B320" s="48">
        <v>607</v>
      </c>
      <c r="C320" s="38" t="s">
        <v>331</v>
      </c>
      <c r="D320" s="100">
        <v>0</v>
      </c>
      <c r="E320" s="100">
        <v>963315</v>
      </c>
      <c r="F320" s="101"/>
      <c r="G320" s="87"/>
      <c r="H320" s="87"/>
    </row>
    <row r="321" spans="1:14" x14ac:dyDescent="0.15">
      <c r="A321" s="37" t="s">
        <v>220</v>
      </c>
      <c r="B321" s="48">
        <v>607</v>
      </c>
      <c r="C321" s="38" t="s">
        <v>416</v>
      </c>
      <c r="D321" s="100">
        <v>0</v>
      </c>
      <c r="E321" s="100">
        <v>58801</v>
      </c>
      <c r="F321" s="101"/>
      <c r="H321" s="87"/>
    </row>
    <row r="322" spans="1:14" x14ac:dyDescent="0.15">
      <c r="A322" s="37"/>
      <c r="B322" s="48"/>
      <c r="C322" s="38"/>
      <c r="D322" s="100"/>
      <c r="E322" s="100"/>
      <c r="F322" s="101"/>
      <c r="H322" s="87"/>
    </row>
    <row r="323" spans="1:14" x14ac:dyDescent="0.15">
      <c r="A323" s="102" t="s">
        <v>467</v>
      </c>
      <c r="B323" s="66"/>
      <c r="C323" s="67"/>
      <c r="D323" s="65">
        <v>811045.98</v>
      </c>
      <c r="E323" s="65">
        <v>1503562.3</v>
      </c>
      <c r="F323" s="65">
        <v>0</v>
      </c>
      <c r="H323" s="87"/>
    </row>
    <row r="324" spans="1:14" x14ac:dyDescent="0.15">
      <c r="D324" s="87"/>
      <c r="H324" s="87"/>
    </row>
    <row r="325" spans="1:14" x14ac:dyDescent="0.15">
      <c r="B325" s="2"/>
      <c r="D325" s="87"/>
    </row>
    <row r="326" spans="1:14" ht="12.75" x14ac:dyDescent="0.2">
      <c r="A326" s="8" t="s">
        <v>468</v>
      </c>
      <c r="B326" s="87"/>
      <c r="C326" s="87"/>
      <c r="E326" s="6"/>
      <c r="F326" s="104"/>
      <c r="G326" s="104"/>
      <c r="L326" s="105"/>
    </row>
    <row r="327" spans="1:14" ht="12.75" x14ac:dyDescent="0.2">
      <c r="A327" s="1" t="s">
        <v>446</v>
      </c>
      <c r="B327" s="87"/>
      <c r="C327" s="87"/>
      <c r="E327" s="6"/>
      <c r="F327" s="104"/>
      <c r="G327" s="104"/>
      <c r="L327" s="105"/>
    </row>
    <row r="328" spans="1:14" ht="12.75" x14ac:dyDescent="0.2">
      <c r="A328" s="90" t="s">
        <v>801</v>
      </c>
      <c r="B328" s="6"/>
      <c r="C328" s="6"/>
      <c r="E328" s="6"/>
      <c r="F328" s="104"/>
      <c r="G328" s="104"/>
      <c r="L328" s="105"/>
    </row>
    <row r="329" spans="1:14" x14ac:dyDescent="0.15">
      <c r="A329" s="11"/>
      <c r="B329" s="11"/>
      <c r="C329" s="11"/>
      <c r="D329" s="11"/>
      <c r="E329" s="11"/>
      <c r="F329" s="106"/>
      <c r="G329" s="106"/>
      <c r="H329" s="11"/>
      <c r="I329" s="11"/>
      <c r="J329" s="11"/>
      <c r="K329" s="11"/>
      <c r="L329" s="105"/>
      <c r="M329" s="87"/>
      <c r="N329" s="87"/>
    </row>
    <row r="330" spans="1:14" ht="12.75" x14ac:dyDescent="0.2">
      <c r="A330" s="91"/>
      <c r="B330" s="92" t="s">
        <v>469</v>
      </c>
      <c r="C330" s="92"/>
      <c r="D330" s="92"/>
      <c r="E330" s="107"/>
      <c r="F330" s="92" t="s">
        <v>470</v>
      </c>
      <c r="G330" s="92" t="s">
        <v>471</v>
      </c>
      <c r="H330" s="92" t="s">
        <v>472</v>
      </c>
      <c r="I330" s="92" t="s">
        <v>14</v>
      </c>
      <c r="J330" s="92" t="s">
        <v>472</v>
      </c>
      <c r="K330" s="92" t="s">
        <v>473</v>
      </c>
      <c r="L330" s="92" t="s">
        <v>474</v>
      </c>
      <c r="M330" s="87"/>
    </row>
    <row r="331" spans="1:14" ht="12.75" x14ac:dyDescent="0.2">
      <c r="A331" s="95" t="s">
        <v>475</v>
      </c>
      <c r="B331" s="96" t="s">
        <v>476</v>
      </c>
      <c r="C331" s="96" t="s">
        <v>477</v>
      </c>
      <c r="D331" s="96" t="s">
        <v>5</v>
      </c>
      <c r="E331" s="96" t="s">
        <v>7</v>
      </c>
      <c r="F331" s="96" t="s">
        <v>15</v>
      </c>
      <c r="G331" s="96" t="s">
        <v>478</v>
      </c>
      <c r="H331" s="96" t="s">
        <v>479</v>
      </c>
      <c r="I331" s="96" t="s">
        <v>480</v>
      </c>
      <c r="J331" s="96" t="s">
        <v>481</v>
      </c>
      <c r="K331" s="96" t="s">
        <v>482</v>
      </c>
      <c r="L331" s="96" t="s">
        <v>483</v>
      </c>
      <c r="M331" s="87"/>
    </row>
    <row r="332" spans="1:14" ht="12.75" x14ac:dyDescent="0.2">
      <c r="A332" s="95" t="s">
        <v>453</v>
      </c>
      <c r="B332" s="96" t="s">
        <v>484</v>
      </c>
      <c r="C332" s="96" t="s">
        <v>485</v>
      </c>
      <c r="D332" s="96" t="s">
        <v>486</v>
      </c>
      <c r="E332" s="22"/>
      <c r="F332" s="96" t="s">
        <v>487</v>
      </c>
      <c r="G332" s="96" t="s">
        <v>488</v>
      </c>
      <c r="H332" s="96" t="s">
        <v>489</v>
      </c>
      <c r="I332" s="96" t="s">
        <v>490</v>
      </c>
      <c r="J332" s="96" t="s">
        <v>21</v>
      </c>
      <c r="K332" s="108" t="s">
        <v>21</v>
      </c>
      <c r="L332" s="108" t="s">
        <v>491</v>
      </c>
    </row>
    <row r="333" spans="1:14" ht="12.75" x14ac:dyDescent="0.2">
      <c r="A333" s="98"/>
      <c r="B333" s="33" t="s">
        <v>492</v>
      </c>
      <c r="C333" s="33"/>
      <c r="D333" s="33"/>
      <c r="E333" s="32"/>
      <c r="F333" s="109"/>
      <c r="G333" s="109"/>
      <c r="H333" s="33"/>
      <c r="I333" s="33" t="s">
        <v>33</v>
      </c>
      <c r="J333" s="33"/>
      <c r="K333" s="110"/>
      <c r="L333" s="110" t="s">
        <v>493</v>
      </c>
    </row>
    <row r="334" spans="1:14" x14ac:dyDescent="0.15">
      <c r="A334" s="11"/>
      <c r="B334" s="11"/>
      <c r="C334" s="11"/>
      <c r="D334" s="11"/>
      <c r="E334" s="11"/>
      <c r="F334" s="106"/>
      <c r="G334" s="106"/>
      <c r="H334" s="11"/>
      <c r="I334" s="11"/>
      <c r="J334" s="11"/>
      <c r="K334" s="11"/>
      <c r="L334" s="105"/>
      <c r="M334" s="87"/>
      <c r="N334" s="87"/>
    </row>
    <row r="335" spans="1:14" x14ac:dyDescent="0.15">
      <c r="A335" s="37" t="s">
        <v>298</v>
      </c>
      <c r="B335" s="37" t="s">
        <v>802</v>
      </c>
      <c r="C335" s="6" t="s">
        <v>496</v>
      </c>
      <c r="D335" s="48">
        <v>628</v>
      </c>
      <c r="E335" s="38" t="s">
        <v>768</v>
      </c>
      <c r="F335" s="111">
        <v>40238</v>
      </c>
      <c r="G335" s="38" t="s">
        <v>165</v>
      </c>
      <c r="H335" s="112">
        <v>33500000000</v>
      </c>
      <c r="I335" s="112">
        <v>33881354</v>
      </c>
      <c r="J335" s="112">
        <v>32882539</v>
      </c>
      <c r="K335" s="112"/>
      <c r="L335" s="105">
        <v>7.1999999999999995E-2</v>
      </c>
      <c r="M335" s="78"/>
    </row>
    <row r="336" spans="1:14" x14ac:dyDescent="0.15">
      <c r="A336" s="37" t="s">
        <v>803</v>
      </c>
      <c r="B336" s="37" t="s">
        <v>802</v>
      </c>
      <c r="C336" s="6" t="s">
        <v>496</v>
      </c>
      <c r="D336" s="48">
        <v>628</v>
      </c>
      <c r="E336" s="38" t="s">
        <v>769</v>
      </c>
      <c r="F336" s="111">
        <v>40238</v>
      </c>
      <c r="G336" s="38" t="s">
        <v>165</v>
      </c>
      <c r="H336" s="112">
        <v>6500000000</v>
      </c>
      <c r="I336" s="112">
        <v>6500000</v>
      </c>
      <c r="J336" s="112">
        <v>6500000</v>
      </c>
      <c r="K336" s="112"/>
      <c r="L336" s="105">
        <v>0</v>
      </c>
      <c r="M336" s="78"/>
    </row>
    <row r="337" spans="1:13" x14ac:dyDescent="0.15">
      <c r="A337" s="37"/>
      <c r="B337" s="37"/>
      <c r="C337" s="6"/>
      <c r="D337" s="48"/>
      <c r="E337" s="38"/>
      <c r="F337" s="111"/>
      <c r="G337" s="38"/>
      <c r="H337" s="112"/>
      <c r="I337" s="112"/>
      <c r="J337" s="112"/>
      <c r="K337" s="112"/>
      <c r="L337" s="105"/>
      <c r="M337" s="78"/>
    </row>
    <row r="338" spans="1:13" x14ac:dyDescent="0.15">
      <c r="A338" s="113" t="s">
        <v>467</v>
      </c>
      <c r="B338" s="67"/>
      <c r="C338" s="67"/>
      <c r="D338" s="67"/>
      <c r="E338" s="67"/>
      <c r="F338" s="114"/>
      <c r="G338" s="114"/>
      <c r="H338" s="65"/>
      <c r="I338" s="69">
        <v>40381354</v>
      </c>
      <c r="J338" s="69">
        <v>39382539</v>
      </c>
      <c r="K338" s="69">
        <v>0</v>
      </c>
      <c r="L338" s="65"/>
      <c r="M338" s="78"/>
    </row>
    <row r="339" spans="1:13" x14ac:dyDescent="0.15">
      <c r="A339" s="115"/>
      <c r="B339" s="6"/>
      <c r="C339" s="6"/>
      <c r="E339" s="6"/>
      <c r="F339" s="104"/>
      <c r="G339" s="104"/>
      <c r="H339" s="73"/>
      <c r="I339" s="73"/>
      <c r="J339" s="73"/>
      <c r="K339" s="73"/>
      <c r="L339" s="105"/>
      <c r="M339" s="78"/>
    </row>
    <row r="340" spans="1:13" x14ac:dyDescent="0.15">
      <c r="A340" s="116" t="s">
        <v>497</v>
      </c>
      <c r="B340" s="6"/>
      <c r="C340" s="6"/>
      <c r="E340" s="6"/>
      <c r="F340" s="104"/>
      <c r="G340" s="104"/>
      <c r="H340" s="78"/>
      <c r="I340" s="78"/>
      <c r="J340" s="78"/>
      <c r="K340" s="78"/>
      <c r="L340" s="105"/>
    </row>
    <row r="341" spans="1:13" x14ac:dyDescent="0.15">
      <c r="A341" s="80" t="s">
        <v>498</v>
      </c>
      <c r="B341" s="6"/>
      <c r="C341" s="6"/>
      <c r="E341" s="82"/>
      <c r="F341" s="117"/>
      <c r="G341" s="118"/>
      <c r="H341" s="78"/>
      <c r="I341" s="78"/>
      <c r="J341" s="78"/>
      <c r="K341" s="78"/>
      <c r="L341" s="105"/>
      <c r="M341" s="78"/>
    </row>
    <row r="342" spans="1:13" x14ac:dyDescent="0.15">
      <c r="A342" s="80" t="s">
        <v>499</v>
      </c>
      <c r="B342" s="6"/>
      <c r="C342" s="6"/>
      <c r="E342" s="6"/>
      <c r="F342" s="104"/>
      <c r="G342" s="104"/>
      <c r="L342" s="105"/>
      <c r="M342" s="78"/>
    </row>
    <row r="343" spans="1:13" x14ac:dyDescent="0.15">
      <c r="A343" s="119"/>
      <c r="B343" s="6"/>
      <c r="C343" s="6"/>
      <c r="E343" s="6"/>
      <c r="F343" s="104"/>
      <c r="G343" s="104"/>
      <c r="H343" s="78"/>
      <c r="I343" s="78"/>
      <c r="J343" s="78"/>
      <c r="K343" s="78"/>
      <c r="L343" s="105"/>
      <c r="M343" s="78"/>
    </row>
    <row r="344" spans="1:13" x14ac:dyDescent="0.15">
      <c r="A344" s="119"/>
      <c r="B344" s="6"/>
      <c r="C344" s="6"/>
      <c r="E344" s="6"/>
      <c r="F344" s="104"/>
      <c r="G344" s="104"/>
      <c r="H344" s="78"/>
      <c r="I344" s="78"/>
      <c r="J344" s="78"/>
      <c r="K344" s="78"/>
      <c r="L344" s="105"/>
      <c r="M344" s="78"/>
    </row>
    <row r="345" spans="1:13" ht="12.75" x14ac:dyDescent="0.2">
      <c r="A345" s="120"/>
      <c r="B345" s="120"/>
      <c r="C345" s="121"/>
      <c r="D345" s="121"/>
      <c r="E345" s="121"/>
      <c r="F345" s="121"/>
      <c r="G345" s="88"/>
      <c r="I345" s="5"/>
      <c r="J345" s="78"/>
      <c r="K345" s="78"/>
      <c r="L345" s="78"/>
      <c r="M345" s="78"/>
    </row>
    <row r="346" spans="1:13" x14ac:dyDescent="0.15">
      <c r="A346" s="122" t="s">
        <v>500</v>
      </c>
      <c r="B346" s="123"/>
      <c r="C346" s="123"/>
      <c r="D346" s="123"/>
      <c r="E346" s="123"/>
      <c r="F346" s="124"/>
      <c r="G346" s="88"/>
      <c r="I346" s="5"/>
    </row>
    <row r="347" spans="1:13" ht="31.5" x14ac:dyDescent="0.15">
      <c r="A347" s="125" t="s">
        <v>501</v>
      </c>
      <c r="B347" s="126" t="s">
        <v>502</v>
      </c>
      <c r="C347" s="126" t="s">
        <v>503</v>
      </c>
      <c r="D347" s="127" t="s">
        <v>504</v>
      </c>
      <c r="E347" s="126" t="s">
        <v>505</v>
      </c>
      <c r="F347" s="128" t="s">
        <v>506</v>
      </c>
      <c r="G347" s="88"/>
      <c r="I347" s="5"/>
      <c r="J347" s="78"/>
      <c r="K347" s="78"/>
      <c r="L347" s="78"/>
      <c r="M347" s="78"/>
    </row>
    <row r="348" spans="1:13" ht="112.5" x14ac:dyDescent="0.15">
      <c r="A348" s="129">
        <v>193</v>
      </c>
      <c r="B348" s="130" t="s">
        <v>35</v>
      </c>
      <c r="C348" s="130" t="s">
        <v>507</v>
      </c>
      <c r="D348" s="130" t="s">
        <v>508</v>
      </c>
      <c r="E348" s="131" t="s">
        <v>509</v>
      </c>
      <c r="F348" s="131" t="s">
        <v>510</v>
      </c>
      <c r="G348" s="88"/>
      <c r="I348" s="5"/>
      <c r="J348" s="78"/>
      <c r="K348" s="78"/>
      <c r="L348" s="78"/>
      <c r="M348" s="78"/>
    </row>
    <row r="349" spans="1:13" ht="112.5" x14ac:dyDescent="0.15">
      <c r="A349" s="132">
        <v>199</v>
      </c>
      <c r="B349" s="133" t="s">
        <v>40</v>
      </c>
      <c r="C349" s="133" t="s">
        <v>507</v>
      </c>
      <c r="D349" s="133" t="s">
        <v>508</v>
      </c>
      <c r="E349" s="134" t="s">
        <v>509</v>
      </c>
      <c r="F349" s="134" t="s">
        <v>511</v>
      </c>
      <c r="G349" s="88"/>
      <c r="I349" s="5"/>
      <c r="J349" s="78"/>
      <c r="K349" s="78"/>
      <c r="L349" s="78"/>
      <c r="M349" s="78"/>
    </row>
    <row r="350" spans="1:13" ht="146.25" x14ac:dyDescent="0.15">
      <c r="A350" s="129">
        <v>202</v>
      </c>
      <c r="B350" s="130" t="s">
        <v>43</v>
      </c>
      <c r="C350" s="130" t="s">
        <v>507</v>
      </c>
      <c r="D350" s="130" t="s">
        <v>508</v>
      </c>
      <c r="E350" s="131" t="s">
        <v>512</v>
      </c>
      <c r="F350" s="131" t="s">
        <v>513</v>
      </c>
      <c r="G350" s="88"/>
      <c r="I350" s="5"/>
      <c r="J350" s="78"/>
      <c r="K350" s="78"/>
      <c r="L350" s="78"/>
      <c r="M350" s="78"/>
    </row>
    <row r="351" spans="1:13" ht="45" x14ac:dyDescent="0.15">
      <c r="A351" s="132">
        <v>211</v>
      </c>
      <c r="B351" s="133" t="s">
        <v>48</v>
      </c>
      <c r="C351" s="133" t="s">
        <v>514</v>
      </c>
      <c r="D351" s="133" t="s">
        <v>508</v>
      </c>
      <c r="E351" s="133" t="s">
        <v>515</v>
      </c>
      <c r="F351" s="133" t="s">
        <v>516</v>
      </c>
      <c r="G351" s="88"/>
      <c r="I351" s="5"/>
      <c r="J351" s="78"/>
      <c r="K351" s="78"/>
      <c r="L351" s="78"/>
      <c r="M351" s="78"/>
    </row>
    <row r="352" spans="1:13" ht="56.25" x14ac:dyDescent="0.15">
      <c r="A352" s="129">
        <v>221</v>
      </c>
      <c r="B352" s="130" t="s">
        <v>53</v>
      </c>
      <c r="C352" s="130" t="s">
        <v>514</v>
      </c>
      <c r="D352" s="130" t="s">
        <v>517</v>
      </c>
      <c r="E352" s="133" t="s">
        <v>518</v>
      </c>
      <c r="F352" s="133" t="s">
        <v>519</v>
      </c>
      <c r="I352" s="5"/>
    </row>
    <row r="353" spans="1:14" ht="33.75" x14ac:dyDescent="0.15">
      <c r="A353" s="132">
        <v>225</v>
      </c>
      <c r="B353" s="133" t="s">
        <v>61</v>
      </c>
      <c r="C353" s="133" t="s">
        <v>520</v>
      </c>
      <c r="D353" s="133" t="s">
        <v>521</v>
      </c>
      <c r="E353" s="133" t="s">
        <v>522</v>
      </c>
      <c r="F353" s="133" t="s">
        <v>523</v>
      </c>
      <c r="G353" s="88"/>
      <c r="I353" s="5"/>
      <c r="J353" s="78"/>
      <c r="K353" s="78"/>
      <c r="L353" s="78"/>
      <c r="M353" s="78"/>
    </row>
    <row r="354" spans="1:14" ht="22.5" x14ac:dyDescent="0.15">
      <c r="A354" s="129">
        <v>226</v>
      </c>
      <c r="B354" s="130" t="s">
        <v>524</v>
      </c>
      <c r="C354" s="130" t="s">
        <v>514</v>
      </c>
      <c r="D354" s="130" t="s">
        <v>508</v>
      </c>
      <c r="E354" s="130" t="s">
        <v>525</v>
      </c>
      <c r="F354" s="130" t="s">
        <v>526</v>
      </c>
      <c r="G354" s="88"/>
      <c r="I354" s="5"/>
      <c r="J354" s="78"/>
      <c r="K354" s="78"/>
      <c r="L354" s="78"/>
      <c r="M354" s="78"/>
    </row>
    <row r="355" spans="1:14" ht="22.5" x14ac:dyDescent="0.15">
      <c r="A355" s="132">
        <v>228</v>
      </c>
      <c r="B355" s="133" t="s">
        <v>66</v>
      </c>
      <c r="C355" s="133" t="s">
        <v>520</v>
      </c>
      <c r="D355" s="133" t="s">
        <v>521</v>
      </c>
      <c r="E355" s="133" t="s">
        <v>527</v>
      </c>
      <c r="F355" s="133" t="s">
        <v>527</v>
      </c>
      <c r="G355" s="88"/>
      <c r="I355" s="5"/>
      <c r="J355" s="78"/>
      <c r="K355" s="78"/>
      <c r="L355" s="78"/>
      <c r="M355" s="78"/>
    </row>
    <row r="356" spans="1:14" ht="33.75" x14ac:dyDescent="0.15">
      <c r="A356" s="129">
        <v>233</v>
      </c>
      <c r="B356" s="130" t="s">
        <v>528</v>
      </c>
      <c r="C356" s="130" t="s">
        <v>514</v>
      </c>
      <c r="D356" s="130" t="s">
        <v>529</v>
      </c>
      <c r="E356" s="133" t="s">
        <v>530</v>
      </c>
      <c r="F356" s="133" t="s">
        <v>531</v>
      </c>
      <c r="G356" s="88"/>
      <c r="I356" s="5"/>
      <c r="J356" s="78"/>
      <c r="K356" s="78"/>
      <c r="L356" s="78"/>
      <c r="M356" s="78"/>
    </row>
    <row r="357" spans="1:14" ht="67.5" x14ac:dyDescent="0.15">
      <c r="A357" s="132">
        <v>236</v>
      </c>
      <c r="B357" s="133" t="s">
        <v>68</v>
      </c>
      <c r="C357" s="133" t="s">
        <v>507</v>
      </c>
      <c r="D357" s="133" t="s">
        <v>521</v>
      </c>
      <c r="E357" s="133" t="s">
        <v>532</v>
      </c>
      <c r="F357" s="133" t="s">
        <v>533</v>
      </c>
      <c r="G357" s="88"/>
      <c r="I357" s="5"/>
      <c r="J357" s="78"/>
      <c r="K357" s="78"/>
      <c r="L357" s="78"/>
      <c r="M357" s="78"/>
    </row>
    <row r="358" spans="1:14" ht="33.75" x14ac:dyDescent="0.15">
      <c r="A358" s="129">
        <v>239</v>
      </c>
      <c r="B358" s="130" t="s">
        <v>73</v>
      </c>
      <c r="C358" s="130" t="s">
        <v>534</v>
      </c>
      <c r="D358" s="130" t="s">
        <v>508</v>
      </c>
      <c r="E358" s="130" t="s">
        <v>535</v>
      </c>
      <c r="F358" s="130" t="s">
        <v>535</v>
      </c>
      <c r="G358" s="88"/>
      <c r="I358" s="5"/>
    </row>
    <row r="359" spans="1:14" ht="33.75" x14ac:dyDescent="0.15">
      <c r="A359" s="132">
        <v>243</v>
      </c>
      <c r="B359" s="133" t="s">
        <v>536</v>
      </c>
      <c r="C359" s="133" t="s">
        <v>534</v>
      </c>
      <c r="D359" s="133" t="s">
        <v>508</v>
      </c>
      <c r="E359" s="133" t="s">
        <v>537</v>
      </c>
      <c r="F359" s="133" t="s">
        <v>537</v>
      </c>
      <c r="G359" s="88"/>
      <c r="I359" s="5"/>
      <c r="J359" s="78"/>
      <c r="K359" s="78"/>
      <c r="L359" s="78"/>
      <c r="M359" s="78"/>
    </row>
    <row r="360" spans="1:14" ht="90" x14ac:dyDescent="0.15">
      <c r="A360" s="129">
        <v>245</v>
      </c>
      <c r="B360" s="130" t="s">
        <v>76</v>
      </c>
      <c r="C360" s="130" t="s">
        <v>514</v>
      </c>
      <c r="D360" s="130" t="s">
        <v>517</v>
      </c>
      <c r="E360" s="133" t="s">
        <v>538</v>
      </c>
      <c r="F360" s="133" t="s">
        <v>539</v>
      </c>
      <c r="G360" s="88"/>
      <c r="I360" s="5"/>
      <c r="J360" s="78"/>
      <c r="K360" s="78"/>
      <c r="L360" s="78"/>
      <c r="M360" s="78"/>
    </row>
    <row r="361" spans="1:14" ht="90" x14ac:dyDescent="0.15">
      <c r="A361" s="132">
        <v>247</v>
      </c>
      <c r="B361" s="133" t="s">
        <v>81</v>
      </c>
      <c r="C361" s="133" t="s">
        <v>514</v>
      </c>
      <c r="D361" s="133" t="s">
        <v>517</v>
      </c>
      <c r="E361" s="133" t="s">
        <v>540</v>
      </c>
      <c r="F361" s="133" t="s">
        <v>541</v>
      </c>
      <c r="G361" s="88"/>
      <c r="I361" s="5"/>
      <c r="J361" s="78"/>
      <c r="K361" s="78"/>
      <c r="L361" s="78"/>
      <c r="M361" s="78"/>
    </row>
    <row r="362" spans="1:14" ht="22.5" x14ac:dyDescent="0.15">
      <c r="A362" s="129">
        <v>262</v>
      </c>
      <c r="B362" s="130" t="s">
        <v>86</v>
      </c>
      <c r="C362" s="130" t="s">
        <v>542</v>
      </c>
      <c r="D362" s="130" t="s">
        <v>508</v>
      </c>
      <c r="E362" s="130" t="s">
        <v>543</v>
      </c>
      <c r="F362" s="130" t="s">
        <v>543</v>
      </c>
      <c r="G362" s="88"/>
      <c r="I362" s="5"/>
      <c r="J362" s="78"/>
      <c r="K362" s="78"/>
      <c r="L362" s="78"/>
      <c r="M362" s="78"/>
    </row>
    <row r="363" spans="1:14" ht="67.5" x14ac:dyDescent="0.15">
      <c r="A363" s="132">
        <v>265</v>
      </c>
      <c r="B363" s="133" t="s">
        <v>544</v>
      </c>
      <c r="C363" s="133" t="s">
        <v>545</v>
      </c>
      <c r="D363" s="133" t="s">
        <v>517</v>
      </c>
      <c r="E363" s="133" t="s">
        <v>546</v>
      </c>
      <c r="F363" s="133" t="s">
        <v>547</v>
      </c>
      <c r="G363" s="88"/>
      <c r="I363" s="5"/>
      <c r="J363" s="78"/>
      <c r="K363" s="78"/>
      <c r="L363" s="78"/>
      <c r="M363" s="78"/>
    </row>
    <row r="364" spans="1:14" ht="22.5" x14ac:dyDescent="0.15">
      <c r="A364" s="129">
        <v>270</v>
      </c>
      <c r="B364" s="130" t="s">
        <v>93</v>
      </c>
      <c r="C364" s="130" t="s">
        <v>520</v>
      </c>
      <c r="D364" s="130" t="s">
        <v>521</v>
      </c>
      <c r="E364" s="130" t="s">
        <v>527</v>
      </c>
      <c r="F364" s="130" t="s">
        <v>527</v>
      </c>
      <c r="G364" s="88"/>
      <c r="I364" s="5"/>
    </row>
    <row r="365" spans="1:14" ht="101.25" x14ac:dyDescent="0.15">
      <c r="A365" s="132">
        <v>271</v>
      </c>
      <c r="B365" s="133" t="s">
        <v>95</v>
      </c>
      <c r="C365" s="133" t="s">
        <v>548</v>
      </c>
      <c r="D365" s="133" t="s">
        <v>517</v>
      </c>
      <c r="E365" s="133" t="s">
        <v>549</v>
      </c>
      <c r="F365" s="133" t="s">
        <v>550</v>
      </c>
      <c r="G365" s="88"/>
      <c r="I365" s="5"/>
      <c r="J365" s="78"/>
      <c r="K365" s="78"/>
      <c r="L365" s="78"/>
      <c r="M365" s="78"/>
    </row>
    <row r="366" spans="1:14" ht="22.5" x14ac:dyDescent="0.15">
      <c r="A366" s="129">
        <v>278</v>
      </c>
      <c r="B366" s="130" t="s">
        <v>551</v>
      </c>
      <c r="C366" s="130" t="s">
        <v>552</v>
      </c>
      <c r="D366" s="130" t="s">
        <v>508</v>
      </c>
      <c r="E366" s="130" t="s">
        <v>553</v>
      </c>
      <c r="F366" s="130" t="s">
        <v>553</v>
      </c>
      <c r="G366" s="88"/>
      <c r="I366" s="5"/>
      <c r="J366" s="78"/>
      <c r="K366" s="78"/>
      <c r="L366" s="78"/>
      <c r="M366" s="78"/>
    </row>
    <row r="367" spans="1:14" ht="33.75" x14ac:dyDescent="0.15">
      <c r="A367" s="132">
        <v>280</v>
      </c>
      <c r="B367" s="133" t="s">
        <v>100</v>
      </c>
      <c r="C367" s="133" t="s">
        <v>514</v>
      </c>
      <c r="D367" s="133" t="s">
        <v>554</v>
      </c>
      <c r="E367" s="133" t="s">
        <v>555</v>
      </c>
      <c r="F367" s="133" t="s">
        <v>556</v>
      </c>
      <c r="G367" s="88"/>
      <c r="I367" s="5"/>
      <c r="J367" s="78"/>
      <c r="K367" s="78"/>
      <c r="L367" s="78"/>
      <c r="M367" s="78"/>
    </row>
    <row r="368" spans="1:14" ht="90" x14ac:dyDescent="0.15">
      <c r="A368" s="129">
        <v>282</v>
      </c>
      <c r="B368" s="130" t="s">
        <v>104</v>
      </c>
      <c r="C368" s="130" t="s">
        <v>548</v>
      </c>
      <c r="D368" s="130" t="s">
        <v>517</v>
      </c>
      <c r="E368" s="133" t="s">
        <v>557</v>
      </c>
      <c r="F368" s="133" t="s">
        <v>558</v>
      </c>
      <c r="G368" s="88"/>
      <c r="I368" s="5"/>
      <c r="J368" s="78"/>
      <c r="K368" s="78"/>
      <c r="L368" s="78"/>
      <c r="M368" s="78"/>
      <c r="N368" s="87"/>
    </row>
    <row r="369" spans="1:13" ht="67.5" x14ac:dyDescent="0.15">
      <c r="A369" s="132">
        <v>283</v>
      </c>
      <c r="B369" s="133" t="s">
        <v>110</v>
      </c>
      <c r="C369" s="133" t="s">
        <v>507</v>
      </c>
      <c r="D369" s="133" t="s">
        <v>521</v>
      </c>
      <c r="E369" s="133" t="s">
        <v>559</v>
      </c>
      <c r="F369" s="133" t="s">
        <v>560</v>
      </c>
      <c r="G369" s="88"/>
      <c r="I369" s="5"/>
    </row>
    <row r="370" spans="1:13" x14ac:dyDescent="0.15">
      <c r="A370" s="129">
        <v>290</v>
      </c>
      <c r="B370" s="130" t="s">
        <v>114</v>
      </c>
      <c r="C370" s="130" t="s">
        <v>548</v>
      </c>
      <c r="D370" s="130" t="s">
        <v>561</v>
      </c>
      <c r="E370" s="130"/>
      <c r="F370" s="130" t="s">
        <v>562</v>
      </c>
      <c r="G370" s="88"/>
      <c r="I370" s="5"/>
      <c r="J370" s="78"/>
      <c r="K370" s="78"/>
      <c r="L370" s="78"/>
      <c r="M370" s="78"/>
    </row>
    <row r="371" spans="1:13" ht="90" x14ac:dyDescent="0.15">
      <c r="A371" s="132">
        <v>294</v>
      </c>
      <c r="B371" s="133" t="s">
        <v>118</v>
      </c>
      <c r="C371" s="133" t="s">
        <v>514</v>
      </c>
      <c r="D371" s="133" t="s">
        <v>517</v>
      </c>
      <c r="E371" s="134" t="s">
        <v>563</v>
      </c>
      <c r="F371" s="134" t="s">
        <v>564</v>
      </c>
      <c r="G371" s="88"/>
      <c r="I371" s="5"/>
      <c r="J371" s="78"/>
      <c r="K371" s="78"/>
      <c r="L371" s="78"/>
      <c r="M371" s="78"/>
    </row>
    <row r="372" spans="1:13" ht="22.5" x14ac:dyDescent="0.15">
      <c r="A372" s="129">
        <v>295</v>
      </c>
      <c r="B372" s="130" t="s">
        <v>565</v>
      </c>
      <c r="C372" s="130" t="s">
        <v>548</v>
      </c>
      <c r="D372" s="130" t="s">
        <v>566</v>
      </c>
      <c r="E372" s="130" t="s">
        <v>567</v>
      </c>
      <c r="F372" s="130" t="s">
        <v>567</v>
      </c>
      <c r="G372" s="88"/>
      <c r="I372" s="5"/>
      <c r="J372" s="78"/>
      <c r="K372" s="78"/>
      <c r="L372" s="78"/>
      <c r="M372" s="78"/>
    </row>
    <row r="373" spans="1:13" x14ac:dyDescent="0.15">
      <c r="A373" s="132">
        <v>299</v>
      </c>
      <c r="B373" s="133" t="s">
        <v>122</v>
      </c>
      <c r="C373" s="133" t="s">
        <v>548</v>
      </c>
      <c r="D373" s="133" t="s">
        <v>561</v>
      </c>
      <c r="E373" s="133"/>
      <c r="F373" s="133" t="s">
        <v>562</v>
      </c>
      <c r="G373" s="88"/>
      <c r="I373" s="5"/>
      <c r="J373" s="78"/>
      <c r="K373" s="78"/>
      <c r="L373" s="78"/>
      <c r="M373" s="78"/>
    </row>
    <row r="374" spans="1:13" ht="33.75" x14ac:dyDescent="0.15">
      <c r="A374" s="129">
        <v>300</v>
      </c>
      <c r="B374" s="130" t="s">
        <v>125</v>
      </c>
      <c r="C374" s="130" t="s">
        <v>545</v>
      </c>
      <c r="D374" s="130" t="s">
        <v>521</v>
      </c>
      <c r="E374" s="130" t="s">
        <v>568</v>
      </c>
      <c r="F374" s="130" t="s">
        <v>569</v>
      </c>
    </row>
    <row r="375" spans="1:13" ht="33.75" x14ac:dyDescent="0.15">
      <c r="A375" s="132">
        <v>304</v>
      </c>
      <c r="B375" s="133" t="s">
        <v>570</v>
      </c>
      <c r="C375" s="133" t="s">
        <v>542</v>
      </c>
      <c r="D375" s="133" t="s">
        <v>571</v>
      </c>
      <c r="E375" s="133" t="s">
        <v>572</v>
      </c>
      <c r="F375" s="133" t="s">
        <v>573</v>
      </c>
      <c r="G375" s="88"/>
      <c r="I375" s="5"/>
      <c r="J375" s="78"/>
      <c r="K375" s="78"/>
      <c r="L375" s="78"/>
      <c r="M375" s="78"/>
    </row>
    <row r="376" spans="1:13" ht="33.75" x14ac:dyDescent="0.15">
      <c r="A376" s="132" t="s">
        <v>574</v>
      </c>
      <c r="B376" s="133" t="s">
        <v>575</v>
      </c>
      <c r="C376" s="133" t="s">
        <v>514</v>
      </c>
      <c r="D376" s="133" t="s">
        <v>576</v>
      </c>
      <c r="E376" s="133" t="s">
        <v>577</v>
      </c>
      <c r="F376" s="133" t="s">
        <v>578</v>
      </c>
      <c r="G376" s="88"/>
      <c r="I376" s="5"/>
      <c r="J376" s="78"/>
      <c r="K376" s="78"/>
      <c r="L376" s="78"/>
      <c r="M376" s="78"/>
    </row>
    <row r="377" spans="1:13" ht="45" x14ac:dyDescent="0.15">
      <c r="A377" s="129">
        <v>311</v>
      </c>
      <c r="B377" s="130" t="s">
        <v>579</v>
      </c>
      <c r="C377" s="130" t="s">
        <v>542</v>
      </c>
      <c r="D377" s="130" t="s">
        <v>580</v>
      </c>
      <c r="E377" s="130" t="s">
        <v>581</v>
      </c>
      <c r="F377" s="130" t="s">
        <v>582</v>
      </c>
      <c r="G377" s="88"/>
      <c r="I377" s="5"/>
      <c r="J377" s="78"/>
      <c r="K377" s="78"/>
      <c r="L377" s="78"/>
      <c r="M377" s="78"/>
    </row>
    <row r="378" spans="1:13" ht="22.5" x14ac:dyDescent="0.15">
      <c r="A378" s="132">
        <v>312</v>
      </c>
      <c r="B378" s="133" t="s">
        <v>583</v>
      </c>
      <c r="C378" s="133" t="s">
        <v>584</v>
      </c>
      <c r="D378" s="133" t="s">
        <v>508</v>
      </c>
      <c r="E378" s="133" t="s">
        <v>585</v>
      </c>
      <c r="F378" s="133" t="s">
        <v>585</v>
      </c>
      <c r="G378" s="88"/>
      <c r="I378" s="5"/>
      <c r="J378" s="78"/>
      <c r="K378" s="78"/>
      <c r="L378" s="78"/>
      <c r="M378" s="78"/>
    </row>
    <row r="379" spans="1:13" ht="90" x14ac:dyDescent="0.15">
      <c r="A379" s="129">
        <v>313</v>
      </c>
      <c r="B379" s="130" t="s">
        <v>586</v>
      </c>
      <c r="C379" s="130" t="s">
        <v>587</v>
      </c>
      <c r="D379" s="130" t="s">
        <v>588</v>
      </c>
      <c r="E379" s="133" t="s">
        <v>589</v>
      </c>
      <c r="F379" s="130" t="s">
        <v>590</v>
      </c>
      <c r="G379" s="88"/>
      <c r="I379" s="5"/>
    </row>
    <row r="380" spans="1:13" ht="33.75" x14ac:dyDescent="0.15">
      <c r="A380" s="132">
        <v>315</v>
      </c>
      <c r="B380" s="133" t="s">
        <v>131</v>
      </c>
      <c r="C380" s="133" t="s">
        <v>591</v>
      </c>
      <c r="D380" s="133" t="s">
        <v>592</v>
      </c>
      <c r="E380" s="133"/>
      <c r="F380" s="133" t="s">
        <v>562</v>
      </c>
      <c r="G380" s="88"/>
      <c r="I380" s="5"/>
      <c r="J380" s="78"/>
      <c r="K380" s="78"/>
      <c r="L380" s="78"/>
      <c r="M380" s="78"/>
    </row>
    <row r="381" spans="1:13" x14ac:dyDescent="0.15">
      <c r="A381" s="129">
        <v>316</v>
      </c>
      <c r="B381" s="130" t="s">
        <v>131</v>
      </c>
      <c r="C381" s="130" t="s">
        <v>548</v>
      </c>
      <c r="D381" s="130" t="s">
        <v>561</v>
      </c>
      <c r="E381" s="130"/>
      <c r="F381" s="130" t="s">
        <v>562</v>
      </c>
      <c r="G381" s="88"/>
      <c r="I381" s="5"/>
      <c r="J381" s="78"/>
      <c r="K381" s="78"/>
      <c r="L381" s="78"/>
      <c r="M381" s="78"/>
    </row>
    <row r="382" spans="1:13" ht="22.5" x14ac:dyDescent="0.15">
      <c r="A382" s="132">
        <v>319</v>
      </c>
      <c r="B382" s="133" t="s">
        <v>134</v>
      </c>
      <c r="C382" s="133" t="s">
        <v>520</v>
      </c>
      <c r="D382" s="133" t="s">
        <v>521</v>
      </c>
      <c r="E382" s="133" t="s">
        <v>527</v>
      </c>
      <c r="F382" s="133" t="s">
        <v>527</v>
      </c>
      <c r="G382" s="88"/>
      <c r="I382" s="5"/>
      <c r="J382" s="78"/>
      <c r="K382" s="78"/>
      <c r="L382" s="78"/>
      <c r="M382" s="78"/>
    </row>
    <row r="383" spans="1:13" ht="78.75" x14ac:dyDescent="0.15">
      <c r="A383" s="129">
        <v>322</v>
      </c>
      <c r="B383" s="130" t="s">
        <v>136</v>
      </c>
      <c r="C383" s="130" t="s">
        <v>548</v>
      </c>
      <c r="D383" s="130" t="s">
        <v>517</v>
      </c>
      <c r="E383" s="133" t="s">
        <v>593</v>
      </c>
      <c r="F383" s="133" t="s">
        <v>539</v>
      </c>
      <c r="G383" s="88"/>
      <c r="I383" s="5"/>
      <c r="J383" s="78"/>
      <c r="K383" s="78"/>
      <c r="L383" s="78"/>
      <c r="M383" s="78"/>
    </row>
    <row r="384" spans="1:13" ht="45" x14ac:dyDescent="0.15">
      <c r="A384" s="132">
        <v>323</v>
      </c>
      <c r="B384" s="133" t="s">
        <v>594</v>
      </c>
      <c r="C384" s="133" t="s">
        <v>584</v>
      </c>
      <c r="D384" s="133" t="s">
        <v>595</v>
      </c>
      <c r="E384" s="133" t="s">
        <v>596</v>
      </c>
      <c r="F384" s="133" t="s">
        <v>597</v>
      </c>
      <c r="G384" s="88"/>
    </row>
    <row r="385" spans="1:13" ht="22.5" x14ac:dyDescent="0.15">
      <c r="A385" s="129">
        <v>330</v>
      </c>
      <c r="B385" s="130" t="s">
        <v>145</v>
      </c>
      <c r="C385" s="130" t="s">
        <v>545</v>
      </c>
      <c r="D385" s="130" t="s">
        <v>598</v>
      </c>
      <c r="E385" s="130" t="s">
        <v>599</v>
      </c>
      <c r="F385" s="130" t="s">
        <v>599</v>
      </c>
      <c r="G385" s="88"/>
      <c r="I385" s="5"/>
      <c r="J385" s="78"/>
      <c r="K385" s="78"/>
      <c r="L385" s="78"/>
      <c r="M385" s="78"/>
    </row>
    <row r="386" spans="1:13" ht="33.75" x14ac:dyDescent="0.15">
      <c r="A386" s="132">
        <v>331</v>
      </c>
      <c r="B386" s="133" t="s">
        <v>600</v>
      </c>
      <c r="C386" s="133" t="s">
        <v>591</v>
      </c>
      <c r="D386" s="133" t="s">
        <v>601</v>
      </c>
      <c r="E386" s="133" t="s">
        <v>602</v>
      </c>
      <c r="F386" s="133" t="s">
        <v>603</v>
      </c>
      <c r="G386" s="88"/>
      <c r="I386" s="5"/>
      <c r="J386" s="78"/>
      <c r="K386" s="78"/>
      <c r="L386" s="78"/>
      <c r="M386" s="78"/>
    </row>
    <row r="387" spans="1:13" ht="45" x14ac:dyDescent="0.15">
      <c r="A387" s="132">
        <v>332</v>
      </c>
      <c r="B387" s="133" t="s">
        <v>600</v>
      </c>
      <c r="C387" s="133" t="s">
        <v>604</v>
      </c>
      <c r="D387" s="133" t="s">
        <v>605</v>
      </c>
      <c r="E387" s="133" t="s">
        <v>606</v>
      </c>
      <c r="F387" s="133" t="s">
        <v>607</v>
      </c>
      <c r="G387" s="88"/>
      <c r="I387" s="5"/>
      <c r="J387" s="78"/>
      <c r="K387" s="78"/>
      <c r="L387" s="78"/>
      <c r="M387" s="78"/>
    </row>
    <row r="388" spans="1:13" ht="33.75" x14ac:dyDescent="0.15">
      <c r="A388" s="129" t="s">
        <v>608</v>
      </c>
      <c r="B388" s="130" t="s">
        <v>609</v>
      </c>
      <c r="C388" s="130" t="s">
        <v>514</v>
      </c>
      <c r="D388" s="130" t="s">
        <v>576</v>
      </c>
      <c r="E388" s="130" t="s">
        <v>577</v>
      </c>
      <c r="F388" s="130" t="s">
        <v>578</v>
      </c>
      <c r="G388" s="88"/>
      <c r="I388" s="5"/>
      <c r="J388" s="78"/>
      <c r="K388" s="78"/>
      <c r="L388" s="78"/>
      <c r="M388" s="78"/>
    </row>
    <row r="389" spans="1:13" ht="22.5" x14ac:dyDescent="0.15">
      <c r="A389" s="132" t="s">
        <v>610</v>
      </c>
      <c r="B389" s="133" t="s">
        <v>149</v>
      </c>
      <c r="C389" s="133" t="s">
        <v>611</v>
      </c>
      <c r="D389" s="133" t="s">
        <v>521</v>
      </c>
      <c r="E389" s="133" t="s">
        <v>612</v>
      </c>
      <c r="F389" s="133" t="s">
        <v>612</v>
      </c>
      <c r="G389" s="88"/>
      <c r="I389" s="5"/>
      <c r="J389" s="78"/>
      <c r="K389" s="78"/>
      <c r="L389" s="78"/>
      <c r="M389" s="78"/>
    </row>
    <row r="390" spans="1:13" ht="22.5" x14ac:dyDescent="0.15">
      <c r="A390" s="129">
        <v>338</v>
      </c>
      <c r="B390" s="130" t="s">
        <v>613</v>
      </c>
      <c r="C390" s="130" t="s">
        <v>542</v>
      </c>
      <c r="D390" s="130" t="s">
        <v>508</v>
      </c>
      <c r="E390" s="133" t="s">
        <v>614</v>
      </c>
      <c r="F390" s="133" t="s">
        <v>614</v>
      </c>
      <c r="G390" s="88"/>
    </row>
    <row r="391" spans="1:13" ht="33.75" x14ac:dyDescent="0.15">
      <c r="A391" s="132">
        <v>341</v>
      </c>
      <c r="B391" s="133" t="s">
        <v>160</v>
      </c>
      <c r="C391" s="133" t="s">
        <v>520</v>
      </c>
      <c r="D391" s="133" t="s">
        <v>508</v>
      </c>
      <c r="E391" s="133" t="s">
        <v>615</v>
      </c>
      <c r="F391" s="133" t="s">
        <v>615</v>
      </c>
      <c r="G391" s="88"/>
      <c r="I391" s="5"/>
      <c r="J391" s="78"/>
      <c r="K391" s="78"/>
      <c r="L391" s="78"/>
      <c r="M391" s="78"/>
    </row>
    <row r="392" spans="1:13" ht="22.5" x14ac:dyDescent="0.15">
      <c r="A392" s="129">
        <v>342</v>
      </c>
      <c r="B392" s="130" t="s">
        <v>164</v>
      </c>
      <c r="C392" s="130" t="s">
        <v>548</v>
      </c>
      <c r="D392" s="130" t="s">
        <v>616</v>
      </c>
      <c r="E392" s="133" t="s">
        <v>567</v>
      </c>
      <c r="F392" s="130" t="s">
        <v>567</v>
      </c>
      <c r="G392" s="88"/>
      <c r="I392" s="5"/>
      <c r="J392" s="78"/>
      <c r="K392" s="78"/>
      <c r="L392" s="78"/>
      <c r="M392" s="78"/>
    </row>
    <row r="393" spans="1:13" ht="45" x14ac:dyDescent="0.15">
      <c r="A393" s="132">
        <v>346</v>
      </c>
      <c r="B393" s="133" t="s">
        <v>617</v>
      </c>
      <c r="C393" s="133" t="s">
        <v>542</v>
      </c>
      <c r="D393" s="133" t="s">
        <v>580</v>
      </c>
      <c r="E393" s="133" t="s">
        <v>618</v>
      </c>
      <c r="F393" s="133" t="s">
        <v>582</v>
      </c>
      <c r="G393" s="88"/>
      <c r="I393" s="5"/>
      <c r="J393" s="78"/>
      <c r="K393" s="78"/>
      <c r="L393" s="78"/>
      <c r="M393" s="78"/>
    </row>
    <row r="394" spans="1:13" ht="45" x14ac:dyDescent="0.15">
      <c r="A394" s="129" t="s">
        <v>619</v>
      </c>
      <c r="B394" s="130" t="s">
        <v>179</v>
      </c>
      <c r="C394" s="130" t="s">
        <v>548</v>
      </c>
      <c r="D394" s="133" t="s">
        <v>517</v>
      </c>
      <c r="E394" s="133" t="s">
        <v>620</v>
      </c>
      <c r="F394" s="133" t="s">
        <v>620</v>
      </c>
      <c r="G394" s="88"/>
      <c r="I394" s="5"/>
      <c r="J394" s="78"/>
      <c r="K394" s="78"/>
      <c r="L394" s="78"/>
      <c r="M394" s="78"/>
    </row>
    <row r="395" spans="1:13" ht="45" x14ac:dyDescent="0.15">
      <c r="A395" s="132">
        <v>354</v>
      </c>
      <c r="B395" s="133" t="s">
        <v>621</v>
      </c>
      <c r="C395" s="133" t="s">
        <v>591</v>
      </c>
      <c r="D395" s="133" t="s">
        <v>622</v>
      </c>
      <c r="E395" s="133" t="s">
        <v>623</v>
      </c>
      <c r="F395" s="133" t="s">
        <v>623</v>
      </c>
      <c r="G395" s="88"/>
      <c r="I395" s="5"/>
      <c r="J395" s="78"/>
      <c r="K395" s="78"/>
      <c r="L395" s="78"/>
      <c r="M395" s="78"/>
    </row>
    <row r="396" spans="1:13" ht="22.5" x14ac:dyDescent="0.15">
      <c r="A396" s="129">
        <v>361</v>
      </c>
      <c r="B396" s="130" t="s">
        <v>624</v>
      </c>
      <c r="C396" s="130" t="s">
        <v>584</v>
      </c>
      <c r="D396" s="130" t="s">
        <v>508</v>
      </c>
      <c r="E396" s="130" t="s">
        <v>585</v>
      </c>
      <c r="F396" s="130" t="s">
        <v>585</v>
      </c>
      <c r="G396" s="88"/>
      <c r="I396" s="5"/>
    </row>
    <row r="397" spans="1:13" ht="22.5" x14ac:dyDescent="0.15">
      <c r="A397" s="132">
        <v>362</v>
      </c>
      <c r="B397" s="133" t="s">
        <v>625</v>
      </c>
      <c r="C397" s="133" t="s">
        <v>514</v>
      </c>
      <c r="D397" s="133" t="s">
        <v>508</v>
      </c>
      <c r="E397" s="133" t="s">
        <v>553</v>
      </c>
      <c r="F397" s="133" t="s">
        <v>553</v>
      </c>
      <c r="G397" s="88"/>
      <c r="I397" s="5"/>
      <c r="J397" s="78"/>
      <c r="K397" s="78"/>
      <c r="L397" s="78"/>
      <c r="M397" s="78"/>
    </row>
    <row r="398" spans="1:13" ht="45" x14ac:dyDescent="0.15">
      <c r="A398" s="129">
        <v>363</v>
      </c>
      <c r="B398" s="130" t="s">
        <v>216</v>
      </c>
      <c r="C398" s="130" t="s">
        <v>548</v>
      </c>
      <c r="D398" s="130" t="s">
        <v>626</v>
      </c>
      <c r="E398" s="133" t="s">
        <v>627</v>
      </c>
      <c r="F398" s="133" t="s">
        <v>627</v>
      </c>
      <c r="G398" s="88"/>
      <c r="I398" s="5"/>
      <c r="J398" s="78"/>
      <c r="K398" s="78"/>
      <c r="L398" s="78"/>
      <c r="M398" s="78"/>
    </row>
    <row r="399" spans="1:13" ht="78.75" x14ac:dyDescent="0.15">
      <c r="A399" s="132" t="s">
        <v>628</v>
      </c>
      <c r="B399" s="133" t="s">
        <v>187</v>
      </c>
      <c r="C399" s="133" t="s">
        <v>548</v>
      </c>
      <c r="D399" s="133" t="s">
        <v>517</v>
      </c>
      <c r="E399" s="133" t="s">
        <v>629</v>
      </c>
      <c r="F399" s="133" t="s">
        <v>539</v>
      </c>
      <c r="G399" s="88"/>
      <c r="I399" s="5"/>
      <c r="J399" s="78"/>
      <c r="K399" s="78"/>
      <c r="L399" s="78"/>
      <c r="M399" s="78"/>
    </row>
    <row r="400" spans="1:13" ht="22.5" x14ac:dyDescent="0.15">
      <c r="A400" s="129">
        <v>365</v>
      </c>
      <c r="B400" s="130" t="s">
        <v>221</v>
      </c>
      <c r="C400" s="130" t="s">
        <v>584</v>
      </c>
      <c r="D400" s="130" t="s">
        <v>630</v>
      </c>
      <c r="E400" s="133" t="s">
        <v>631</v>
      </c>
      <c r="F400" s="133" t="s">
        <v>631</v>
      </c>
      <c r="G400" s="88"/>
      <c r="I400" s="5"/>
      <c r="J400" s="78"/>
      <c r="K400" s="78"/>
      <c r="L400" s="78"/>
      <c r="M400" s="78"/>
    </row>
    <row r="401" spans="1:14" ht="22.5" x14ac:dyDescent="0.15">
      <c r="A401" s="132">
        <v>367</v>
      </c>
      <c r="B401" s="133" t="s">
        <v>225</v>
      </c>
      <c r="C401" s="133" t="s">
        <v>520</v>
      </c>
      <c r="D401" s="133" t="s">
        <v>521</v>
      </c>
      <c r="E401" s="133" t="s">
        <v>527</v>
      </c>
      <c r="F401" s="133" t="s">
        <v>527</v>
      </c>
      <c r="G401" s="88"/>
      <c r="I401" s="5"/>
      <c r="J401" s="78"/>
      <c r="K401" s="78"/>
      <c r="L401" s="78"/>
      <c r="M401" s="78"/>
    </row>
    <row r="402" spans="1:14" ht="56.25" x14ac:dyDescent="0.15">
      <c r="A402" s="129">
        <v>368</v>
      </c>
      <c r="B402" s="130" t="s">
        <v>632</v>
      </c>
      <c r="C402" s="130" t="s">
        <v>542</v>
      </c>
      <c r="D402" s="130" t="s">
        <v>633</v>
      </c>
      <c r="E402" s="133" t="s">
        <v>634</v>
      </c>
      <c r="F402" s="133" t="s">
        <v>635</v>
      </c>
      <c r="G402" s="88"/>
      <c r="I402" s="5"/>
    </row>
    <row r="403" spans="1:14" ht="22.5" x14ac:dyDescent="0.15">
      <c r="A403" s="132">
        <v>369</v>
      </c>
      <c r="B403" s="133" t="s">
        <v>636</v>
      </c>
      <c r="C403" s="133" t="s">
        <v>584</v>
      </c>
      <c r="D403" s="133" t="s">
        <v>566</v>
      </c>
      <c r="E403" s="133" t="s">
        <v>567</v>
      </c>
      <c r="F403" s="133" t="s">
        <v>567</v>
      </c>
      <c r="G403" s="88"/>
      <c r="I403" s="5"/>
      <c r="J403" s="78"/>
      <c r="K403" s="78"/>
      <c r="L403" s="78"/>
      <c r="M403" s="78"/>
    </row>
    <row r="404" spans="1:14" ht="45" x14ac:dyDescent="0.15">
      <c r="A404" s="132">
        <v>373</v>
      </c>
      <c r="B404" s="133" t="s">
        <v>230</v>
      </c>
      <c r="C404" s="133" t="s">
        <v>545</v>
      </c>
      <c r="D404" s="133" t="s">
        <v>637</v>
      </c>
      <c r="E404" s="133" t="s">
        <v>638</v>
      </c>
      <c r="F404" s="133" t="s">
        <v>639</v>
      </c>
      <c r="G404" s="88"/>
      <c r="I404" s="5"/>
      <c r="J404" s="78"/>
      <c r="K404" s="78"/>
      <c r="L404" s="78"/>
      <c r="M404" s="78"/>
    </row>
    <row r="405" spans="1:14" x14ac:dyDescent="0.15">
      <c r="A405" s="132">
        <v>379</v>
      </c>
      <c r="B405" s="133" t="s">
        <v>640</v>
      </c>
      <c r="C405" s="133" t="s">
        <v>548</v>
      </c>
      <c r="D405" s="133" t="s">
        <v>641</v>
      </c>
      <c r="E405" s="133"/>
      <c r="F405" s="133" t="s">
        <v>642</v>
      </c>
      <c r="G405" s="88"/>
      <c r="I405" s="5"/>
      <c r="J405" s="78"/>
      <c r="K405" s="78"/>
      <c r="L405" s="78"/>
      <c r="M405" s="78"/>
    </row>
    <row r="406" spans="1:14" ht="56.25" x14ac:dyDescent="0.15">
      <c r="A406" s="132" t="s">
        <v>643</v>
      </c>
      <c r="B406" s="133" t="s">
        <v>153</v>
      </c>
      <c r="C406" s="133" t="s">
        <v>611</v>
      </c>
      <c r="D406" s="133" t="s">
        <v>517</v>
      </c>
      <c r="E406" s="133" t="s">
        <v>644</v>
      </c>
      <c r="F406" s="133" t="s">
        <v>644</v>
      </c>
      <c r="G406" s="88"/>
      <c r="I406" s="5"/>
      <c r="J406" s="78"/>
      <c r="K406" s="78"/>
      <c r="L406" s="78"/>
      <c r="M406" s="78"/>
    </row>
    <row r="407" spans="1:14" ht="78.75" x14ac:dyDescent="0.15">
      <c r="A407" s="132" t="s">
        <v>645</v>
      </c>
      <c r="B407" s="133" t="s">
        <v>196</v>
      </c>
      <c r="C407" s="133" t="s">
        <v>548</v>
      </c>
      <c r="D407" s="133" t="s">
        <v>521</v>
      </c>
      <c r="E407" s="133" t="s">
        <v>646</v>
      </c>
      <c r="F407" s="133" t="s">
        <v>620</v>
      </c>
      <c r="G407" s="88"/>
      <c r="I407" s="5"/>
      <c r="J407" s="78"/>
      <c r="K407" s="78"/>
      <c r="L407" s="78"/>
      <c r="M407" s="78"/>
    </row>
    <row r="408" spans="1:14" ht="56.25" x14ac:dyDescent="0.15">
      <c r="A408" s="132">
        <v>383</v>
      </c>
      <c r="B408" s="133" t="s">
        <v>647</v>
      </c>
      <c r="C408" s="133" t="s">
        <v>604</v>
      </c>
      <c r="D408" s="133" t="s">
        <v>517</v>
      </c>
      <c r="E408" s="133" t="s">
        <v>648</v>
      </c>
      <c r="F408" s="133" t="s">
        <v>649</v>
      </c>
      <c r="G408" s="88"/>
      <c r="I408" s="5"/>
    </row>
    <row r="409" spans="1:14" ht="78.75" x14ac:dyDescent="0.15">
      <c r="A409" s="132">
        <v>392</v>
      </c>
      <c r="B409" s="133" t="s">
        <v>235</v>
      </c>
      <c r="C409" s="133" t="s">
        <v>507</v>
      </c>
      <c r="D409" s="133" t="s">
        <v>517</v>
      </c>
      <c r="E409" s="133" t="s">
        <v>650</v>
      </c>
      <c r="F409" s="133" t="s">
        <v>651</v>
      </c>
      <c r="G409" s="88"/>
      <c r="I409" s="5"/>
      <c r="J409" s="78"/>
      <c r="K409" s="78"/>
      <c r="L409" s="78"/>
      <c r="M409" s="78"/>
      <c r="N409" s="78"/>
    </row>
    <row r="410" spans="1:14" ht="22.5" x14ac:dyDescent="0.15">
      <c r="A410" s="132">
        <v>393</v>
      </c>
      <c r="B410" s="133" t="s">
        <v>170</v>
      </c>
      <c r="C410" s="133" t="s">
        <v>548</v>
      </c>
      <c r="D410" s="133" t="s">
        <v>616</v>
      </c>
      <c r="E410" s="133" t="s">
        <v>567</v>
      </c>
      <c r="F410" s="133" t="s">
        <v>567</v>
      </c>
      <c r="G410" s="88"/>
      <c r="I410" s="5"/>
      <c r="J410" s="78"/>
      <c r="K410" s="78"/>
      <c r="L410" s="78"/>
      <c r="M410" s="78"/>
      <c r="N410" s="78"/>
    </row>
    <row r="411" spans="1:14" ht="22.5" x14ac:dyDescent="0.15">
      <c r="A411" s="132">
        <v>396</v>
      </c>
      <c r="B411" s="133" t="s">
        <v>652</v>
      </c>
      <c r="C411" s="133" t="s">
        <v>584</v>
      </c>
      <c r="D411" s="133" t="s">
        <v>653</v>
      </c>
      <c r="E411" s="133" t="s">
        <v>654</v>
      </c>
      <c r="F411" s="133" t="s">
        <v>654</v>
      </c>
      <c r="G411" s="88"/>
      <c r="I411" s="5"/>
      <c r="J411" s="78"/>
      <c r="K411" s="78"/>
      <c r="L411" s="78"/>
      <c r="M411" s="78"/>
      <c r="N411" s="78"/>
    </row>
    <row r="412" spans="1:14" ht="101.25" x14ac:dyDescent="0.15">
      <c r="A412" s="132" t="s">
        <v>655</v>
      </c>
      <c r="B412" s="133" t="s">
        <v>206</v>
      </c>
      <c r="C412" s="133" t="s">
        <v>548</v>
      </c>
      <c r="D412" s="133" t="s">
        <v>521</v>
      </c>
      <c r="E412" s="133" t="s">
        <v>656</v>
      </c>
      <c r="F412" s="133" t="s">
        <v>620</v>
      </c>
      <c r="G412" s="89"/>
      <c r="I412" s="5"/>
      <c r="J412" s="78"/>
      <c r="K412" s="78"/>
      <c r="L412" s="78"/>
      <c r="M412" s="78"/>
      <c r="N412" s="78"/>
    </row>
    <row r="413" spans="1:14" ht="45" x14ac:dyDescent="0.15">
      <c r="A413" s="132">
        <v>405</v>
      </c>
      <c r="B413" s="135">
        <v>38393</v>
      </c>
      <c r="C413" s="133" t="s">
        <v>548</v>
      </c>
      <c r="D413" s="133" t="s">
        <v>508</v>
      </c>
      <c r="E413" s="133" t="s">
        <v>657</v>
      </c>
      <c r="F413" s="133" t="s">
        <v>657</v>
      </c>
      <c r="G413" s="89"/>
      <c r="I413" s="5"/>
      <c r="J413" s="78"/>
      <c r="K413" s="78"/>
      <c r="L413" s="78"/>
      <c r="M413" s="78"/>
      <c r="N413" s="78"/>
    </row>
    <row r="414" spans="1:14" ht="22.5" x14ac:dyDescent="0.15">
      <c r="A414" s="129">
        <v>410</v>
      </c>
      <c r="B414" s="136">
        <v>38454</v>
      </c>
      <c r="C414" s="137" t="s">
        <v>548</v>
      </c>
      <c r="D414" s="137" t="s">
        <v>616</v>
      </c>
      <c r="E414" s="137" t="s">
        <v>567</v>
      </c>
      <c r="F414" s="137" t="s">
        <v>567</v>
      </c>
      <c r="G414" s="89"/>
      <c r="I414" s="5"/>
    </row>
    <row r="415" spans="1:14" ht="45" x14ac:dyDescent="0.15">
      <c r="A415" s="132">
        <v>412</v>
      </c>
      <c r="B415" s="135">
        <v>38470</v>
      </c>
      <c r="C415" s="133" t="s">
        <v>542</v>
      </c>
      <c r="D415" s="133" t="s">
        <v>658</v>
      </c>
      <c r="E415" s="133" t="s">
        <v>659</v>
      </c>
      <c r="F415" s="133" t="s">
        <v>659</v>
      </c>
      <c r="G415" s="89"/>
      <c r="I415" s="5"/>
    </row>
    <row r="416" spans="1:14" ht="22.5" x14ac:dyDescent="0.15">
      <c r="A416" s="132">
        <v>414</v>
      </c>
      <c r="B416" s="135">
        <v>38498</v>
      </c>
      <c r="C416" s="133" t="s">
        <v>584</v>
      </c>
      <c r="D416" s="133" t="s">
        <v>660</v>
      </c>
      <c r="E416" s="133" t="s">
        <v>661</v>
      </c>
      <c r="F416" s="133" t="s">
        <v>661</v>
      </c>
      <c r="G416" s="89"/>
      <c r="I416" s="5"/>
    </row>
    <row r="417" spans="1:14" ht="22.5" x14ac:dyDescent="0.15">
      <c r="A417" s="132">
        <v>420</v>
      </c>
      <c r="B417" s="135">
        <v>38526</v>
      </c>
      <c r="C417" s="133" t="s">
        <v>520</v>
      </c>
      <c r="D417" s="133" t="s">
        <v>508</v>
      </c>
      <c r="E417" s="133" t="s">
        <v>527</v>
      </c>
      <c r="F417" s="133" t="s">
        <v>527</v>
      </c>
      <c r="G417" s="87"/>
      <c r="H417" s="87"/>
      <c r="I417" s="87"/>
      <c r="J417" s="78"/>
      <c r="K417" s="78"/>
      <c r="L417" s="78"/>
      <c r="M417" s="78"/>
      <c r="N417" s="87"/>
    </row>
    <row r="418" spans="1:14" ht="33.75" x14ac:dyDescent="0.15">
      <c r="A418" s="132">
        <v>424</v>
      </c>
      <c r="B418" s="135">
        <v>38553</v>
      </c>
      <c r="C418" s="135" t="s">
        <v>514</v>
      </c>
      <c r="D418" s="130" t="s">
        <v>576</v>
      </c>
      <c r="E418" s="130" t="s">
        <v>577</v>
      </c>
      <c r="F418" s="130" t="s">
        <v>578</v>
      </c>
      <c r="J418" s="78"/>
      <c r="K418" s="78"/>
      <c r="L418" s="78"/>
      <c r="M418" s="78"/>
      <c r="N418" s="78"/>
    </row>
    <row r="419" spans="1:14" ht="22.5" x14ac:dyDescent="0.15">
      <c r="A419" s="132" t="s">
        <v>662</v>
      </c>
      <c r="B419" s="135">
        <v>38559</v>
      </c>
      <c r="C419" s="133" t="s">
        <v>611</v>
      </c>
      <c r="D419" s="133" t="s">
        <v>521</v>
      </c>
      <c r="E419" s="133" t="s">
        <v>663</v>
      </c>
      <c r="F419" s="133" t="s">
        <v>663</v>
      </c>
    </row>
    <row r="420" spans="1:14" ht="33.75" x14ac:dyDescent="0.15">
      <c r="A420" s="132">
        <v>430</v>
      </c>
      <c r="B420" s="135">
        <v>38576</v>
      </c>
      <c r="C420" s="135" t="s">
        <v>514</v>
      </c>
      <c r="D420" s="133" t="s">
        <v>664</v>
      </c>
      <c r="E420" s="133" t="s">
        <v>665</v>
      </c>
      <c r="F420" s="133" t="s">
        <v>578</v>
      </c>
    </row>
    <row r="421" spans="1:14" ht="45" x14ac:dyDescent="0.15">
      <c r="A421" s="132">
        <v>436</v>
      </c>
      <c r="B421" s="135">
        <v>38638</v>
      </c>
      <c r="C421" s="133" t="s">
        <v>584</v>
      </c>
      <c r="D421" s="133" t="s">
        <v>595</v>
      </c>
      <c r="E421" s="133" t="s">
        <v>596</v>
      </c>
      <c r="F421" s="133" t="s">
        <v>597</v>
      </c>
    </row>
    <row r="422" spans="1:14" ht="78.75" x14ac:dyDescent="0.15">
      <c r="A422" s="132" t="s">
        <v>666</v>
      </c>
      <c r="B422" s="135">
        <v>38649</v>
      </c>
      <c r="C422" s="133" t="s">
        <v>548</v>
      </c>
      <c r="D422" s="133" t="s">
        <v>521</v>
      </c>
      <c r="E422" s="133" t="s">
        <v>667</v>
      </c>
      <c r="F422" s="133" t="s">
        <v>620</v>
      </c>
    </row>
    <row r="423" spans="1:14" ht="22.5" x14ac:dyDescent="0.15">
      <c r="A423" s="132">
        <v>441</v>
      </c>
      <c r="B423" s="135">
        <v>38673</v>
      </c>
      <c r="C423" s="133" t="s">
        <v>584</v>
      </c>
      <c r="D423" s="137" t="s">
        <v>616</v>
      </c>
      <c r="E423" s="137" t="s">
        <v>567</v>
      </c>
      <c r="F423" s="137" t="s">
        <v>567</v>
      </c>
    </row>
    <row r="424" spans="1:14" ht="22.5" x14ac:dyDescent="0.15">
      <c r="A424" s="132">
        <v>442</v>
      </c>
      <c r="B424" s="135">
        <v>38677</v>
      </c>
      <c r="C424" s="133" t="s">
        <v>542</v>
      </c>
      <c r="D424" s="133" t="s">
        <v>668</v>
      </c>
      <c r="E424" s="133" t="s">
        <v>669</v>
      </c>
      <c r="F424" s="133" t="s">
        <v>669</v>
      </c>
    </row>
    <row r="425" spans="1:14" ht="360" x14ac:dyDescent="0.15">
      <c r="A425" s="132">
        <v>449</v>
      </c>
      <c r="B425" s="135">
        <v>38716</v>
      </c>
      <c r="C425" s="133" t="s">
        <v>507</v>
      </c>
      <c r="D425" s="133" t="s">
        <v>517</v>
      </c>
      <c r="E425" s="138" t="s">
        <v>670</v>
      </c>
      <c r="F425" s="133" t="s">
        <v>671</v>
      </c>
    </row>
    <row r="426" spans="1:14" ht="45" x14ac:dyDescent="0.15">
      <c r="A426" s="132" t="s">
        <v>672</v>
      </c>
      <c r="B426" s="135">
        <v>38734</v>
      </c>
      <c r="C426" s="133" t="s">
        <v>542</v>
      </c>
      <c r="D426" s="133" t="s">
        <v>580</v>
      </c>
      <c r="E426" s="133" t="s">
        <v>618</v>
      </c>
      <c r="F426" s="133" t="s">
        <v>582</v>
      </c>
    </row>
    <row r="427" spans="1:14" ht="22.5" x14ac:dyDescent="0.15">
      <c r="A427" s="132">
        <v>455</v>
      </c>
      <c r="B427" s="135">
        <v>38769</v>
      </c>
      <c r="C427" s="133" t="s">
        <v>673</v>
      </c>
      <c r="D427" s="133" t="s">
        <v>674</v>
      </c>
      <c r="E427" s="133" t="s">
        <v>675</v>
      </c>
      <c r="F427" s="133" t="s">
        <v>675</v>
      </c>
    </row>
    <row r="428" spans="1:14" ht="22.5" x14ac:dyDescent="0.15">
      <c r="A428" s="132">
        <v>458</v>
      </c>
      <c r="B428" s="135">
        <v>38792</v>
      </c>
      <c r="C428" s="137" t="s">
        <v>676</v>
      </c>
      <c r="D428" s="133" t="s">
        <v>616</v>
      </c>
      <c r="E428" s="137" t="s">
        <v>567</v>
      </c>
      <c r="F428" s="137" t="s">
        <v>567</v>
      </c>
    </row>
    <row r="429" spans="1:14" ht="22.5" x14ac:dyDescent="0.15">
      <c r="A429" s="132">
        <v>460</v>
      </c>
      <c r="B429" s="135">
        <v>38812</v>
      </c>
      <c r="C429" s="133" t="s">
        <v>520</v>
      </c>
      <c r="D429" s="133" t="s">
        <v>521</v>
      </c>
      <c r="E429" s="133" t="s">
        <v>612</v>
      </c>
      <c r="F429" s="133" t="s">
        <v>612</v>
      </c>
    </row>
    <row r="430" spans="1:14" ht="123.75" x14ac:dyDescent="0.15">
      <c r="A430" s="132">
        <v>462</v>
      </c>
      <c r="B430" s="135">
        <v>38818</v>
      </c>
      <c r="C430" s="133" t="s">
        <v>542</v>
      </c>
      <c r="D430" s="133" t="s">
        <v>677</v>
      </c>
      <c r="E430" s="133" t="s">
        <v>678</v>
      </c>
      <c r="F430" s="133" t="s">
        <v>679</v>
      </c>
    </row>
    <row r="431" spans="1:14" ht="22.5" x14ac:dyDescent="0.15">
      <c r="A431" s="132">
        <v>471</v>
      </c>
      <c r="B431" s="135">
        <v>38960</v>
      </c>
      <c r="C431" s="133" t="s">
        <v>542</v>
      </c>
      <c r="D431" s="133" t="s">
        <v>680</v>
      </c>
      <c r="E431" s="133" t="s">
        <v>681</v>
      </c>
      <c r="F431" s="133" t="s">
        <v>681</v>
      </c>
    </row>
    <row r="432" spans="1:14" ht="22.5" x14ac:dyDescent="0.15">
      <c r="A432" s="132">
        <v>472</v>
      </c>
      <c r="B432" s="135">
        <v>38973</v>
      </c>
      <c r="C432" s="133" t="s">
        <v>611</v>
      </c>
      <c r="D432" s="130" t="s">
        <v>566</v>
      </c>
      <c r="E432" s="130" t="s">
        <v>567</v>
      </c>
      <c r="F432" s="130" t="s">
        <v>567</v>
      </c>
    </row>
    <row r="433" spans="1:6" x14ac:dyDescent="0.15">
      <c r="A433" s="132">
        <v>473</v>
      </c>
      <c r="B433" s="135">
        <v>38986</v>
      </c>
      <c r="C433" s="133" t="s">
        <v>542</v>
      </c>
      <c r="D433" s="133" t="s">
        <v>682</v>
      </c>
      <c r="E433" s="133" t="s">
        <v>683</v>
      </c>
      <c r="F433" s="133" t="s">
        <v>683</v>
      </c>
    </row>
    <row r="434" spans="1:6" ht="33.75" x14ac:dyDescent="0.15">
      <c r="A434" s="132">
        <v>486</v>
      </c>
      <c r="B434" s="135" t="s">
        <v>324</v>
      </c>
      <c r="C434" s="133" t="s">
        <v>611</v>
      </c>
      <c r="D434" s="133" t="s">
        <v>521</v>
      </c>
      <c r="E434" s="133" t="s">
        <v>684</v>
      </c>
      <c r="F434" s="133" t="s">
        <v>684</v>
      </c>
    </row>
    <row r="435" spans="1:6" ht="78.75" x14ac:dyDescent="0.15">
      <c r="A435" s="132" t="s">
        <v>685</v>
      </c>
      <c r="B435" s="135" t="s">
        <v>284</v>
      </c>
      <c r="C435" s="133" t="s">
        <v>548</v>
      </c>
      <c r="D435" s="133" t="s">
        <v>521</v>
      </c>
      <c r="E435" s="133" t="s">
        <v>667</v>
      </c>
      <c r="F435" s="133" t="s">
        <v>620</v>
      </c>
    </row>
    <row r="436" spans="1:6" ht="56.25" x14ac:dyDescent="0.15">
      <c r="A436" s="132" t="s">
        <v>686</v>
      </c>
      <c r="B436" s="135" t="s">
        <v>330</v>
      </c>
      <c r="C436" s="133" t="s">
        <v>542</v>
      </c>
      <c r="D436" s="133" t="s">
        <v>633</v>
      </c>
      <c r="E436" s="133" t="s">
        <v>634</v>
      </c>
      <c r="F436" s="133" t="s">
        <v>635</v>
      </c>
    </row>
    <row r="437" spans="1:6" ht="22.5" x14ac:dyDescent="0.15">
      <c r="A437" s="132" t="s">
        <v>687</v>
      </c>
      <c r="B437" s="135" t="s">
        <v>337</v>
      </c>
      <c r="C437" s="133" t="s">
        <v>520</v>
      </c>
      <c r="D437" s="133" t="s">
        <v>521</v>
      </c>
      <c r="E437" s="133" t="s">
        <v>612</v>
      </c>
      <c r="F437" s="133" t="s">
        <v>612</v>
      </c>
    </row>
    <row r="438" spans="1:6" ht="101.25" x14ac:dyDescent="0.15">
      <c r="A438" s="132">
        <v>496</v>
      </c>
      <c r="B438" s="135" t="s">
        <v>366</v>
      </c>
      <c r="C438" s="133" t="s">
        <v>542</v>
      </c>
      <c r="D438" s="133" t="s">
        <v>688</v>
      </c>
      <c r="E438" s="133" t="s">
        <v>689</v>
      </c>
      <c r="F438" s="133" t="s">
        <v>690</v>
      </c>
    </row>
    <row r="439" spans="1:6" ht="45" x14ac:dyDescent="0.15">
      <c r="A439" s="132" t="s">
        <v>691</v>
      </c>
      <c r="B439" s="135" t="s">
        <v>305</v>
      </c>
      <c r="C439" s="133" t="s">
        <v>542</v>
      </c>
      <c r="D439" s="133" t="s">
        <v>692</v>
      </c>
      <c r="E439" s="133" t="s">
        <v>581</v>
      </c>
      <c r="F439" s="133" t="s">
        <v>582</v>
      </c>
    </row>
    <row r="440" spans="1:6" ht="45" x14ac:dyDescent="0.15">
      <c r="A440" s="132">
        <v>501</v>
      </c>
      <c r="B440" s="135" t="s">
        <v>370</v>
      </c>
      <c r="C440" s="133" t="s">
        <v>507</v>
      </c>
      <c r="D440" s="133" t="s">
        <v>517</v>
      </c>
      <c r="E440" s="133" t="s">
        <v>693</v>
      </c>
      <c r="F440" s="133" t="s">
        <v>671</v>
      </c>
    </row>
    <row r="441" spans="1:6" ht="56.25" x14ac:dyDescent="0.15">
      <c r="A441" s="132" t="s">
        <v>694</v>
      </c>
      <c r="B441" s="135" t="s">
        <v>305</v>
      </c>
      <c r="C441" s="133" t="s">
        <v>542</v>
      </c>
      <c r="D441" s="133" t="s">
        <v>633</v>
      </c>
      <c r="E441" s="133" t="s">
        <v>634</v>
      </c>
      <c r="F441" s="133" t="s">
        <v>635</v>
      </c>
    </row>
    <row r="442" spans="1:6" ht="22.5" x14ac:dyDescent="0.15">
      <c r="A442" s="132">
        <v>510</v>
      </c>
      <c r="B442" s="135" t="s">
        <v>374</v>
      </c>
      <c r="C442" s="133" t="s">
        <v>520</v>
      </c>
      <c r="D442" s="133" t="s">
        <v>521</v>
      </c>
      <c r="E442" s="133" t="s">
        <v>527</v>
      </c>
      <c r="F442" s="133" t="s">
        <v>527</v>
      </c>
    </row>
    <row r="443" spans="1:6" ht="45" x14ac:dyDescent="0.15">
      <c r="A443" s="132">
        <v>511</v>
      </c>
      <c r="B443" s="135" t="s">
        <v>380</v>
      </c>
      <c r="C443" s="133" t="s">
        <v>584</v>
      </c>
      <c r="D443" s="133" t="s">
        <v>595</v>
      </c>
      <c r="E443" s="133" t="s">
        <v>596</v>
      </c>
      <c r="F443" s="133" t="s">
        <v>597</v>
      </c>
    </row>
    <row r="444" spans="1:6" ht="22.5" x14ac:dyDescent="0.15">
      <c r="A444" s="132">
        <v>514</v>
      </c>
      <c r="B444" s="135" t="s">
        <v>382</v>
      </c>
      <c r="C444" s="133" t="s">
        <v>584</v>
      </c>
      <c r="D444" s="133" t="s">
        <v>695</v>
      </c>
      <c r="E444" s="133"/>
      <c r="F444" s="133" t="s">
        <v>220</v>
      </c>
    </row>
    <row r="445" spans="1:6" ht="22.5" x14ac:dyDescent="0.15">
      <c r="A445" s="132" t="s">
        <v>696</v>
      </c>
      <c r="B445" s="135" t="s">
        <v>346</v>
      </c>
      <c r="C445" s="133" t="s">
        <v>520</v>
      </c>
      <c r="D445" s="133" t="s">
        <v>521</v>
      </c>
      <c r="E445" s="133" t="s">
        <v>663</v>
      </c>
      <c r="F445" s="133" t="s">
        <v>663</v>
      </c>
    </row>
    <row r="446" spans="1:6" ht="22.5" x14ac:dyDescent="0.15">
      <c r="A446" s="132">
        <v>519</v>
      </c>
      <c r="B446" s="135" t="s">
        <v>386</v>
      </c>
      <c r="C446" s="133" t="s">
        <v>542</v>
      </c>
      <c r="D446" s="133" t="s">
        <v>660</v>
      </c>
      <c r="E446" s="133" t="s">
        <v>661</v>
      </c>
      <c r="F446" s="133" t="s">
        <v>661</v>
      </c>
    </row>
    <row r="447" spans="1:6" ht="33.75" x14ac:dyDescent="0.15">
      <c r="A447" s="132">
        <v>523</v>
      </c>
      <c r="B447" s="135" t="s">
        <v>327</v>
      </c>
      <c r="C447" s="133" t="s">
        <v>611</v>
      </c>
      <c r="D447" s="133" t="s">
        <v>521</v>
      </c>
      <c r="E447" s="133" t="s">
        <v>684</v>
      </c>
      <c r="F447" s="133" t="s">
        <v>684</v>
      </c>
    </row>
    <row r="448" spans="1:6" ht="101.25" x14ac:dyDescent="0.15">
      <c r="A448" s="132">
        <v>524</v>
      </c>
      <c r="B448" s="135" t="s">
        <v>389</v>
      </c>
      <c r="C448" s="133" t="s">
        <v>542</v>
      </c>
      <c r="D448" s="133" t="s">
        <v>688</v>
      </c>
      <c r="E448" s="133" t="s">
        <v>689</v>
      </c>
      <c r="F448" s="133" t="s">
        <v>690</v>
      </c>
    </row>
    <row r="449" spans="1:6" ht="22.5" x14ac:dyDescent="0.15">
      <c r="A449" s="132">
        <v>536</v>
      </c>
      <c r="B449" s="135" t="s">
        <v>392</v>
      </c>
      <c r="C449" s="133" t="s">
        <v>584</v>
      </c>
      <c r="D449" s="133" t="s">
        <v>521</v>
      </c>
      <c r="E449" s="133" t="s">
        <v>697</v>
      </c>
      <c r="F449" s="133" t="s">
        <v>663</v>
      </c>
    </row>
    <row r="450" spans="1:6" ht="146.25" x14ac:dyDescent="0.15">
      <c r="A450" s="132">
        <v>554</v>
      </c>
      <c r="B450" s="135" t="s">
        <v>397</v>
      </c>
      <c r="C450" s="133" t="s">
        <v>542</v>
      </c>
      <c r="D450" s="133" t="s">
        <v>698</v>
      </c>
      <c r="E450" s="133" t="s">
        <v>699</v>
      </c>
      <c r="F450" s="133" t="s">
        <v>298</v>
      </c>
    </row>
    <row r="451" spans="1:6" ht="56.25" x14ac:dyDescent="0.15">
      <c r="A451" s="132">
        <v>557</v>
      </c>
      <c r="B451" s="135" t="s">
        <v>401</v>
      </c>
      <c r="C451" s="133" t="s">
        <v>507</v>
      </c>
      <c r="D451" s="133" t="s">
        <v>517</v>
      </c>
      <c r="E451" s="133" t="s">
        <v>700</v>
      </c>
      <c r="F451" s="133" t="s">
        <v>701</v>
      </c>
    </row>
    <row r="452" spans="1:6" ht="22.5" x14ac:dyDescent="0.15">
      <c r="A452" s="132">
        <v>571</v>
      </c>
      <c r="B452" s="135" t="s">
        <v>405</v>
      </c>
      <c r="C452" s="133" t="s">
        <v>542</v>
      </c>
      <c r="D452" s="133" t="s">
        <v>702</v>
      </c>
      <c r="E452" s="133" t="s">
        <v>703</v>
      </c>
      <c r="F452" s="133" t="s">
        <v>703</v>
      </c>
    </row>
    <row r="453" spans="1:6" ht="22.5" x14ac:dyDescent="0.15">
      <c r="A453" s="132">
        <v>582</v>
      </c>
      <c r="B453" s="135" t="s">
        <v>410</v>
      </c>
      <c r="C453" s="133" t="s">
        <v>520</v>
      </c>
      <c r="D453" s="133" t="s">
        <v>521</v>
      </c>
      <c r="E453" s="133" t="s">
        <v>527</v>
      </c>
      <c r="F453" s="133" t="s">
        <v>527</v>
      </c>
    </row>
    <row r="454" spans="1:6" ht="22.5" x14ac:dyDescent="0.15">
      <c r="A454" s="132" t="s">
        <v>704</v>
      </c>
      <c r="B454" s="135" t="s">
        <v>357</v>
      </c>
      <c r="C454" s="133" t="s">
        <v>520</v>
      </c>
      <c r="D454" s="133" t="s">
        <v>521</v>
      </c>
      <c r="E454" s="133" t="s">
        <v>663</v>
      </c>
      <c r="F454" s="133" t="s">
        <v>663</v>
      </c>
    </row>
    <row r="455" spans="1:6" ht="22.5" x14ac:dyDescent="0.15">
      <c r="A455" s="132">
        <v>602</v>
      </c>
      <c r="B455" s="135" t="s">
        <v>412</v>
      </c>
      <c r="C455" s="133" t="s">
        <v>542</v>
      </c>
      <c r="D455" s="133" t="s">
        <v>580</v>
      </c>
      <c r="E455" s="133" t="s">
        <v>705</v>
      </c>
      <c r="F455" s="133" t="s">
        <v>582</v>
      </c>
    </row>
    <row r="456" spans="1:6" ht="22.5" x14ac:dyDescent="0.15">
      <c r="A456" s="132">
        <v>607</v>
      </c>
      <c r="B456" s="135" t="s">
        <v>415</v>
      </c>
      <c r="C456" s="133" t="s">
        <v>584</v>
      </c>
      <c r="D456" s="133" t="s">
        <v>706</v>
      </c>
      <c r="E456" s="133" t="s">
        <v>707</v>
      </c>
      <c r="F456" s="133" t="s">
        <v>707</v>
      </c>
    </row>
    <row r="457" spans="1:6" ht="22.5" x14ac:dyDescent="0.15">
      <c r="A457" s="132">
        <v>612</v>
      </c>
      <c r="B457" s="135" t="s">
        <v>417</v>
      </c>
      <c r="C457" s="133" t="s">
        <v>542</v>
      </c>
      <c r="D457" s="133" t="s">
        <v>708</v>
      </c>
      <c r="E457" s="133" t="s">
        <v>669</v>
      </c>
      <c r="F457" s="133" t="s">
        <v>669</v>
      </c>
    </row>
    <row r="458" spans="1:6" ht="123.75" x14ac:dyDescent="0.15">
      <c r="A458" s="132">
        <v>614</v>
      </c>
      <c r="B458" s="135" t="s">
        <v>420</v>
      </c>
      <c r="C458" s="133" t="s">
        <v>542</v>
      </c>
      <c r="D458" s="133" t="s">
        <v>709</v>
      </c>
      <c r="E458" s="133" t="s">
        <v>710</v>
      </c>
      <c r="F458" s="133" t="s">
        <v>635</v>
      </c>
    </row>
    <row r="459" spans="1:6" ht="33.75" x14ac:dyDescent="0.15">
      <c r="A459" s="132">
        <v>626</v>
      </c>
      <c r="B459" s="135" t="s">
        <v>424</v>
      </c>
      <c r="C459" s="133" t="s">
        <v>514</v>
      </c>
      <c r="D459" s="133" t="s">
        <v>711</v>
      </c>
      <c r="E459" s="133" t="s">
        <v>712</v>
      </c>
      <c r="F459" s="133" t="s">
        <v>578</v>
      </c>
    </row>
    <row r="460" spans="1:6" ht="22.5" x14ac:dyDescent="0.15">
      <c r="A460" s="132">
        <v>628</v>
      </c>
      <c r="B460" s="135" t="s">
        <v>767</v>
      </c>
      <c r="C460" s="133" t="s">
        <v>542</v>
      </c>
      <c r="D460" s="133" t="s">
        <v>780</v>
      </c>
      <c r="E460" s="133" t="s">
        <v>781</v>
      </c>
      <c r="F460" s="133" t="s">
        <v>781</v>
      </c>
    </row>
    <row r="461" spans="1:6" ht="33.75" x14ac:dyDescent="0.15">
      <c r="A461" s="132">
        <v>631</v>
      </c>
      <c r="B461" s="135" t="s">
        <v>770</v>
      </c>
      <c r="C461" s="133" t="s">
        <v>542</v>
      </c>
      <c r="D461" s="133" t="s">
        <v>682</v>
      </c>
      <c r="E461" s="133" t="s">
        <v>782</v>
      </c>
      <c r="F461" s="133" t="s">
        <v>782</v>
      </c>
    </row>
    <row r="462" spans="1:6" x14ac:dyDescent="0.15">
      <c r="A462" s="129"/>
      <c r="B462" s="136"/>
      <c r="C462" s="130"/>
      <c r="D462" s="130"/>
      <c r="E462" s="130"/>
      <c r="F462" s="130"/>
    </row>
    <row r="463" spans="1:6" ht="12.75" x14ac:dyDescent="0.2">
      <c r="A463" s="120" t="s">
        <v>713</v>
      </c>
      <c r="B463" s="139" t="s">
        <v>714</v>
      </c>
      <c r="C463" s="121"/>
      <c r="D463" s="121"/>
      <c r="E463" s="131"/>
      <c r="F463" s="121"/>
    </row>
    <row r="464" spans="1:6" ht="12.75" x14ac:dyDescent="0.2">
      <c r="A464" s="120" t="s">
        <v>715</v>
      </c>
      <c r="B464" s="121" t="s">
        <v>521</v>
      </c>
      <c r="C464" s="121"/>
      <c r="D464" s="121"/>
      <c r="E464" s="130"/>
      <c r="F464" s="121"/>
    </row>
    <row r="465" spans="1:6" ht="12.75" x14ac:dyDescent="0.2">
      <c r="A465" s="120" t="s">
        <v>716</v>
      </c>
      <c r="B465" s="139" t="s">
        <v>508</v>
      </c>
      <c r="C465" s="121"/>
      <c r="D465" s="121"/>
      <c r="E465" s="121"/>
      <c r="F465" s="121"/>
    </row>
    <row r="466" spans="1:6" ht="12.75" x14ac:dyDescent="0.2">
      <c r="A466" s="120" t="s">
        <v>717</v>
      </c>
      <c r="B466" s="121" t="s">
        <v>718</v>
      </c>
      <c r="C466" s="121"/>
      <c r="D466" s="121"/>
      <c r="E466" s="121"/>
      <c r="F466" s="121"/>
    </row>
    <row r="467" spans="1:6" ht="12.75" x14ac:dyDescent="0.2">
      <c r="A467" s="120" t="s">
        <v>719</v>
      </c>
      <c r="B467" s="121" t="s">
        <v>720</v>
      </c>
      <c r="C467" s="121"/>
      <c r="D467" s="121"/>
      <c r="E467" s="121"/>
      <c r="F467" s="121"/>
    </row>
    <row r="468" spans="1:6" ht="12.75" x14ac:dyDescent="0.2">
      <c r="A468" s="120" t="s">
        <v>721</v>
      </c>
      <c r="B468" s="121" t="s">
        <v>722</v>
      </c>
      <c r="C468" s="121"/>
      <c r="D468" s="121"/>
      <c r="E468" s="121"/>
      <c r="F468" s="121"/>
    </row>
    <row r="469" spans="1:6" ht="12.75" x14ac:dyDescent="0.2">
      <c r="A469" s="120" t="s">
        <v>723</v>
      </c>
      <c r="B469" s="121" t="s">
        <v>724</v>
      </c>
      <c r="C469" s="121"/>
      <c r="D469" s="121"/>
      <c r="E469" s="121"/>
      <c r="F469" s="121"/>
    </row>
    <row r="470" spans="1:6" ht="12.75" x14ac:dyDescent="0.2">
      <c r="A470" s="120" t="s">
        <v>725</v>
      </c>
      <c r="B470" s="121" t="s">
        <v>726</v>
      </c>
      <c r="C470" s="121"/>
      <c r="D470" s="121"/>
      <c r="E470" s="121"/>
      <c r="F470" s="121"/>
    </row>
    <row r="471" spans="1:6" ht="12.75" x14ac:dyDescent="0.2">
      <c r="A471" s="120" t="s">
        <v>727</v>
      </c>
      <c r="B471" s="121" t="s">
        <v>728</v>
      </c>
      <c r="C471" s="121"/>
      <c r="D471" s="121"/>
      <c r="E471" s="121"/>
      <c r="F471" s="121"/>
    </row>
    <row r="472" spans="1:6" ht="12.75" x14ac:dyDescent="0.2">
      <c r="A472" s="120" t="s">
        <v>729</v>
      </c>
      <c r="B472" s="121" t="s">
        <v>730</v>
      </c>
      <c r="C472" s="121"/>
      <c r="D472" s="121"/>
      <c r="E472" s="121"/>
      <c r="F472" s="121"/>
    </row>
    <row r="473" spans="1:6" ht="12.75" x14ac:dyDescent="0.2">
      <c r="A473" s="120"/>
      <c r="B473" s="121"/>
      <c r="C473" s="121"/>
      <c r="D473" s="121"/>
      <c r="E473" s="121"/>
      <c r="F473" s="121"/>
    </row>
    <row r="474" spans="1:6" x14ac:dyDescent="0.15">
      <c r="A474" s="149" t="s">
        <v>731</v>
      </c>
      <c r="B474" s="149"/>
      <c r="C474" s="149"/>
      <c r="D474" s="149"/>
      <c r="E474" s="149"/>
      <c r="F474" s="149"/>
    </row>
    <row r="475" spans="1:6" x14ac:dyDescent="0.15">
      <c r="A475" s="149"/>
      <c r="B475" s="149"/>
      <c r="C475" s="149"/>
      <c r="D475" s="149"/>
      <c r="E475" s="149"/>
      <c r="F475" s="149"/>
    </row>
    <row r="476" spans="1:6" x14ac:dyDescent="0.15">
      <c r="A476" s="149"/>
      <c r="B476" s="149"/>
      <c r="C476" s="149"/>
      <c r="D476" s="149"/>
      <c r="E476" s="149"/>
      <c r="F476" s="149"/>
    </row>
    <row r="477" spans="1:6" x14ac:dyDescent="0.15">
      <c r="A477" s="149"/>
      <c r="B477" s="149"/>
      <c r="C477" s="149"/>
      <c r="D477" s="149"/>
      <c r="E477" s="149"/>
      <c r="F477" s="149"/>
    </row>
  </sheetData>
  <mergeCells count="1">
    <mergeCell ref="A474:F47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5"/>
  <sheetViews>
    <sheetView workbookViewId="0"/>
  </sheetViews>
  <sheetFormatPr baseColWidth="10" defaultRowHeight="15" x14ac:dyDescent="0.25"/>
  <cols>
    <col min="1" max="1" width="21" customWidth="1"/>
    <col min="2" max="2" width="12.7109375" customWidth="1"/>
    <col min="4" max="4" width="24" bestFit="1" customWidth="1"/>
    <col min="10" max="10" width="18.7109375" bestFit="1" customWidth="1"/>
    <col min="11" max="11" width="16.5703125" bestFit="1" customWidth="1"/>
    <col min="12" max="13" width="15.85546875" bestFit="1" customWidth="1"/>
  </cols>
  <sheetData>
    <row r="1" spans="1:13" x14ac:dyDescent="0.25">
      <c r="A1" s="1" t="s">
        <v>0</v>
      </c>
      <c r="B1" s="2"/>
      <c r="C1" s="3"/>
      <c r="D1" s="4"/>
      <c r="E1" s="5"/>
      <c r="F1" s="6"/>
      <c r="G1" s="6"/>
      <c r="H1" s="6"/>
      <c r="I1" s="6"/>
      <c r="J1" s="6"/>
      <c r="K1" s="6"/>
      <c r="L1" s="6"/>
      <c r="M1" s="6"/>
    </row>
    <row r="2" spans="1:13" x14ac:dyDescent="0.25">
      <c r="A2" s="1" t="s">
        <v>1</v>
      </c>
      <c r="B2" s="2"/>
      <c r="C2" s="3"/>
      <c r="D2" s="4"/>
      <c r="E2" s="5"/>
      <c r="F2" s="6"/>
      <c r="G2" s="6"/>
      <c r="H2" s="6"/>
      <c r="I2" s="6"/>
      <c r="J2" s="6"/>
      <c r="K2" s="6"/>
      <c r="L2" s="6"/>
      <c r="M2" s="6"/>
    </row>
    <row r="3" spans="1:13" x14ac:dyDescent="0.25">
      <c r="A3" s="8" t="s">
        <v>804</v>
      </c>
      <c r="B3" s="3"/>
      <c r="C3" s="3"/>
      <c r="D3" s="6"/>
      <c r="E3" s="9"/>
      <c r="F3" s="6" t="s">
        <v>3</v>
      </c>
      <c r="G3" s="6"/>
      <c r="H3" s="6"/>
      <c r="I3" s="6"/>
      <c r="J3" s="6"/>
      <c r="K3" s="10"/>
      <c r="L3" s="6"/>
      <c r="M3" s="6"/>
    </row>
    <row r="4" spans="1:13" x14ac:dyDescent="0.25">
      <c r="A4" s="11"/>
      <c r="B4" s="2"/>
      <c r="C4" s="2"/>
      <c r="D4" s="11"/>
      <c r="E4" s="12"/>
      <c r="F4" s="11" t="s">
        <v>3</v>
      </c>
      <c r="G4" s="11"/>
      <c r="H4" s="11"/>
      <c r="I4" s="11"/>
      <c r="J4" s="11"/>
      <c r="K4" s="11"/>
      <c r="L4" s="11"/>
      <c r="M4" s="11"/>
    </row>
    <row r="5" spans="1:13" ht="39" x14ac:dyDescent="0.25">
      <c r="A5" s="13" t="s">
        <v>4</v>
      </c>
      <c r="B5" s="14" t="s">
        <v>5</v>
      </c>
      <c r="C5" s="14"/>
      <c r="D5" s="15" t="s">
        <v>6</v>
      </c>
      <c r="E5" s="16"/>
      <c r="F5" s="17" t="s">
        <v>7</v>
      </c>
      <c r="G5" s="17" t="s">
        <v>8</v>
      </c>
      <c r="H5" s="17" t="s">
        <v>9</v>
      </c>
      <c r="I5" s="17" t="s">
        <v>10</v>
      </c>
      <c r="J5" s="17" t="s">
        <v>11</v>
      </c>
      <c r="K5" s="17" t="s">
        <v>12</v>
      </c>
      <c r="L5" s="17" t="s">
        <v>13</v>
      </c>
      <c r="M5" s="18" t="s">
        <v>14</v>
      </c>
    </row>
    <row r="6" spans="1:13" ht="19.5" x14ac:dyDescent="0.25">
      <c r="A6" s="20"/>
      <c r="B6" s="21"/>
      <c r="C6" s="21"/>
      <c r="D6" s="22"/>
      <c r="E6" s="23"/>
      <c r="F6" s="22"/>
      <c r="G6" s="21" t="s">
        <v>15</v>
      </c>
      <c r="H6" s="21" t="s">
        <v>16</v>
      </c>
      <c r="I6" s="24" t="s">
        <v>17</v>
      </c>
      <c r="J6" s="21" t="s">
        <v>18</v>
      </c>
      <c r="K6" s="21" t="s">
        <v>19</v>
      </c>
      <c r="L6" s="21" t="s">
        <v>20</v>
      </c>
      <c r="M6" s="25" t="s">
        <v>21</v>
      </c>
    </row>
    <row r="7" spans="1:13" ht="19.5" x14ac:dyDescent="0.25">
      <c r="A7" s="20"/>
      <c r="B7" s="21" t="s">
        <v>22</v>
      </c>
      <c r="C7" s="21" t="s">
        <v>23</v>
      </c>
      <c r="D7" s="26"/>
      <c r="E7" s="27" t="s">
        <v>24</v>
      </c>
      <c r="F7" s="22"/>
      <c r="G7" s="21" t="s">
        <v>25</v>
      </c>
      <c r="H7" s="21" t="s">
        <v>26</v>
      </c>
      <c r="I7" s="21" t="s">
        <v>27</v>
      </c>
      <c r="J7" s="21" t="s">
        <v>28</v>
      </c>
      <c r="K7" s="21" t="s">
        <v>29</v>
      </c>
      <c r="L7" s="21" t="s">
        <v>30</v>
      </c>
      <c r="M7" s="28"/>
    </row>
    <row r="8" spans="1:13" x14ac:dyDescent="0.25">
      <c r="A8" s="29" t="s">
        <v>805</v>
      </c>
      <c r="B8" s="30"/>
      <c r="C8" s="30">
        <v>21202.16</v>
      </c>
      <c r="D8" s="31"/>
      <c r="E8" s="30"/>
      <c r="F8" s="30" t="s">
        <v>806</v>
      </c>
      <c r="G8" s="30">
        <v>547.19000000000005</v>
      </c>
      <c r="H8" s="32"/>
      <c r="I8" s="32"/>
      <c r="J8" s="33"/>
      <c r="K8" s="34" t="s">
        <v>33</v>
      </c>
      <c r="L8" s="32" t="s">
        <v>21</v>
      </c>
      <c r="M8" s="35"/>
    </row>
    <row r="9" spans="1:13" x14ac:dyDescent="0.25">
      <c r="A9" s="11"/>
      <c r="B9" s="2"/>
      <c r="C9" s="36"/>
      <c r="D9" s="11"/>
      <c r="E9" s="12"/>
      <c r="F9" s="11"/>
      <c r="G9" s="2"/>
      <c r="H9" s="2"/>
      <c r="I9" s="2"/>
      <c r="J9" s="11"/>
      <c r="K9" s="11"/>
      <c r="L9" s="11"/>
      <c r="M9" s="11"/>
    </row>
    <row r="10" spans="1:13" x14ac:dyDescent="0.25">
      <c r="A10" s="37" t="s">
        <v>34</v>
      </c>
      <c r="B10" s="38">
        <v>193</v>
      </c>
      <c r="C10" s="38" t="s">
        <v>35</v>
      </c>
      <c r="D10" s="38" t="s">
        <v>36</v>
      </c>
      <c r="E10" s="39">
        <v>163</v>
      </c>
      <c r="F10" s="40" t="s">
        <v>37</v>
      </c>
      <c r="G10" s="41">
        <v>6.5</v>
      </c>
      <c r="H10" s="38" t="s">
        <v>38</v>
      </c>
      <c r="I10" s="42">
        <v>11.5</v>
      </c>
      <c r="J10" s="43">
        <v>0</v>
      </c>
      <c r="K10" s="43">
        <f t="shared" ref="K10:K22" si="0">ROUND((J10*$C$8/1000),0)</f>
        <v>0</v>
      </c>
      <c r="L10" s="43"/>
      <c r="M10" s="43"/>
    </row>
    <row r="11" spans="1:13" x14ac:dyDescent="0.25">
      <c r="A11" s="37" t="s">
        <v>34</v>
      </c>
      <c r="B11" s="38">
        <v>193</v>
      </c>
      <c r="C11" s="38" t="s">
        <v>35</v>
      </c>
      <c r="D11" s="38" t="s">
        <v>36</v>
      </c>
      <c r="E11" s="39">
        <v>139</v>
      </c>
      <c r="F11" s="40" t="s">
        <v>39</v>
      </c>
      <c r="G11" s="41">
        <v>6.3</v>
      </c>
      <c r="H11" s="38" t="s">
        <v>38</v>
      </c>
      <c r="I11" s="42">
        <v>24.5</v>
      </c>
      <c r="J11" s="43">
        <v>119217.49</v>
      </c>
      <c r="K11" s="43">
        <f t="shared" si="0"/>
        <v>2527668</v>
      </c>
      <c r="L11" s="43">
        <v>77973</v>
      </c>
      <c r="M11" s="43">
        <v>2605641</v>
      </c>
    </row>
    <row r="12" spans="1:13" x14ac:dyDescent="0.25">
      <c r="A12" s="37" t="s">
        <v>34</v>
      </c>
      <c r="B12" s="38">
        <v>199</v>
      </c>
      <c r="C12" s="38" t="s">
        <v>40</v>
      </c>
      <c r="D12" s="38" t="s">
        <v>36</v>
      </c>
      <c r="E12" s="39">
        <v>168</v>
      </c>
      <c r="F12" s="40" t="s">
        <v>41</v>
      </c>
      <c r="G12" s="41">
        <v>6.5</v>
      </c>
      <c r="H12" s="38" t="s">
        <v>38</v>
      </c>
      <c r="I12" s="42">
        <v>11.5</v>
      </c>
      <c r="J12" s="43">
        <v>0</v>
      </c>
      <c r="K12" s="43">
        <f t="shared" si="0"/>
        <v>0</v>
      </c>
      <c r="L12" s="43"/>
      <c r="M12" s="43"/>
    </row>
    <row r="13" spans="1:13" x14ac:dyDescent="0.25">
      <c r="A13" s="37" t="s">
        <v>34</v>
      </c>
      <c r="B13" s="38">
        <v>199</v>
      </c>
      <c r="C13" s="38" t="s">
        <v>40</v>
      </c>
      <c r="D13" s="38" t="s">
        <v>36</v>
      </c>
      <c r="E13" s="39">
        <v>143</v>
      </c>
      <c r="F13" s="40" t="s">
        <v>42</v>
      </c>
      <c r="G13" s="41">
        <v>6.3</v>
      </c>
      <c r="H13" s="38" t="s">
        <v>38</v>
      </c>
      <c r="I13" s="42">
        <v>24.5</v>
      </c>
      <c r="J13" s="43">
        <v>124038.53</v>
      </c>
      <c r="K13" s="43">
        <f t="shared" si="0"/>
        <v>2629885</v>
      </c>
      <c r="L13" s="43">
        <v>81125</v>
      </c>
      <c r="M13" s="43">
        <v>2711010</v>
      </c>
    </row>
    <row r="14" spans="1:13" x14ac:dyDescent="0.25">
      <c r="A14" s="37" t="s">
        <v>34</v>
      </c>
      <c r="B14" s="38">
        <v>202</v>
      </c>
      <c r="C14" s="38" t="s">
        <v>43</v>
      </c>
      <c r="D14" s="38" t="s">
        <v>36</v>
      </c>
      <c r="E14" s="39">
        <v>230</v>
      </c>
      <c r="F14" s="40" t="s">
        <v>44</v>
      </c>
      <c r="G14" s="41">
        <v>7.4</v>
      </c>
      <c r="H14" s="38" t="s">
        <v>38</v>
      </c>
      <c r="I14" s="42">
        <v>5</v>
      </c>
      <c r="J14" s="43">
        <v>0</v>
      </c>
      <c r="K14" s="43">
        <f t="shared" si="0"/>
        <v>0</v>
      </c>
      <c r="L14" s="43"/>
      <c r="M14" s="43"/>
    </row>
    <row r="15" spans="1:13" x14ac:dyDescent="0.25">
      <c r="A15" s="37" t="s">
        <v>45</v>
      </c>
      <c r="B15" s="38">
        <v>202</v>
      </c>
      <c r="C15" s="38" t="s">
        <v>43</v>
      </c>
      <c r="D15" s="38" t="s">
        <v>36</v>
      </c>
      <c r="E15" s="39">
        <v>317</v>
      </c>
      <c r="F15" s="40" t="s">
        <v>46</v>
      </c>
      <c r="G15" s="41">
        <v>7.4</v>
      </c>
      <c r="H15" s="38" t="s">
        <v>38</v>
      </c>
      <c r="I15" s="42">
        <v>20</v>
      </c>
      <c r="J15" s="43">
        <v>198465.89</v>
      </c>
      <c r="K15" s="43">
        <f t="shared" si="0"/>
        <v>4207906</v>
      </c>
      <c r="L15" s="43">
        <v>152069</v>
      </c>
      <c r="M15" s="43">
        <v>4359975</v>
      </c>
    </row>
    <row r="16" spans="1:13" x14ac:dyDescent="0.25">
      <c r="A16" s="37" t="s">
        <v>47</v>
      </c>
      <c r="B16" s="38">
        <v>211</v>
      </c>
      <c r="C16" s="38" t="s">
        <v>48</v>
      </c>
      <c r="D16" s="38" t="s">
        <v>36</v>
      </c>
      <c r="E16" s="39">
        <v>290</v>
      </c>
      <c r="F16" s="38" t="s">
        <v>49</v>
      </c>
      <c r="G16" s="41">
        <v>6.9</v>
      </c>
      <c r="H16" s="38" t="s">
        <v>38</v>
      </c>
      <c r="I16" s="42">
        <v>20</v>
      </c>
      <c r="J16" s="43">
        <v>116855.99</v>
      </c>
      <c r="K16" s="43">
        <f t="shared" si="0"/>
        <v>2477599</v>
      </c>
      <c r="L16" s="43">
        <v>254215</v>
      </c>
      <c r="M16" s="43">
        <v>2731814</v>
      </c>
    </row>
    <row r="17" spans="1:13" x14ac:dyDescent="0.25">
      <c r="A17" s="37" t="s">
        <v>47</v>
      </c>
      <c r="B17" s="38">
        <v>211</v>
      </c>
      <c r="C17" s="38" t="s">
        <v>48</v>
      </c>
      <c r="D17" s="38" t="s">
        <v>36</v>
      </c>
      <c r="E17" s="39">
        <v>128</v>
      </c>
      <c r="F17" s="38" t="s">
        <v>50</v>
      </c>
      <c r="G17" s="41">
        <v>6.9</v>
      </c>
      <c r="H17" s="38" t="s">
        <v>38</v>
      </c>
      <c r="I17" s="42">
        <v>20</v>
      </c>
      <c r="J17" s="43">
        <v>50532</v>
      </c>
      <c r="K17" s="43">
        <f t="shared" si="0"/>
        <v>1071388</v>
      </c>
      <c r="L17" s="43">
        <v>109928</v>
      </c>
      <c r="M17" s="43">
        <v>1181316</v>
      </c>
    </row>
    <row r="18" spans="1:13" x14ac:dyDescent="0.25">
      <c r="A18" s="37" t="s">
        <v>51</v>
      </c>
      <c r="B18" s="38">
        <v>211</v>
      </c>
      <c r="C18" s="38" t="s">
        <v>48</v>
      </c>
      <c r="D18" s="38" t="s">
        <v>36</v>
      </c>
      <c r="E18" s="39">
        <v>22</v>
      </c>
      <c r="F18" s="38" t="s">
        <v>52</v>
      </c>
      <c r="G18" s="41">
        <v>6.9</v>
      </c>
      <c r="H18" s="38" t="s">
        <v>38</v>
      </c>
      <c r="I18" s="42">
        <v>20</v>
      </c>
      <c r="J18" s="43">
        <v>45553.42</v>
      </c>
      <c r="K18" s="43">
        <f t="shared" si="0"/>
        <v>965831</v>
      </c>
      <c r="L18" s="43">
        <v>99099</v>
      </c>
      <c r="M18" s="43">
        <v>1064930</v>
      </c>
    </row>
    <row r="19" spans="1:13" x14ac:dyDescent="0.25">
      <c r="A19" s="37"/>
      <c r="B19" s="38"/>
      <c r="C19" s="38"/>
      <c r="D19" s="38"/>
      <c r="E19" s="39"/>
      <c r="F19" s="38"/>
      <c r="G19" s="41"/>
      <c r="H19" s="38"/>
      <c r="I19" s="42"/>
      <c r="J19" s="43"/>
      <c r="K19" s="43"/>
      <c r="L19" s="43"/>
      <c r="M19" s="43"/>
    </row>
    <row r="20" spans="1:13" x14ac:dyDescent="0.25">
      <c r="A20" s="37" t="s">
        <v>47</v>
      </c>
      <c r="B20" s="38">
        <v>221</v>
      </c>
      <c r="C20" s="38" t="s">
        <v>53</v>
      </c>
      <c r="D20" s="38" t="s">
        <v>36</v>
      </c>
      <c r="E20" s="39">
        <v>330</v>
      </c>
      <c r="F20" s="38" t="s">
        <v>54</v>
      </c>
      <c r="G20" s="41">
        <v>7.4</v>
      </c>
      <c r="H20" s="38" t="s">
        <v>55</v>
      </c>
      <c r="I20" s="42">
        <v>20</v>
      </c>
      <c r="J20" s="43">
        <v>225000</v>
      </c>
      <c r="K20" s="43">
        <f t="shared" si="0"/>
        <v>4770486</v>
      </c>
      <c r="L20" s="43">
        <v>525543</v>
      </c>
      <c r="M20" s="43">
        <v>5296029</v>
      </c>
    </row>
    <row r="21" spans="1:13" x14ac:dyDescent="0.25">
      <c r="A21" s="37" t="s">
        <v>47</v>
      </c>
      <c r="B21" s="38">
        <v>221</v>
      </c>
      <c r="C21" s="38" t="s">
        <v>53</v>
      </c>
      <c r="D21" s="38" t="s">
        <v>36</v>
      </c>
      <c r="E21" s="39">
        <v>43</v>
      </c>
      <c r="F21" s="38" t="s">
        <v>56</v>
      </c>
      <c r="G21" s="41">
        <v>7.4</v>
      </c>
      <c r="H21" s="38" t="s">
        <v>55</v>
      </c>
      <c r="I21" s="42">
        <v>20</v>
      </c>
      <c r="J21" s="43">
        <v>29000</v>
      </c>
      <c r="K21" s="43">
        <f t="shared" si="0"/>
        <v>614863</v>
      </c>
      <c r="L21" s="43">
        <v>67734</v>
      </c>
      <c r="M21" s="43">
        <v>682597</v>
      </c>
    </row>
    <row r="22" spans="1:13" x14ac:dyDescent="0.25">
      <c r="A22" s="37" t="s">
        <v>47</v>
      </c>
      <c r="B22" s="38">
        <v>221</v>
      </c>
      <c r="C22" s="38" t="s">
        <v>53</v>
      </c>
      <c r="D22" s="38" t="s">
        <v>36</v>
      </c>
      <c r="E22" s="39">
        <v>240</v>
      </c>
      <c r="F22" s="38" t="s">
        <v>57</v>
      </c>
      <c r="G22" s="41">
        <v>7.4</v>
      </c>
      <c r="H22" s="38" t="s">
        <v>55</v>
      </c>
      <c r="I22" s="42">
        <v>12</v>
      </c>
      <c r="J22" s="43">
        <v>25174.05</v>
      </c>
      <c r="K22" s="43">
        <f t="shared" si="0"/>
        <v>533744</v>
      </c>
      <c r="L22" s="43">
        <v>58799</v>
      </c>
      <c r="M22" s="43">
        <v>592543</v>
      </c>
    </row>
    <row r="23" spans="1:13" x14ac:dyDescent="0.25">
      <c r="A23" s="37" t="s">
        <v>47</v>
      </c>
      <c r="B23" s="38">
        <v>221</v>
      </c>
      <c r="C23" s="38" t="s">
        <v>53</v>
      </c>
      <c r="D23" s="38" t="s">
        <v>36</v>
      </c>
      <c r="E23" s="39">
        <v>55</v>
      </c>
      <c r="F23" s="38" t="s">
        <v>58</v>
      </c>
      <c r="G23" s="41">
        <v>7.4</v>
      </c>
      <c r="H23" s="38" t="s">
        <v>55</v>
      </c>
      <c r="I23" s="42">
        <v>12</v>
      </c>
      <c r="J23" s="43">
        <v>5645.09</v>
      </c>
      <c r="K23" s="43">
        <f>ROUND((J23*$C$8/1000),0)</f>
        <v>119688</v>
      </c>
      <c r="L23" s="43">
        <v>13281</v>
      </c>
      <c r="M23" s="43">
        <v>132969</v>
      </c>
    </row>
    <row r="24" spans="1:13" x14ac:dyDescent="0.25">
      <c r="A24" s="37" t="s">
        <v>51</v>
      </c>
      <c r="B24" s="38">
        <v>221</v>
      </c>
      <c r="C24" s="38" t="s">
        <v>53</v>
      </c>
      <c r="D24" s="38" t="s">
        <v>36</v>
      </c>
      <c r="E24" s="39">
        <v>50</v>
      </c>
      <c r="F24" s="38" t="s">
        <v>59</v>
      </c>
      <c r="G24" s="41">
        <v>7.4</v>
      </c>
      <c r="H24" s="38" t="s">
        <v>55</v>
      </c>
      <c r="I24" s="42">
        <v>20</v>
      </c>
      <c r="J24" s="43">
        <v>106312</v>
      </c>
      <c r="K24" s="43">
        <f>ROUND((J24*$C$8/1000),0)</f>
        <v>2254044</v>
      </c>
      <c r="L24" s="43">
        <v>247202</v>
      </c>
      <c r="M24" s="43">
        <v>2501246</v>
      </c>
    </row>
    <row r="25" spans="1:13" x14ac:dyDescent="0.25">
      <c r="A25" s="37" t="s">
        <v>60</v>
      </c>
      <c r="B25" s="38">
        <v>225</v>
      </c>
      <c r="C25" s="38" t="s">
        <v>61</v>
      </c>
      <c r="D25" s="38" t="s">
        <v>36</v>
      </c>
      <c r="E25" s="39">
        <v>427</v>
      </c>
      <c r="F25" s="38" t="s">
        <v>62</v>
      </c>
      <c r="G25" s="41">
        <v>7.5</v>
      </c>
      <c r="H25" s="38" t="s">
        <v>63</v>
      </c>
      <c r="I25" s="42">
        <v>24</v>
      </c>
      <c r="J25" s="43">
        <v>0</v>
      </c>
      <c r="K25" s="43">
        <f>ROUND((J25*$C$8/1000),0)</f>
        <v>0</v>
      </c>
      <c r="L25" s="43"/>
      <c r="M25" s="43"/>
    </row>
    <row r="26" spans="1:13" x14ac:dyDescent="0.25">
      <c r="A26" s="37" t="s">
        <v>64</v>
      </c>
      <c r="B26" s="38">
        <v>225</v>
      </c>
      <c r="C26" s="38" t="s">
        <v>61</v>
      </c>
      <c r="D26" s="38" t="s">
        <v>36</v>
      </c>
      <c r="E26" s="39">
        <v>36</v>
      </c>
      <c r="F26" s="38" t="s">
        <v>65</v>
      </c>
      <c r="G26" s="41">
        <v>7.5</v>
      </c>
      <c r="H26" s="38" t="s">
        <v>63</v>
      </c>
      <c r="I26" s="42">
        <v>24</v>
      </c>
      <c r="J26" s="43">
        <v>0</v>
      </c>
      <c r="K26" s="43">
        <f>ROUND((J26*$C$8/1000),0)</f>
        <v>0</v>
      </c>
      <c r="L26" s="43"/>
      <c r="M26" s="43"/>
    </row>
    <row r="27" spans="1:13" x14ac:dyDescent="0.25">
      <c r="A27" s="37"/>
      <c r="B27" s="38"/>
      <c r="C27" s="38"/>
      <c r="D27" s="38"/>
      <c r="E27" s="39"/>
      <c r="F27" s="38"/>
      <c r="G27" s="41"/>
      <c r="H27" s="38"/>
      <c r="I27" s="42"/>
      <c r="J27" s="43"/>
      <c r="K27" s="43"/>
      <c r="L27" s="43"/>
      <c r="M27" s="43"/>
    </row>
    <row r="28" spans="1:13" x14ac:dyDescent="0.25">
      <c r="A28" s="37" t="s">
        <v>60</v>
      </c>
      <c r="B28" s="38">
        <v>228</v>
      </c>
      <c r="C28" s="38" t="s">
        <v>66</v>
      </c>
      <c r="D28" s="38" t="s">
        <v>36</v>
      </c>
      <c r="E28" s="39">
        <v>433</v>
      </c>
      <c r="F28" s="38" t="s">
        <v>41</v>
      </c>
      <c r="G28" s="41">
        <v>7.5</v>
      </c>
      <c r="H28" s="38" t="s">
        <v>63</v>
      </c>
      <c r="I28" s="42">
        <v>21</v>
      </c>
      <c r="J28" s="43">
        <v>227576</v>
      </c>
      <c r="K28" s="43">
        <f>ROUND((J28*$C$8/1000),0)</f>
        <v>4825103</v>
      </c>
      <c r="L28" s="43">
        <v>177670</v>
      </c>
      <c r="M28" s="43">
        <v>5002773</v>
      </c>
    </row>
    <row r="29" spans="1:13" x14ac:dyDescent="0.25">
      <c r="A29" s="37" t="s">
        <v>64</v>
      </c>
      <c r="B29" s="38">
        <v>228</v>
      </c>
      <c r="C29" s="38" t="s">
        <v>66</v>
      </c>
      <c r="D29" s="38" t="s">
        <v>36</v>
      </c>
      <c r="E29" s="39">
        <v>60</v>
      </c>
      <c r="F29" s="38" t="s">
        <v>42</v>
      </c>
      <c r="G29" s="41">
        <v>7.5</v>
      </c>
      <c r="H29" s="38" t="s">
        <v>63</v>
      </c>
      <c r="I29" s="42">
        <v>21</v>
      </c>
      <c r="J29" s="43">
        <v>121446</v>
      </c>
      <c r="K29" s="43">
        <f>ROUND((J29*$C$8/1000),0)</f>
        <v>2574918</v>
      </c>
      <c r="L29" s="43">
        <v>94813</v>
      </c>
      <c r="M29" s="43">
        <v>2669731</v>
      </c>
    </row>
    <row r="30" spans="1:13" x14ac:dyDescent="0.25">
      <c r="A30" s="37" t="s">
        <v>67</v>
      </c>
      <c r="B30" s="38">
        <v>236</v>
      </c>
      <c r="C30" s="38" t="s">
        <v>68</v>
      </c>
      <c r="D30" s="38" t="s">
        <v>36</v>
      </c>
      <c r="E30" s="39">
        <v>403</v>
      </c>
      <c r="F30" s="40" t="s">
        <v>69</v>
      </c>
      <c r="G30" s="41">
        <v>7</v>
      </c>
      <c r="H30" s="38" t="s">
        <v>63</v>
      </c>
      <c r="I30" s="42">
        <v>19</v>
      </c>
      <c r="J30" s="43">
        <v>209637.21</v>
      </c>
      <c r="K30" s="43">
        <f>ROUND((J30*$C$8/1000),0)</f>
        <v>4444762</v>
      </c>
      <c r="L30" s="43">
        <v>24235</v>
      </c>
      <c r="M30" s="43">
        <v>4468997</v>
      </c>
    </row>
    <row r="31" spans="1:13" x14ac:dyDescent="0.25">
      <c r="A31" s="37" t="s">
        <v>70</v>
      </c>
      <c r="B31" s="38">
        <v>236</v>
      </c>
      <c r="C31" s="38" t="s">
        <v>68</v>
      </c>
      <c r="D31" s="38" t="s">
        <v>36</v>
      </c>
      <c r="E31" s="39">
        <v>35.5</v>
      </c>
      <c r="F31" s="40" t="s">
        <v>71</v>
      </c>
      <c r="G31" s="41">
        <v>6.5</v>
      </c>
      <c r="H31" s="38" t="s">
        <v>63</v>
      </c>
      <c r="I31" s="42">
        <v>20</v>
      </c>
      <c r="J31" s="43">
        <v>66627.05</v>
      </c>
      <c r="K31" s="43">
        <v>1420040</v>
      </c>
      <c r="L31" s="43">
        <v>0</v>
      </c>
      <c r="M31" s="43">
        <v>1420040</v>
      </c>
    </row>
    <row r="32" spans="1:13" x14ac:dyDescent="0.25">
      <c r="A32" s="37" t="s">
        <v>72</v>
      </c>
      <c r="B32" s="38">
        <v>239</v>
      </c>
      <c r="C32" s="38" t="s">
        <v>73</v>
      </c>
      <c r="D32" s="38" t="s">
        <v>36</v>
      </c>
      <c r="E32" s="39">
        <v>2100</v>
      </c>
      <c r="F32" s="38" t="s">
        <v>49</v>
      </c>
      <c r="G32" s="41">
        <v>6.8</v>
      </c>
      <c r="H32" s="38" t="s">
        <v>38</v>
      </c>
      <c r="I32" s="42">
        <v>4</v>
      </c>
      <c r="J32" s="43">
        <v>0</v>
      </c>
      <c r="K32" s="43">
        <v>0</v>
      </c>
      <c r="L32" s="43"/>
      <c r="M32" s="43"/>
    </row>
    <row r="33" spans="1:13" x14ac:dyDescent="0.25">
      <c r="A33" s="37" t="s">
        <v>72</v>
      </c>
      <c r="B33" s="38">
        <v>239</v>
      </c>
      <c r="C33" s="38" t="s">
        <v>73</v>
      </c>
      <c r="D33" s="38" t="s">
        <v>36</v>
      </c>
      <c r="E33" s="39">
        <v>590</v>
      </c>
      <c r="F33" s="38" t="s">
        <v>52</v>
      </c>
      <c r="G33" s="41">
        <v>6.8</v>
      </c>
      <c r="H33" s="38" t="s">
        <v>38</v>
      </c>
      <c r="I33" s="42">
        <v>14</v>
      </c>
      <c r="J33" s="43">
        <v>89816.05</v>
      </c>
      <c r="K33" s="43">
        <f>ROUND((J33*$C$8/1000),0)</f>
        <v>1904294</v>
      </c>
      <c r="L33" s="43">
        <v>1740.78</v>
      </c>
      <c r="M33" s="43">
        <v>1906035.13</v>
      </c>
    </row>
    <row r="34" spans="1:13" x14ac:dyDescent="0.25">
      <c r="A34" s="37" t="s">
        <v>74</v>
      </c>
      <c r="B34" s="38">
        <v>239</v>
      </c>
      <c r="C34" s="38" t="s">
        <v>73</v>
      </c>
      <c r="D34" s="38" t="s">
        <v>36</v>
      </c>
      <c r="E34" s="39">
        <v>48</v>
      </c>
      <c r="F34" s="38" t="s">
        <v>75</v>
      </c>
      <c r="G34" s="41">
        <v>6.8</v>
      </c>
      <c r="H34" s="38" t="s">
        <v>38</v>
      </c>
      <c r="I34" s="42">
        <v>14</v>
      </c>
      <c r="J34" s="43">
        <v>90662.98</v>
      </c>
      <c r="K34" s="43">
        <f>ROUND((J34*$C$8/1000),0)</f>
        <v>1922251</v>
      </c>
      <c r="L34" s="43">
        <v>0</v>
      </c>
      <c r="M34" s="43">
        <v>1922251.11</v>
      </c>
    </row>
    <row r="35" spans="1:13" x14ac:dyDescent="0.25">
      <c r="A35" s="37"/>
      <c r="B35" s="38"/>
      <c r="C35" s="38"/>
      <c r="D35" s="38"/>
      <c r="E35" s="39"/>
      <c r="F35" s="38"/>
      <c r="G35" s="41"/>
      <c r="H35" s="38"/>
      <c r="I35" s="42"/>
      <c r="J35" s="43"/>
      <c r="K35" s="43"/>
      <c r="L35" s="43"/>
      <c r="M35" s="43"/>
    </row>
    <row r="36" spans="1:13" x14ac:dyDescent="0.25">
      <c r="A36" s="37" t="s">
        <v>47</v>
      </c>
      <c r="B36" s="38">
        <v>245</v>
      </c>
      <c r="C36" s="38" t="s">
        <v>76</v>
      </c>
      <c r="D36" s="38" t="s">
        <v>36</v>
      </c>
      <c r="E36" s="39">
        <v>800</v>
      </c>
      <c r="F36" s="38" t="s">
        <v>77</v>
      </c>
      <c r="G36" s="41">
        <v>7</v>
      </c>
      <c r="H36" s="38" t="s">
        <v>55</v>
      </c>
      <c r="I36" s="41">
        <v>19.75</v>
      </c>
      <c r="J36" s="43">
        <v>293703.3</v>
      </c>
      <c r="K36" s="43">
        <f>ROUND((J36*$C$8/1000),0)</f>
        <v>6227144</v>
      </c>
      <c r="L36" s="43">
        <v>648288</v>
      </c>
      <c r="M36" s="43">
        <v>6875432</v>
      </c>
    </row>
    <row r="37" spans="1:13" x14ac:dyDescent="0.25">
      <c r="A37" s="37" t="s">
        <v>47</v>
      </c>
      <c r="B37" s="38">
        <v>245</v>
      </c>
      <c r="C37" s="38" t="s">
        <v>76</v>
      </c>
      <c r="D37" s="38" t="s">
        <v>36</v>
      </c>
      <c r="E37" s="39">
        <v>95</v>
      </c>
      <c r="F37" s="38" t="s">
        <v>78</v>
      </c>
      <c r="G37" s="41">
        <v>7</v>
      </c>
      <c r="H37" s="38" t="s">
        <v>55</v>
      </c>
      <c r="I37" s="41">
        <v>19.75</v>
      </c>
      <c r="J37" s="43">
        <v>35611.199999999997</v>
      </c>
      <c r="K37" s="43">
        <f>ROUND((J37*$C$8/1000),0)</f>
        <v>755034</v>
      </c>
      <c r="L37" s="43">
        <v>78596</v>
      </c>
      <c r="M37" s="43">
        <v>833630</v>
      </c>
    </row>
    <row r="38" spans="1:13" x14ac:dyDescent="0.25">
      <c r="A38" s="37" t="s">
        <v>79</v>
      </c>
      <c r="B38" s="38">
        <v>245</v>
      </c>
      <c r="C38" s="38" t="s">
        <v>76</v>
      </c>
      <c r="D38" s="38" t="s">
        <v>36</v>
      </c>
      <c r="E38" s="39">
        <v>90</v>
      </c>
      <c r="F38" s="38" t="s">
        <v>80</v>
      </c>
      <c r="G38" s="41">
        <v>7</v>
      </c>
      <c r="H38" s="38" t="s">
        <v>55</v>
      </c>
      <c r="I38" s="41">
        <v>19.75</v>
      </c>
      <c r="J38" s="43">
        <v>156572.03</v>
      </c>
      <c r="K38" s="43">
        <f>ROUND((J38*$C$8/1000),0)</f>
        <v>3319665</v>
      </c>
      <c r="L38" s="43">
        <v>345629</v>
      </c>
      <c r="M38" s="43">
        <v>3665294</v>
      </c>
    </row>
    <row r="39" spans="1:13" x14ac:dyDescent="0.25">
      <c r="A39" s="37" t="s">
        <v>47</v>
      </c>
      <c r="B39" s="38">
        <v>247</v>
      </c>
      <c r="C39" s="38" t="s">
        <v>81</v>
      </c>
      <c r="D39" s="38" t="s">
        <v>36</v>
      </c>
      <c r="E39" s="39">
        <v>470</v>
      </c>
      <c r="F39" s="38" t="s">
        <v>82</v>
      </c>
      <c r="G39" s="41">
        <v>6.3</v>
      </c>
      <c r="H39" s="38" t="s">
        <v>55</v>
      </c>
      <c r="I39" s="41">
        <v>25</v>
      </c>
      <c r="J39" s="43">
        <v>187010.34</v>
      </c>
      <c r="K39" s="43">
        <f t="shared" ref="K39:K46" si="1">ROUND((J39*$C$8/1000),0)</f>
        <v>3965023</v>
      </c>
      <c r="L39" s="43">
        <v>327743</v>
      </c>
      <c r="M39" s="43">
        <v>4292766</v>
      </c>
    </row>
    <row r="40" spans="1:13" x14ac:dyDescent="0.25">
      <c r="A40" s="37" t="s">
        <v>47</v>
      </c>
      <c r="B40" s="38">
        <v>247</v>
      </c>
      <c r="C40" s="38" t="s">
        <v>81</v>
      </c>
      <c r="D40" s="38" t="s">
        <v>36</v>
      </c>
      <c r="E40" s="39">
        <v>25</v>
      </c>
      <c r="F40" s="38" t="s">
        <v>83</v>
      </c>
      <c r="G40" s="41">
        <v>6.3</v>
      </c>
      <c r="H40" s="38" t="s">
        <v>55</v>
      </c>
      <c r="I40" s="41">
        <v>25</v>
      </c>
      <c r="J40" s="43">
        <v>10203.48</v>
      </c>
      <c r="K40" s="43">
        <f t="shared" si="1"/>
        <v>216336</v>
      </c>
      <c r="L40" s="43">
        <v>17877</v>
      </c>
      <c r="M40" s="43">
        <v>234213</v>
      </c>
    </row>
    <row r="41" spans="1:13" x14ac:dyDescent="0.25">
      <c r="A41" s="37" t="s">
        <v>51</v>
      </c>
      <c r="B41" s="38">
        <v>247</v>
      </c>
      <c r="C41" s="38" t="s">
        <v>81</v>
      </c>
      <c r="D41" s="38" t="s">
        <v>36</v>
      </c>
      <c r="E41" s="39">
        <v>27</v>
      </c>
      <c r="F41" s="38" t="s">
        <v>84</v>
      </c>
      <c r="G41" s="41">
        <v>7.3</v>
      </c>
      <c r="H41" s="38" t="s">
        <v>55</v>
      </c>
      <c r="I41" s="41">
        <v>25</v>
      </c>
      <c r="J41" s="43">
        <v>52596.54</v>
      </c>
      <c r="K41" s="43">
        <f t="shared" si="1"/>
        <v>1115160</v>
      </c>
      <c r="L41" s="43">
        <v>92399</v>
      </c>
      <c r="M41" s="43">
        <v>1207559</v>
      </c>
    </row>
    <row r="42" spans="1:13" x14ac:dyDescent="0.25">
      <c r="A42" s="37" t="s">
        <v>85</v>
      </c>
      <c r="B42" s="38">
        <v>262</v>
      </c>
      <c r="C42" s="38" t="s">
        <v>86</v>
      </c>
      <c r="D42" s="38" t="s">
        <v>36</v>
      </c>
      <c r="E42" s="39">
        <v>405</v>
      </c>
      <c r="F42" s="38" t="s">
        <v>87</v>
      </c>
      <c r="G42" s="41">
        <v>5.75</v>
      </c>
      <c r="H42" s="38" t="s">
        <v>38</v>
      </c>
      <c r="I42" s="41">
        <v>6</v>
      </c>
      <c r="J42" s="43">
        <v>0</v>
      </c>
      <c r="K42" s="43">
        <f>ROUND((J42*$C$8/1000),0)</f>
        <v>0</v>
      </c>
      <c r="L42" s="43"/>
      <c r="M42" s="43"/>
    </row>
    <row r="43" spans="1:13" x14ac:dyDescent="0.25">
      <c r="A43" s="37" t="s">
        <v>85</v>
      </c>
      <c r="B43" s="38">
        <v>262</v>
      </c>
      <c r="C43" s="38" t="s">
        <v>86</v>
      </c>
      <c r="D43" s="38" t="s">
        <v>36</v>
      </c>
      <c r="E43" s="39">
        <v>104</v>
      </c>
      <c r="F43" s="38" t="s">
        <v>88</v>
      </c>
      <c r="G43" s="41">
        <v>5.75</v>
      </c>
      <c r="H43" s="38" t="s">
        <v>38</v>
      </c>
      <c r="I43" s="41">
        <v>6</v>
      </c>
      <c r="J43" s="43">
        <v>0</v>
      </c>
      <c r="K43" s="43">
        <f t="shared" si="1"/>
        <v>0</v>
      </c>
      <c r="L43" s="43"/>
      <c r="M43" s="43"/>
    </row>
    <row r="44" spans="1:13" x14ac:dyDescent="0.25">
      <c r="A44" s="37" t="s">
        <v>85</v>
      </c>
      <c r="B44" s="38">
        <v>262</v>
      </c>
      <c r="C44" s="38" t="s">
        <v>86</v>
      </c>
      <c r="D44" s="38" t="s">
        <v>36</v>
      </c>
      <c r="E44" s="39">
        <v>465</v>
      </c>
      <c r="F44" s="38" t="s">
        <v>89</v>
      </c>
      <c r="G44" s="41">
        <v>6.5</v>
      </c>
      <c r="H44" s="38" t="s">
        <v>38</v>
      </c>
      <c r="I44" s="41">
        <v>20</v>
      </c>
      <c r="J44" s="43">
        <v>41933.9</v>
      </c>
      <c r="K44" s="43">
        <f t="shared" si="1"/>
        <v>889089</v>
      </c>
      <c r="L44" s="43">
        <v>13953</v>
      </c>
      <c r="M44" s="43">
        <v>903042</v>
      </c>
    </row>
    <row r="45" spans="1:13" x14ac:dyDescent="0.25">
      <c r="A45" s="37" t="s">
        <v>85</v>
      </c>
      <c r="B45" s="38">
        <v>262</v>
      </c>
      <c r="C45" s="38" t="s">
        <v>86</v>
      </c>
      <c r="D45" s="38" t="s">
        <v>36</v>
      </c>
      <c r="E45" s="39">
        <v>121</v>
      </c>
      <c r="F45" s="38" t="s">
        <v>90</v>
      </c>
      <c r="G45" s="41">
        <v>6.5</v>
      </c>
      <c r="H45" s="38" t="s">
        <v>38</v>
      </c>
      <c r="I45" s="41">
        <v>20</v>
      </c>
      <c r="J45" s="43">
        <v>10623.2</v>
      </c>
      <c r="K45" s="43">
        <f t="shared" si="1"/>
        <v>225235</v>
      </c>
      <c r="L45" s="43">
        <v>3535</v>
      </c>
      <c r="M45" s="43">
        <v>228770</v>
      </c>
    </row>
    <row r="46" spans="1:13" x14ac:dyDescent="0.25">
      <c r="A46" s="37" t="s">
        <v>91</v>
      </c>
      <c r="B46" s="38">
        <v>262</v>
      </c>
      <c r="C46" s="38" t="s">
        <v>86</v>
      </c>
      <c r="D46" s="38" t="s">
        <v>36</v>
      </c>
      <c r="E46" s="39">
        <v>35</v>
      </c>
      <c r="F46" s="38" t="s">
        <v>92</v>
      </c>
      <c r="G46" s="41">
        <v>6.5</v>
      </c>
      <c r="H46" s="38" t="s">
        <v>38</v>
      </c>
      <c r="I46" s="41">
        <v>20</v>
      </c>
      <c r="J46" s="43">
        <v>60726.3</v>
      </c>
      <c r="K46" s="43">
        <f t="shared" si="1"/>
        <v>1287529</v>
      </c>
      <c r="L46" s="43">
        <v>20207</v>
      </c>
      <c r="M46" s="43">
        <v>1307736</v>
      </c>
    </row>
    <row r="47" spans="1:13" x14ac:dyDescent="0.25">
      <c r="A47" s="37"/>
      <c r="B47" s="38"/>
      <c r="C47" s="38"/>
      <c r="D47" s="38"/>
      <c r="E47" s="39"/>
      <c r="F47" s="38"/>
      <c r="G47" s="41"/>
      <c r="H47" s="38"/>
      <c r="I47" s="41"/>
      <c r="J47" s="43"/>
      <c r="K47" s="43"/>
      <c r="L47" s="43"/>
      <c r="M47" s="43"/>
    </row>
    <row r="48" spans="1:13" x14ac:dyDescent="0.25">
      <c r="A48" s="37" t="s">
        <v>60</v>
      </c>
      <c r="B48" s="38">
        <v>270</v>
      </c>
      <c r="C48" s="38" t="s">
        <v>93</v>
      </c>
      <c r="D48" s="38" t="s">
        <v>36</v>
      </c>
      <c r="E48" s="39">
        <v>450</v>
      </c>
      <c r="F48" s="38" t="s">
        <v>44</v>
      </c>
      <c r="G48" s="41">
        <v>7</v>
      </c>
      <c r="H48" s="38" t="s">
        <v>63</v>
      </c>
      <c r="I48" s="41">
        <v>21</v>
      </c>
      <c r="J48" s="43">
        <v>256837</v>
      </c>
      <c r="K48" s="43">
        <f t="shared" ref="K48:K54" si="2">ROUND((J48*$C$8/1000),0)</f>
        <v>5445499</v>
      </c>
      <c r="L48" s="43">
        <v>187369</v>
      </c>
      <c r="M48" s="43">
        <v>5632868</v>
      </c>
    </row>
    <row r="49" spans="1:13" x14ac:dyDescent="0.25">
      <c r="A49" s="37" t="s">
        <v>64</v>
      </c>
      <c r="B49" s="38">
        <v>270</v>
      </c>
      <c r="C49" s="38" t="s">
        <v>93</v>
      </c>
      <c r="D49" s="38" t="s">
        <v>36</v>
      </c>
      <c r="E49" s="39">
        <v>80</v>
      </c>
      <c r="F49" s="38" t="s">
        <v>46</v>
      </c>
      <c r="G49" s="41">
        <v>7</v>
      </c>
      <c r="H49" s="38" t="s">
        <v>63</v>
      </c>
      <c r="I49" s="41">
        <v>21</v>
      </c>
      <c r="J49" s="43">
        <v>142184</v>
      </c>
      <c r="K49" s="43">
        <f t="shared" si="2"/>
        <v>3014608</v>
      </c>
      <c r="L49" s="43">
        <v>103727</v>
      </c>
      <c r="M49" s="43">
        <v>3118335</v>
      </c>
    </row>
    <row r="50" spans="1:13" x14ac:dyDescent="0.25">
      <c r="A50" s="37" t="s">
        <v>94</v>
      </c>
      <c r="B50" s="38">
        <v>271</v>
      </c>
      <c r="C50" s="38" t="s">
        <v>95</v>
      </c>
      <c r="D50" s="38" t="s">
        <v>36</v>
      </c>
      <c r="E50" s="39">
        <v>185</v>
      </c>
      <c r="F50" s="38" t="s">
        <v>96</v>
      </c>
      <c r="G50" s="41">
        <v>5.5</v>
      </c>
      <c r="H50" s="38" t="s">
        <v>55</v>
      </c>
      <c r="I50" s="41">
        <v>5</v>
      </c>
      <c r="J50" s="43">
        <v>0</v>
      </c>
      <c r="K50" s="43">
        <f t="shared" si="2"/>
        <v>0</v>
      </c>
      <c r="L50" s="43"/>
      <c r="M50" s="43"/>
    </row>
    <row r="51" spans="1:13" x14ac:dyDescent="0.25">
      <c r="A51" s="37" t="s">
        <v>94</v>
      </c>
      <c r="B51" s="38">
        <v>271</v>
      </c>
      <c r="C51" s="38" t="s">
        <v>95</v>
      </c>
      <c r="D51" s="38" t="s">
        <v>36</v>
      </c>
      <c r="E51" s="39">
        <v>47</v>
      </c>
      <c r="F51" s="38" t="s">
        <v>54</v>
      </c>
      <c r="G51" s="41">
        <v>5.5</v>
      </c>
      <c r="H51" s="38" t="s">
        <v>55</v>
      </c>
      <c r="I51" s="41">
        <v>5</v>
      </c>
      <c r="J51" s="43">
        <v>0</v>
      </c>
      <c r="K51" s="43">
        <f t="shared" si="2"/>
        <v>0</v>
      </c>
      <c r="L51" s="43"/>
      <c r="M51" s="43"/>
    </row>
    <row r="52" spans="1:13" x14ac:dyDescent="0.25">
      <c r="A52" s="37" t="s">
        <v>94</v>
      </c>
      <c r="B52" s="38">
        <v>271</v>
      </c>
      <c r="C52" s="38" t="s">
        <v>95</v>
      </c>
      <c r="D52" s="38" t="s">
        <v>36</v>
      </c>
      <c r="E52" s="39">
        <v>795</v>
      </c>
      <c r="F52" s="38" t="s">
        <v>97</v>
      </c>
      <c r="G52" s="41">
        <v>6.5</v>
      </c>
      <c r="H52" s="38" t="s">
        <v>55</v>
      </c>
      <c r="I52" s="41">
        <v>22.25</v>
      </c>
      <c r="J52" s="43">
        <v>363445.03</v>
      </c>
      <c r="K52" s="43">
        <f t="shared" si="2"/>
        <v>7705820</v>
      </c>
      <c r="L52" s="43">
        <v>52751</v>
      </c>
      <c r="M52" s="43">
        <v>7758571</v>
      </c>
    </row>
    <row r="53" spans="1:13" x14ac:dyDescent="0.25">
      <c r="A53" s="37" t="s">
        <v>94</v>
      </c>
      <c r="B53" s="38">
        <v>271</v>
      </c>
      <c r="C53" s="38" t="s">
        <v>95</v>
      </c>
      <c r="D53" s="38" t="s">
        <v>36</v>
      </c>
      <c r="E53" s="39">
        <v>203</v>
      </c>
      <c r="F53" s="38" t="s">
        <v>98</v>
      </c>
      <c r="G53" s="41">
        <v>6.5</v>
      </c>
      <c r="H53" s="38" t="s">
        <v>55</v>
      </c>
      <c r="I53" s="41">
        <v>22.25</v>
      </c>
      <c r="J53" s="43">
        <v>93347.97</v>
      </c>
      <c r="K53" s="43">
        <f t="shared" si="2"/>
        <v>1979179</v>
      </c>
      <c r="L53" s="43">
        <v>13548</v>
      </c>
      <c r="M53" s="43">
        <v>1992727</v>
      </c>
    </row>
    <row r="54" spans="1:13" x14ac:dyDescent="0.25">
      <c r="A54" s="37" t="s">
        <v>99</v>
      </c>
      <c r="B54" s="38">
        <v>271</v>
      </c>
      <c r="C54" s="38" t="s">
        <v>95</v>
      </c>
      <c r="D54" s="38" t="s">
        <v>36</v>
      </c>
      <c r="E54" s="39">
        <v>90</v>
      </c>
      <c r="F54" s="38" t="s">
        <v>77</v>
      </c>
      <c r="G54" s="41">
        <v>6.5</v>
      </c>
      <c r="H54" s="38" t="s">
        <v>55</v>
      </c>
      <c r="I54" s="41">
        <v>22.25</v>
      </c>
      <c r="J54" s="43">
        <v>156153.45000000001</v>
      </c>
      <c r="K54" s="43">
        <f t="shared" si="2"/>
        <v>3310790</v>
      </c>
      <c r="L54" s="43">
        <v>22665</v>
      </c>
      <c r="M54" s="43">
        <v>3333455</v>
      </c>
    </row>
    <row r="55" spans="1:13" x14ac:dyDescent="0.25">
      <c r="A55" s="37"/>
      <c r="B55" s="38"/>
      <c r="C55" s="38"/>
      <c r="D55" s="38"/>
      <c r="E55" s="39"/>
      <c r="F55" s="38"/>
      <c r="G55" s="41"/>
      <c r="H55" s="38"/>
      <c r="I55" s="41"/>
      <c r="J55" s="43"/>
      <c r="K55" s="43"/>
      <c r="L55" s="43"/>
      <c r="M55" s="43"/>
    </row>
    <row r="56" spans="1:13" x14ac:dyDescent="0.25">
      <c r="A56" s="37" t="s">
        <v>94</v>
      </c>
      <c r="B56" s="38">
        <v>282</v>
      </c>
      <c r="C56" s="38" t="s">
        <v>104</v>
      </c>
      <c r="D56" s="38" t="s">
        <v>36</v>
      </c>
      <c r="E56" s="39">
        <v>280</v>
      </c>
      <c r="F56" s="38" t="s">
        <v>105</v>
      </c>
      <c r="G56" s="41">
        <v>5</v>
      </c>
      <c r="H56" s="38" t="s">
        <v>55</v>
      </c>
      <c r="I56" s="41">
        <v>5</v>
      </c>
      <c r="J56" s="43">
        <v>0</v>
      </c>
      <c r="K56" s="43">
        <f t="shared" ref="K56:K62" si="3">ROUND((J56*$C$8/1000),0)</f>
        <v>0</v>
      </c>
      <c r="L56" s="43"/>
      <c r="M56" s="43"/>
    </row>
    <row r="57" spans="1:13" x14ac:dyDescent="0.25">
      <c r="A57" s="37" t="s">
        <v>94</v>
      </c>
      <c r="B57" s="38">
        <v>282</v>
      </c>
      <c r="C57" s="38" t="s">
        <v>104</v>
      </c>
      <c r="D57" s="38" t="s">
        <v>36</v>
      </c>
      <c r="E57" s="39">
        <v>73</v>
      </c>
      <c r="F57" s="38" t="s">
        <v>56</v>
      </c>
      <c r="G57" s="41">
        <v>5</v>
      </c>
      <c r="H57" s="38" t="s">
        <v>55</v>
      </c>
      <c r="I57" s="41">
        <v>5</v>
      </c>
      <c r="J57" s="43">
        <v>0</v>
      </c>
      <c r="K57" s="43">
        <f t="shared" si="3"/>
        <v>0</v>
      </c>
      <c r="L57" s="43"/>
      <c r="M57" s="43"/>
    </row>
    <row r="58" spans="1:13" x14ac:dyDescent="0.25">
      <c r="A58" s="37" t="s">
        <v>94</v>
      </c>
      <c r="B58" s="38">
        <v>282</v>
      </c>
      <c r="C58" s="38" t="s">
        <v>104</v>
      </c>
      <c r="D58" s="38" t="s">
        <v>36</v>
      </c>
      <c r="E58" s="39">
        <v>1090</v>
      </c>
      <c r="F58" s="38" t="s">
        <v>106</v>
      </c>
      <c r="G58" s="41">
        <v>6</v>
      </c>
      <c r="H58" s="38" t="s">
        <v>55</v>
      </c>
      <c r="I58" s="41">
        <v>25</v>
      </c>
      <c r="J58" s="43">
        <v>519779.07</v>
      </c>
      <c r="K58" s="43">
        <f t="shared" si="3"/>
        <v>11020439</v>
      </c>
      <c r="L58" s="43">
        <v>16065</v>
      </c>
      <c r="M58" s="43">
        <v>11036504</v>
      </c>
    </row>
    <row r="59" spans="1:13" x14ac:dyDescent="0.25">
      <c r="A59" s="37" t="s">
        <v>94</v>
      </c>
      <c r="B59" s="38">
        <v>282</v>
      </c>
      <c r="C59" s="38" t="s">
        <v>104</v>
      </c>
      <c r="D59" s="38" t="s">
        <v>36</v>
      </c>
      <c r="E59" s="39">
        <v>274</v>
      </c>
      <c r="F59" s="38" t="s">
        <v>107</v>
      </c>
      <c r="G59" s="41">
        <v>6</v>
      </c>
      <c r="H59" s="38" t="s">
        <v>55</v>
      </c>
      <c r="I59" s="41">
        <v>25</v>
      </c>
      <c r="J59" s="43">
        <v>128996.26</v>
      </c>
      <c r="K59" s="43">
        <f t="shared" si="3"/>
        <v>2734999</v>
      </c>
      <c r="L59" s="43">
        <v>3988</v>
      </c>
      <c r="M59" s="43">
        <v>2738987</v>
      </c>
    </row>
    <row r="60" spans="1:13" x14ac:dyDescent="0.25">
      <c r="A60" s="37" t="s">
        <v>108</v>
      </c>
      <c r="B60" s="38">
        <v>282</v>
      </c>
      <c r="C60" s="38" t="s">
        <v>104</v>
      </c>
      <c r="D60" s="38" t="s">
        <v>36</v>
      </c>
      <c r="E60" s="39">
        <v>197</v>
      </c>
      <c r="F60" s="38" t="s">
        <v>78</v>
      </c>
      <c r="G60" s="41">
        <v>6</v>
      </c>
      <c r="H60" s="38" t="s">
        <v>55</v>
      </c>
      <c r="I60" s="41">
        <v>25</v>
      </c>
      <c r="J60" s="43">
        <v>323270.5</v>
      </c>
      <c r="K60" s="43">
        <f t="shared" si="3"/>
        <v>6854033</v>
      </c>
      <c r="L60" s="43">
        <v>9992</v>
      </c>
      <c r="M60" s="43">
        <v>6864025</v>
      </c>
    </row>
    <row r="61" spans="1:13" x14ac:dyDescent="0.25">
      <c r="A61" s="37" t="s">
        <v>109</v>
      </c>
      <c r="B61" s="38">
        <v>283</v>
      </c>
      <c r="C61" s="38" t="s">
        <v>110</v>
      </c>
      <c r="D61" s="38" t="s">
        <v>36</v>
      </c>
      <c r="E61" s="39">
        <v>438</v>
      </c>
      <c r="F61" s="40" t="s">
        <v>111</v>
      </c>
      <c r="G61" s="41">
        <v>6</v>
      </c>
      <c r="H61" s="38" t="s">
        <v>63</v>
      </c>
      <c r="I61" s="41">
        <v>22</v>
      </c>
      <c r="J61" s="43">
        <v>324117.99</v>
      </c>
      <c r="K61" s="43">
        <f t="shared" si="3"/>
        <v>6872001</v>
      </c>
      <c r="L61" s="43">
        <v>32195</v>
      </c>
      <c r="M61" s="43">
        <v>6904196</v>
      </c>
    </row>
    <row r="62" spans="1:13" x14ac:dyDescent="0.25">
      <c r="A62" s="37" t="s">
        <v>112</v>
      </c>
      <c r="B62" s="38">
        <v>283</v>
      </c>
      <c r="C62" s="38" t="s">
        <v>110</v>
      </c>
      <c r="D62" s="38" t="s">
        <v>36</v>
      </c>
      <c r="E62" s="39">
        <v>122.8</v>
      </c>
      <c r="F62" s="38" t="s">
        <v>113</v>
      </c>
      <c r="G62" s="41">
        <v>6</v>
      </c>
      <c r="H62" s="38" t="s">
        <v>63</v>
      </c>
      <c r="I62" s="41">
        <v>22.5</v>
      </c>
      <c r="J62" s="43">
        <v>202454.67</v>
      </c>
      <c r="K62" s="43">
        <f t="shared" si="3"/>
        <v>4292476</v>
      </c>
      <c r="L62" s="43">
        <v>0</v>
      </c>
      <c r="M62" s="43">
        <v>4292476</v>
      </c>
    </row>
    <row r="63" spans="1:13" x14ac:dyDescent="0.25">
      <c r="A63" s="37"/>
      <c r="B63" s="38"/>
      <c r="C63" s="38"/>
      <c r="D63" s="38"/>
      <c r="E63" s="39"/>
      <c r="F63" s="38"/>
      <c r="G63" s="41"/>
      <c r="H63" s="38"/>
      <c r="I63" s="41"/>
      <c r="J63" s="43"/>
      <c r="K63" s="43"/>
      <c r="L63" s="43"/>
      <c r="M63" s="43"/>
    </row>
    <row r="64" spans="1:13" x14ac:dyDescent="0.25">
      <c r="A64" s="37" t="s">
        <v>47</v>
      </c>
      <c r="B64" s="38">
        <v>294</v>
      </c>
      <c r="C64" s="45" t="s">
        <v>118</v>
      </c>
      <c r="D64" s="38" t="s">
        <v>36</v>
      </c>
      <c r="E64" s="39">
        <v>400</v>
      </c>
      <c r="F64" s="38" t="s">
        <v>119</v>
      </c>
      <c r="G64" s="41">
        <v>6.25</v>
      </c>
      <c r="H64" s="38" t="s">
        <v>55</v>
      </c>
      <c r="I64" s="41">
        <v>20.83</v>
      </c>
      <c r="J64" s="43">
        <v>174542.85</v>
      </c>
      <c r="K64" s="43">
        <f t="shared" ref="K64:K69" si="4">ROUND((J64*$C$8/1000),0)</f>
        <v>3700685</v>
      </c>
      <c r="L64" s="43">
        <v>298742</v>
      </c>
      <c r="M64" s="43">
        <v>3999427</v>
      </c>
    </row>
    <row r="65" spans="1:13" x14ac:dyDescent="0.25">
      <c r="A65" s="37" t="s">
        <v>47</v>
      </c>
      <c r="B65" s="38">
        <v>294</v>
      </c>
      <c r="C65" s="45" t="s">
        <v>118</v>
      </c>
      <c r="D65" s="38" t="s">
        <v>36</v>
      </c>
      <c r="E65" s="39">
        <v>69</v>
      </c>
      <c r="F65" s="38" t="s">
        <v>120</v>
      </c>
      <c r="G65" s="41">
        <v>6.25</v>
      </c>
      <c r="H65" s="38" t="s">
        <v>55</v>
      </c>
      <c r="I65" s="41">
        <v>20.83</v>
      </c>
      <c r="J65" s="43">
        <v>31100.36</v>
      </c>
      <c r="K65" s="43">
        <f t="shared" si="4"/>
        <v>659395</v>
      </c>
      <c r="L65" s="43">
        <v>53230</v>
      </c>
      <c r="M65" s="43">
        <v>712625</v>
      </c>
    </row>
    <row r="66" spans="1:13" x14ac:dyDescent="0.25">
      <c r="A66" s="37" t="s">
        <v>51</v>
      </c>
      <c r="B66" s="38">
        <v>294</v>
      </c>
      <c r="C66" s="45" t="s">
        <v>118</v>
      </c>
      <c r="D66" s="38" t="s">
        <v>36</v>
      </c>
      <c r="E66" s="39">
        <v>31.8</v>
      </c>
      <c r="F66" s="38" t="s">
        <v>121</v>
      </c>
      <c r="G66" s="41">
        <v>6.75</v>
      </c>
      <c r="H66" s="38" t="s">
        <v>55</v>
      </c>
      <c r="I66" s="41">
        <v>20.83</v>
      </c>
      <c r="J66" s="43">
        <v>55134.87</v>
      </c>
      <c r="K66" s="43">
        <f t="shared" si="4"/>
        <v>1168978</v>
      </c>
      <c r="L66" s="43">
        <v>103601</v>
      </c>
      <c r="M66" s="43">
        <v>1272579</v>
      </c>
    </row>
    <row r="67" spans="1:13" x14ac:dyDescent="0.25">
      <c r="A67" s="37" t="s">
        <v>124</v>
      </c>
      <c r="B67" s="38">
        <v>300</v>
      </c>
      <c r="C67" s="38" t="s">
        <v>125</v>
      </c>
      <c r="D67" s="38" t="s">
        <v>36</v>
      </c>
      <c r="E67" s="39">
        <v>275</v>
      </c>
      <c r="F67" s="38" t="s">
        <v>126</v>
      </c>
      <c r="G67" s="41">
        <v>6.2</v>
      </c>
      <c r="H67" s="38" t="s">
        <v>63</v>
      </c>
      <c r="I67" s="41">
        <v>22.75</v>
      </c>
      <c r="J67" s="43">
        <v>176924</v>
      </c>
      <c r="K67" s="43">
        <f t="shared" si="4"/>
        <v>3751171</v>
      </c>
      <c r="L67" s="43">
        <v>5654</v>
      </c>
      <c r="M67" s="43">
        <v>3756825</v>
      </c>
    </row>
    <row r="68" spans="1:13" x14ac:dyDescent="0.25">
      <c r="A68" s="37" t="s">
        <v>124</v>
      </c>
      <c r="B68" s="38">
        <v>300</v>
      </c>
      <c r="C68" s="45" t="s">
        <v>125</v>
      </c>
      <c r="D68" s="38" t="s">
        <v>36</v>
      </c>
      <c r="E68" s="39">
        <v>74</v>
      </c>
      <c r="F68" s="38" t="s">
        <v>127</v>
      </c>
      <c r="G68" s="41">
        <v>6.2</v>
      </c>
      <c r="H68" s="38" t="s">
        <v>63</v>
      </c>
      <c r="I68" s="41">
        <v>22.75</v>
      </c>
      <c r="J68" s="43">
        <v>41736</v>
      </c>
      <c r="K68" s="43">
        <f t="shared" si="4"/>
        <v>884893</v>
      </c>
      <c r="L68" s="43">
        <v>1333</v>
      </c>
      <c r="M68" s="43">
        <v>886226</v>
      </c>
    </row>
    <row r="69" spans="1:13" x14ac:dyDescent="0.25">
      <c r="A69" s="37" t="s">
        <v>128</v>
      </c>
      <c r="B69" s="38">
        <v>300</v>
      </c>
      <c r="C69" s="45" t="s">
        <v>125</v>
      </c>
      <c r="D69" s="38" t="s">
        <v>36</v>
      </c>
      <c r="E69" s="39">
        <v>70</v>
      </c>
      <c r="F69" s="38" t="s">
        <v>129</v>
      </c>
      <c r="G69" s="41">
        <v>6.2</v>
      </c>
      <c r="H69" s="38" t="s">
        <v>63</v>
      </c>
      <c r="I69" s="41">
        <v>22.75</v>
      </c>
      <c r="J69" s="43">
        <v>70000</v>
      </c>
      <c r="K69" s="43">
        <f t="shared" si="4"/>
        <v>1484151</v>
      </c>
      <c r="L69" s="43">
        <v>920917</v>
      </c>
      <c r="M69" s="47">
        <v>2405068</v>
      </c>
    </row>
    <row r="70" spans="1:13" x14ac:dyDescent="0.25">
      <c r="A70" s="37"/>
      <c r="B70" s="48"/>
      <c r="C70" s="48"/>
      <c r="D70" s="38"/>
      <c r="E70" s="39"/>
      <c r="F70" s="38"/>
      <c r="G70" s="41"/>
      <c r="H70" s="38"/>
      <c r="I70" s="41"/>
      <c r="J70" s="43"/>
      <c r="K70" s="43"/>
      <c r="L70" s="43"/>
      <c r="M70" s="43"/>
    </row>
    <row r="71" spans="1:13" x14ac:dyDescent="0.25">
      <c r="A71" s="37" t="s">
        <v>60</v>
      </c>
      <c r="B71" s="48">
        <v>319</v>
      </c>
      <c r="C71" s="48" t="s">
        <v>134</v>
      </c>
      <c r="D71" s="38" t="s">
        <v>36</v>
      </c>
      <c r="E71" s="39">
        <v>950</v>
      </c>
      <c r="F71" s="38" t="s">
        <v>69</v>
      </c>
      <c r="G71" s="41">
        <v>6</v>
      </c>
      <c r="H71" s="38" t="s">
        <v>63</v>
      </c>
      <c r="I71" s="41">
        <v>22</v>
      </c>
      <c r="J71" s="43">
        <v>621223</v>
      </c>
      <c r="K71" s="43">
        <f t="shared" ref="K71:K79" si="5">ROUND((J71*$C$8/1000),0)</f>
        <v>13171269</v>
      </c>
      <c r="L71" s="43">
        <v>193273</v>
      </c>
      <c r="M71" s="43">
        <v>13364542</v>
      </c>
    </row>
    <row r="72" spans="1:13" x14ac:dyDescent="0.25">
      <c r="A72" s="37" t="s">
        <v>64</v>
      </c>
      <c r="B72" s="48">
        <v>319</v>
      </c>
      <c r="C72" s="48" t="s">
        <v>134</v>
      </c>
      <c r="D72" s="38" t="s">
        <v>36</v>
      </c>
      <c r="E72" s="39">
        <v>58</v>
      </c>
      <c r="F72" s="38" t="s">
        <v>71</v>
      </c>
      <c r="G72" s="41">
        <v>6</v>
      </c>
      <c r="H72" s="38" t="s">
        <v>63</v>
      </c>
      <c r="I72" s="41">
        <v>22</v>
      </c>
      <c r="J72" s="43">
        <v>88490</v>
      </c>
      <c r="K72" s="43">
        <f t="shared" si="5"/>
        <v>1876179</v>
      </c>
      <c r="L72" s="43">
        <v>27531</v>
      </c>
      <c r="M72" s="43">
        <v>1903710</v>
      </c>
    </row>
    <row r="73" spans="1:13" x14ac:dyDescent="0.25">
      <c r="A73" s="37" t="s">
        <v>64</v>
      </c>
      <c r="B73" s="48">
        <v>319</v>
      </c>
      <c r="C73" s="48" t="s">
        <v>134</v>
      </c>
      <c r="D73" s="38" t="s">
        <v>36</v>
      </c>
      <c r="E73" s="39">
        <v>100</v>
      </c>
      <c r="F73" s="38" t="s">
        <v>135</v>
      </c>
      <c r="G73" s="41">
        <v>6</v>
      </c>
      <c r="H73" s="38" t="s">
        <v>63</v>
      </c>
      <c r="I73" s="41">
        <v>22</v>
      </c>
      <c r="J73" s="43">
        <v>152569</v>
      </c>
      <c r="K73" s="43">
        <f t="shared" si="5"/>
        <v>3234792</v>
      </c>
      <c r="L73" s="43">
        <v>47468</v>
      </c>
      <c r="M73" s="43">
        <v>3282260</v>
      </c>
    </row>
    <row r="74" spans="1:13" x14ac:dyDescent="0.25">
      <c r="A74" s="37" t="s">
        <v>94</v>
      </c>
      <c r="B74" s="48">
        <v>322</v>
      </c>
      <c r="C74" s="48" t="s">
        <v>136</v>
      </c>
      <c r="D74" s="38" t="s">
        <v>36</v>
      </c>
      <c r="E74" s="39">
        <v>440</v>
      </c>
      <c r="F74" s="38" t="s">
        <v>137</v>
      </c>
      <c r="G74" s="41">
        <v>4</v>
      </c>
      <c r="H74" s="38" t="s">
        <v>55</v>
      </c>
      <c r="I74" s="41">
        <v>5</v>
      </c>
      <c r="J74" s="43">
        <v>0</v>
      </c>
      <c r="K74" s="43">
        <f t="shared" si="5"/>
        <v>0</v>
      </c>
      <c r="L74" s="43"/>
      <c r="M74" s="43"/>
    </row>
    <row r="75" spans="1:13" x14ac:dyDescent="0.25">
      <c r="A75" s="37" t="s">
        <v>94</v>
      </c>
      <c r="B75" s="48">
        <v>322</v>
      </c>
      <c r="C75" s="48" t="s">
        <v>136</v>
      </c>
      <c r="D75" s="38" t="s">
        <v>36</v>
      </c>
      <c r="E75" s="39">
        <v>114</v>
      </c>
      <c r="F75" s="38" t="s">
        <v>138</v>
      </c>
      <c r="G75" s="41">
        <v>4</v>
      </c>
      <c r="H75" s="38" t="s">
        <v>55</v>
      </c>
      <c r="I75" s="41">
        <v>5</v>
      </c>
      <c r="J75" s="43">
        <v>0</v>
      </c>
      <c r="K75" s="43">
        <f t="shared" si="5"/>
        <v>0</v>
      </c>
      <c r="L75" s="43"/>
      <c r="M75" s="43"/>
    </row>
    <row r="76" spans="1:13" x14ac:dyDescent="0.25">
      <c r="A76" s="37" t="s">
        <v>94</v>
      </c>
      <c r="B76" s="48">
        <v>322</v>
      </c>
      <c r="C76" s="48" t="s">
        <v>136</v>
      </c>
      <c r="D76" s="38" t="s">
        <v>36</v>
      </c>
      <c r="E76" s="39">
        <v>1500</v>
      </c>
      <c r="F76" s="38" t="s">
        <v>139</v>
      </c>
      <c r="G76" s="41">
        <v>5.8</v>
      </c>
      <c r="H76" s="38" t="s">
        <v>55</v>
      </c>
      <c r="I76" s="41">
        <v>19.25</v>
      </c>
      <c r="J76" s="43">
        <v>832779.99</v>
      </c>
      <c r="K76" s="43">
        <f t="shared" si="5"/>
        <v>17656735</v>
      </c>
      <c r="L76" s="43">
        <v>191837</v>
      </c>
      <c r="M76" s="43">
        <v>17848572</v>
      </c>
    </row>
    <row r="77" spans="1:13" x14ac:dyDescent="0.25">
      <c r="A77" s="37" t="s">
        <v>94</v>
      </c>
      <c r="B77" s="48">
        <v>322</v>
      </c>
      <c r="C77" s="48" t="s">
        <v>136</v>
      </c>
      <c r="D77" s="38" t="s">
        <v>36</v>
      </c>
      <c r="E77" s="39">
        <v>374</v>
      </c>
      <c r="F77" s="38" t="s">
        <v>140</v>
      </c>
      <c r="G77" s="41">
        <v>5.8</v>
      </c>
      <c r="H77" s="38" t="s">
        <v>55</v>
      </c>
      <c r="I77" s="41">
        <v>19.25</v>
      </c>
      <c r="J77" s="43">
        <v>207345.2</v>
      </c>
      <c r="K77" s="43">
        <f t="shared" si="5"/>
        <v>4396166</v>
      </c>
      <c r="L77" s="43">
        <v>47764</v>
      </c>
      <c r="M77" s="43">
        <v>4443930</v>
      </c>
    </row>
    <row r="78" spans="1:13" x14ac:dyDescent="0.25">
      <c r="A78" s="37" t="s">
        <v>141</v>
      </c>
      <c r="B78" s="48">
        <v>322</v>
      </c>
      <c r="C78" s="48" t="s">
        <v>136</v>
      </c>
      <c r="D78" s="38" t="s">
        <v>36</v>
      </c>
      <c r="E78" s="39">
        <v>314</v>
      </c>
      <c r="F78" s="38" t="s">
        <v>142</v>
      </c>
      <c r="G78" s="41">
        <v>5.8</v>
      </c>
      <c r="H78" s="38" t="s">
        <v>55</v>
      </c>
      <c r="I78" s="41">
        <v>19</v>
      </c>
      <c r="J78" s="43">
        <v>392362.57</v>
      </c>
      <c r="K78" s="43">
        <f t="shared" si="5"/>
        <v>8318934</v>
      </c>
      <c r="L78" s="43">
        <v>90382</v>
      </c>
      <c r="M78" s="43">
        <v>8409316</v>
      </c>
    </row>
    <row r="79" spans="1:13" x14ac:dyDescent="0.25">
      <c r="A79" s="37" t="s">
        <v>143</v>
      </c>
      <c r="B79" s="48">
        <v>322</v>
      </c>
      <c r="C79" s="48" t="s">
        <v>136</v>
      </c>
      <c r="D79" s="38" t="s">
        <v>36</v>
      </c>
      <c r="E79" s="39">
        <v>28</v>
      </c>
      <c r="F79" s="38" t="s">
        <v>144</v>
      </c>
      <c r="G79" s="41">
        <v>5.8</v>
      </c>
      <c r="H79" s="38" t="s">
        <v>55</v>
      </c>
      <c r="I79" s="41">
        <v>19</v>
      </c>
      <c r="J79" s="43">
        <v>42138.5</v>
      </c>
      <c r="K79" s="43">
        <f t="shared" si="5"/>
        <v>893427</v>
      </c>
      <c r="L79" s="43">
        <v>9707</v>
      </c>
      <c r="M79" s="43">
        <v>903134</v>
      </c>
    </row>
    <row r="80" spans="1:13" x14ac:dyDescent="0.25">
      <c r="A80" s="37"/>
      <c r="B80" s="48"/>
      <c r="C80" s="48"/>
      <c r="D80" s="38"/>
      <c r="E80" s="39"/>
      <c r="F80" s="38"/>
      <c r="G80" s="41"/>
      <c r="H80" s="38"/>
      <c r="I80" s="41"/>
      <c r="J80" s="43"/>
      <c r="K80" s="43"/>
      <c r="L80" s="43"/>
      <c r="M80" s="43"/>
    </row>
    <row r="81" spans="1:13" x14ac:dyDescent="0.25">
      <c r="A81" s="37" t="s">
        <v>124</v>
      </c>
      <c r="B81" s="48">
        <v>330</v>
      </c>
      <c r="C81" s="48" t="s">
        <v>145</v>
      </c>
      <c r="D81" s="38" t="s">
        <v>36</v>
      </c>
      <c r="E81" s="39">
        <v>1000</v>
      </c>
      <c r="F81" s="38" t="s">
        <v>146</v>
      </c>
      <c r="G81" s="41">
        <v>5</v>
      </c>
      <c r="H81" s="38" t="s">
        <v>147</v>
      </c>
      <c r="I81" s="41">
        <v>11</v>
      </c>
      <c r="J81" s="43">
        <v>200000</v>
      </c>
      <c r="K81" s="43">
        <f>ROUND((J81*$C$8/1000),0)</f>
        <v>4240432</v>
      </c>
      <c r="L81" s="43">
        <v>16699</v>
      </c>
      <c r="M81" s="43">
        <v>4257131</v>
      </c>
    </row>
    <row r="82" spans="1:13" x14ac:dyDescent="0.25">
      <c r="A82" s="37" t="s">
        <v>148</v>
      </c>
      <c r="B82" s="48">
        <v>337</v>
      </c>
      <c r="C82" s="48" t="s">
        <v>149</v>
      </c>
      <c r="D82" s="38" t="s">
        <v>36</v>
      </c>
      <c r="E82" s="39">
        <v>400</v>
      </c>
      <c r="F82" s="38" t="s">
        <v>37</v>
      </c>
      <c r="G82" s="41">
        <v>6.3</v>
      </c>
      <c r="H82" s="38" t="s">
        <v>63</v>
      </c>
      <c r="I82" s="41">
        <v>19.5</v>
      </c>
      <c r="J82" s="43">
        <v>253039</v>
      </c>
      <c r="K82" s="43">
        <f t="shared" ref="K82:K88" si="6">ROUND((J82*$C$8/1000),0)</f>
        <v>5364973</v>
      </c>
      <c r="L82" s="43">
        <v>31966</v>
      </c>
      <c r="M82" s="43">
        <v>5396939</v>
      </c>
    </row>
    <row r="83" spans="1:13" x14ac:dyDescent="0.25">
      <c r="A83" s="37" t="s">
        <v>148</v>
      </c>
      <c r="B83" s="48">
        <v>337</v>
      </c>
      <c r="C83" s="48" t="s">
        <v>149</v>
      </c>
      <c r="D83" s="38" t="s">
        <v>36</v>
      </c>
      <c r="E83" s="39">
        <v>74</v>
      </c>
      <c r="F83" s="38" t="s">
        <v>39</v>
      </c>
      <c r="G83" s="41">
        <v>6.3</v>
      </c>
      <c r="H83" s="38" t="s">
        <v>63</v>
      </c>
      <c r="I83" s="41">
        <v>19.5</v>
      </c>
      <c r="J83" s="43">
        <v>46881</v>
      </c>
      <c r="K83" s="43">
        <f t="shared" si="6"/>
        <v>993978</v>
      </c>
      <c r="L83" s="43">
        <v>5917</v>
      </c>
      <c r="M83" s="43">
        <v>999895</v>
      </c>
    </row>
    <row r="84" spans="1:13" x14ac:dyDescent="0.25">
      <c r="A84" s="37" t="s">
        <v>150</v>
      </c>
      <c r="B84" s="48">
        <v>337</v>
      </c>
      <c r="C84" s="48" t="s">
        <v>149</v>
      </c>
      <c r="D84" s="38" t="s">
        <v>36</v>
      </c>
      <c r="E84" s="39">
        <v>38</v>
      </c>
      <c r="F84" s="38" t="s">
        <v>151</v>
      </c>
      <c r="G84" s="41">
        <v>7</v>
      </c>
      <c r="H84" s="38" t="s">
        <v>63</v>
      </c>
      <c r="I84" s="41">
        <v>19.75</v>
      </c>
      <c r="J84" s="43">
        <v>38000</v>
      </c>
      <c r="K84" s="43">
        <f t="shared" si="6"/>
        <v>805682</v>
      </c>
      <c r="L84" s="43">
        <v>496606</v>
      </c>
      <c r="M84" s="43">
        <v>1302288</v>
      </c>
    </row>
    <row r="85" spans="1:13" x14ac:dyDescent="0.25">
      <c r="A85" s="37" t="s">
        <v>152</v>
      </c>
      <c r="B85" s="48">
        <v>337</v>
      </c>
      <c r="C85" s="48" t="s">
        <v>153</v>
      </c>
      <c r="D85" s="38" t="s">
        <v>36</v>
      </c>
      <c r="E85" s="39">
        <v>539</v>
      </c>
      <c r="F85" s="38" t="s">
        <v>154</v>
      </c>
      <c r="G85" s="41">
        <v>5</v>
      </c>
      <c r="H85" s="48" t="s">
        <v>55</v>
      </c>
      <c r="I85" s="41">
        <v>19.5</v>
      </c>
      <c r="J85" s="43">
        <v>374595</v>
      </c>
      <c r="K85" s="43">
        <f t="shared" si="6"/>
        <v>7942223</v>
      </c>
      <c r="L85" s="43">
        <v>70269</v>
      </c>
      <c r="M85" s="43">
        <v>8012492</v>
      </c>
    </row>
    <row r="86" spans="1:13" x14ac:dyDescent="0.25">
      <c r="A86" s="37" t="s">
        <v>152</v>
      </c>
      <c r="B86" s="48">
        <v>337</v>
      </c>
      <c r="C86" s="48" t="s">
        <v>153</v>
      </c>
      <c r="D86" s="38" t="s">
        <v>36</v>
      </c>
      <c r="E86" s="39">
        <v>40</v>
      </c>
      <c r="F86" s="38" t="s">
        <v>155</v>
      </c>
      <c r="G86" s="41">
        <v>7.5</v>
      </c>
      <c r="H86" s="48" t="s">
        <v>55</v>
      </c>
      <c r="I86" s="41">
        <v>19.75</v>
      </c>
      <c r="J86" s="43">
        <v>40000</v>
      </c>
      <c r="K86" s="43">
        <f t="shared" si="6"/>
        <v>848086</v>
      </c>
      <c r="L86" s="43">
        <v>454210</v>
      </c>
      <c r="M86" s="43">
        <v>1302296</v>
      </c>
    </row>
    <row r="87" spans="1:13" x14ac:dyDescent="0.25">
      <c r="A87" s="37" t="s">
        <v>156</v>
      </c>
      <c r="B87" s="48">
        <v>337</v>
      </c>
      <c r="C87" s="48" t="s">
        <v>157</v>
      </c>
      <c r="D87" s="38" t="s">
        <v>36</v>
      </c>
      <c r="E87" s="39">
        <v>512</v>
      </c>
      <c r="F87" s="38" t="s">
        <v>158</v>
      </c>
      <c r="G87" s="41">
        <v>4.5</v>
      </c>
      <c r="H87" s="38" t="s">
        <v>63</v>
      </c>
      <c r="I87" s="41">
        <v>19.5</v>
      </c>
      <c r="J87" s="43">
        <v>379890</v>
      </c>
      <c r="K87" s="43">
        <f t="shared" si="6"/>
        <v>8054489</v>
      </c>
      <c r="L87" s="43">
        <v>34530</v>
      </c>
      <c r="M87" s="43">
        <v>8089019</v>
      </c>
    </row>
    <row r="88" spans="1:13" x14ac:dyDescent="0.25">
      <c r="A88" s="37" t="s">
        <v>156</v>
      </c>
      <c r="B88" s="48">
        <v>337</v>
      </c>
      <c r="C88" s="48" t="s">
        <v>157</v>
      </c>
      <c r="D88" s="38" t="s">
        <v>36</v>
      </c>
      <c r="E88" s="39">
        <v>45</v>
      </c>
      <c r="F88" s="38" t="s">
        <v>159</v>
      </c>
      <c r="G88" s="41">
        <v>8</v>
      </c>
      <c r="H88" s="38" t="s">
        <v>63</v>
      </c>
      <c r="I88" s="41">
        <v>19.75</v>
      </c>
      <c r="J88" s="43">
        <v>45000</v>
      </c>
      <c r="K88" s="43">
        <f t="shared" si="6"/>
        <v>954097</v>
      </c>
      <c r="L88" s="43">
        <v>458314</v>
      </c>
      <c r="M88" s="43">
        <v>1412411</v>
      </c>
    </row>
    <row r="89" spans="1:13" x14ac:dyDescent="0.25">
      <c r="A89" s="37"/>
      <c r="B89" s="48"/>
      <c r="C89" s="48"/>
      <c r="D89" s="38"/>
      <c r="E89" s="39"/>
      <c r="F89" s="38"/>
      <c r="G89" s="41"/>
      <c r="H89" s="38"/>
      <c r="I89" s="41"/>
      <c r="J89" s="43"/>
      <c r="K89" s="43"/>
      <c r="L89" s="43"/>
      <c r="M89" s="43"/>
    </row>
    <row r="90" spans="1:13" x14ac:dyDescent="0.25">
      <c r="A90" s="37" t="s">
        <v>60</v>
      </c>
      <c r="B90" s="48">
        <v>341</v>
      </c>
      <c r="C90" s="48" t="s">
        <v>160</v>
      </c>
      <c r="D90" s="38" t="s">
        <v>36</v>
      </c>
      <c r="E90" s="39">
        <v>320</v>
      </c>
      <c r="F90" s="38" t="s">
        <v>161</v>
      </c>
      <c r="G90" s="41">
        <v>5.8</v>
      </c>
      <c r="H90" s="38" t="s">
        <v>38</v>
      </c>
      <c r="I90" s="41">
        <v>23.75</v>
      </c>
      <c r="J90" s="43">
        <v>162738</v>
      </c>
      <c r="K90" s="43">
        <f>ROUND((J90*$C$8/1000),0)</f>
        <v>3450397</v>
      </c>
      <c r="L90" s="43">
        <v>48978</v>
      </c>
      <c r="M90" s="43">
        <v>3499375</v>
      </c>
    </row>
    <row r="91" spans="1:13" x14ac:dyDescent="0.25">
      <c r="A91" s="37" t="s">
        <v>64</v>
      </c>
      <c r="B91" s="48">
        <v>341</v>
      </c>
      <c r="C91" s="48" t="s">
        <v>160</v>
      </c>
      <c r="D91" s="38" t="s">
        <v>36</v>
      </c>
      <c r="E91" s="39">
        <v>6</v>
      </c>
      <c r="F91" s="38" t="s">
        <v>162</v>
      </c>
      <c r="G91" s="41">
        <v>7.5</v>
      </c>
      <c r="H91" s="38" t="s">
        <v>38</v>
      </c>
      <c r="I91" s="41">
        <v>23.75</v>
      </c>
      <c r="J91" s="43">
        <v>9601</v>
      </c>
      <c r="K91" s="43">
        <f>ROUND((J91*$C$8/1000),0)</f>
        <v>203562</v>
      </c>
      <c r="L91" s="43">
        <v>3714</v>
      </c>
      <c r="M91" s="43">
        <v>207276</v>
      </c>
    </row>
    <row r="92" spans="1:13" x14ac:dyDescent="0.25">
      <c r="A92" s="37" t="s">
        <v>64</v>
      </c>
      <c r="B92" s="48">
        <v>341</v>
      </c>
      <c r="C92" s="48" t="s">
        <v>160</v>
      </c>
      <c r="D92" s="38" t="s">
        <v>36</v>
      </c>
      <c r="E92" s="39">
        <v>15.2</v>
      </c>
      <c r="F92" s="38" t="s">
        <v>163</v>
      </c>
      <c r="G92" s="41">
        <v>7.5</v>
      </c>
      <c r="H92" s="38" t="s">
        <v>38</v>
      </c>
      <c r="I92" s="41">
        <v>23.75</v>
      </c>
      <c r="J92" s="43">
        <v>24322</v>
      </c>
      <c r="K92" s="43">
        <f>ROUND((J92*$C$8/1000),0)</f>
        <v>515679</v>
      </c>
      <c r="L92" s="43">
        <v>9408</v>
      </c>
      <c r="M92" s="43">
        <v>525087</v>
      </c>
    </row>
    <row r="93" spans="1:13" x14ac:dyDescent="0.25">
      <c r="A93" s="37"/>
      <c r="B93" s="48"/>
      <c r="C93" s="48"/>
      <c r="D93" s="38"/>
      <c r="E93" s="39"/>
      <c r="F93" s="38"/>
      <c r="G93" s="41"/>
      <c r="H93" s="38"/>
      <c r="I93" s="41"/>
      <c r="J93" s="43"/>
      <c r="K93" s="43"/>
      <c r="L93" s="43"/>
      <c r="M93" s="43"/>
    </row>
    <row r="94" spans="1:13" x14ac:dyDescent="0.25">
      <c r="A94" s="37" t="s">
        <v>94</v>
      </c>
      <c r="B94" s="48">
        <v>351</v>
      </c>
      <c r="C94" s="48" t="s">
        <v>179</v>
      </c>
      <c r="D94" s="38" t="s">
        <v>36</v>
      </c>
      <c r="E94" s="39">
        <v>400</v>
      </c>
      <c r="F94" s="38" t="s">
        <v>180</v>
      </c>
      <c r="G94" s="41">
        <v>6.5</v>
      </c>
      <c r="H94" s="38" t="s">
        <v>55</v>
      </c>
      <c r="I94" s="41">
        <v>20</v>
      </c>
      <c r="J94" s="43">
        <v>262718.39</v>
      </c>
      <c r="K94" s="43">
        <f>ROUND((J94*$C$8/1000),0)</f>
        <v>5570197</v>
      </c>
      <c r="L94" s="43">
        <v>67641</v>
      </c>
      <c r="M94" s="43">
        <v>5637838</v>
      </c>
    </row>
    <row r="95" spans="1:13" x14ac:dyDescent="0.25">
      <c r="A95" s="37" t="s">
        <v>94</v>
      </c>
      <c r="B95" s="48">
        <v>351</v>
      </c>
      <c r="C95" s="48" t="s">
        <v>179</v>
      </c>
      <c r="D95" s="38" t="s">
        <v>36</v>
      </c>
      <c r="E95" s="39">
        <v>155</v>
      </c>
      <c r="F95" s="38" t="s">
        <v>181</v>
      </c>
      <c r="G95" s="41">
        <v>6.5</v>
      </c>
      <c r="H95" s="38" t="s">
        <v>55</v>
      </c>
      <c r="I95" s="41">
        <v>20</v>
      </c>
      <c r="J95" s="43">
        <v>101803.58</v>
      </c>
      <c r="K95" s="43">
        <f>ROUND((J95*$C$8/1000),0)</f>
        <v>2158456</v>
      </c>
      <c r="L95" s="43">
        <v>26210</v>
      </c>
      <c r="M95" s="43">
        <v>2184666</v>
      </c>
    </row>
    <row r="96" spans="1:13" x14ac:dyDescent="0.25">
      <c r="A96" s="37" t="s">
        <v>182</v>
      </c>
      <c r="B96" s="48">
        <v>351</v>
      </c>
      <c r="C96" s="48" t="s">
        <v>179</v>
      </c>
      <c r="D96" s="38" t="s">
        <v>36</v>
      </c>
      <c r="E96" s="39">
        <v>21</v>
      </c>
      <c r="F96" s="38" t="s">
        <v>183</v>
      </c>
      <c r="G96" s="41">
        <v>5</v>
      </c>
      <c r="H96" s="38" t="s">
        <v>55</v>
      </c>
      <c r="I96" s="41">
        <v>5.5</v>
      </c>
      <c r="J96" s="43">
        <v>0</v>
      </c>
      <c r="K96" s="43">
        <f>ROUND((J96*$C$8/1000),0)</f>
        <v>0</v>
      </c>
      <c r="L96" s="43"/>
      <c r="M96" s="43"/>
    </row>
    <row r="97" spans="1:13" x14ac:dyDescent="0.25">
      <c r="A97" s="37" t="s">
        <v>108</v>
      </c>
      <c r="B97" s="48">
        <v>351</v>
      </c>
      <c r="C97" s="48" t="s">
        <v>179</v>
      </c>
      <c r="D97" s="38" t="s">
        <v>36</v>
      </c>
      <c r="E97" s="39">
        <v>60</v>
      </c>
      <c r="F97" s="38" t="s">
        <v>184</v>
      </c>
      <c r="G97" s="41">
        <v>6.5</v>
      </c>
      <c r="H97" s="38" t="s">
        <v>55</v>
      </c>
      <c r="I97" s="41">
        <v>20</v>
      </c>
      <c r="J97" s="43">
        <v>90349.07</v>
      </c>
      <c r="K97" s="43">
        <f>ROUND((J97*$C$8/1000),0)</f>
        <v>1915595</v>
      </c>
      <c r="L97" s="43">
        <v>23262</v>
      </c>
      <c r="M97" s="43">
        <v>1938857</v>
      </c>
    </row>
    <row r="98" spans="1:13" x14ac:dyDescent="0.25">
      <c r="A98" s="37" t="s">
        <v>108</v>
      </c>
      <c r="B98" s="48">
        <v>351</v>
      </c>
      <c r="C98" s="48" t="s">
        <v>179</v>
      </c>
      <c r="D98" s="38" t="s">
        <v>36</v>
      </c>
      <c r="E98" s="39">
        <v>2</v>
      </c>
      <c r="F98" s="38" t="s">
        <v>185</v>
      </c>
      <c r="G98" s="41">
        <v>6.5</v>
      </c>
      <c r="H98" s="38" t="s">
        <v>55</v>
      </c>
      <c r="I98" s="41">
        <v>21</v>
      </c>
      <c r="J98" s="43">
        <v>3011.64</v>
      </c>
      <c r="K98" s="43">
        <f>ROUND((J98*$C$8/1000),0)</f>
        <v>63853</v>
      </c>
      <c r="L98" s="43">
        <v>776</v>
      </c>
      <c r="M98" s="43">
        <v>64629</v>
      </c>
    </row>
    <row r="99" spans="1:13" x14ac:dyDescent="0.25">
      <c r="A99" s="37" t="s">
        <v>186</v>
      </c>
      <c r="B99" s="48">
        <v>351</v>
      </c>
      <c r="C99" s="48" t="s">
        <v>187</v>
      </c>
      <c r="D99" s="38" t="s">
        <v>36</v>
      </c>
      <c r="E99" s="39">
        <v>160</v>
      </c>
      <c r="F99" s="38" t="s">
        <v>188</v>
      </c>
      <c r="G99" s="41">
        <v>5.3</v>
      </c>
      <c r="H99" s="38" t="s">
        <v>55</v>
      </c>
      <c r="I99" s="41">
        <v>6</v>
      </c>
      <c r="J99" s="43">
        <v>0</v>
      </c>
      <c r="K99" s="43">
        <f t="shared" ref="K99:K111" si="7">ROUND((J99*$C$8/1000),0)</f>
        <v>0</v>
      </c>
      <c r="L99" s="43"/>
      <c r="M99" s="43"/>
    </row>
    <row r="100" spans="1:13" x14ac:dyDescent="0.25">
      <c r="A100" s="37" t="s">
        <v>186</v>
      </c>
      <c r="B100" s="48">
        <v>351</v>
      </c>
      <c r="C100" s="48" t="s">
        <v>187</v>
      </c>
      <c r="D100" s="38" t="s">
        <v>36</v>
      </c>
      <c r="E100" s="39">
        <v>60</v>
      </c>
      <c r="F100" s="38" t="s">
        <v>189</v>
      </c>
      <c r="G100" s="41">
        <v>5.3</v>
      </c>
      <c r="H100" s="38" t="s">
        <v>55</v>
      </c>
      <c r="I100" s="41">
        <v>6</v>
      </c>
      <c r="J100" s="43">
        <v>0</v>
      </c>
      <c r="K100" s="43">
        <f t="shared" si="7"/>
        <v>0</v>
      </c>
      <c r="L100" s="43"/>
      <c r="M100" s="43"/>
    </row>
    <row r="101" spans="1:13" x14ac:dyDescent="0.25">
      <c r="A101" s="37" t="s">
        <v>186</v>
      </c>
      <c r="B101" s="48">
        <v>351</v>
      </c>
      <c r="C101" s="48" t="s">
        <v>187</v>
      </c>
      <c r="D101" s="38" t="s">
        <v>36</v>
      </c>
      <c r="E101" s="39">
        <v>600</v>
      </c>
      <c r="F101" s="38" t="s">
        <v>190</v>
      </c>
      <c r="G101" s="41">
        <v>6.5</v>
      </c>
      <c r="H101" s="38" t="s">
        <v>55</v>
      </c>
      <c r="I101" s="41">
        <v>22.5</v>
      </c>
      <c r="J101" s="43">
        <v>487509.4</v>
      </c>
      <c r="K101" s="43">
        <f t="shared" si="7"/>
        <v>10336252</v>
      </c>
      <c r="L101" s="43">
        <v>125516</v>
      </c>
      <c r="M101" s="43">
        <v>10461768</v>
      </c>
    </row>
    <row r="102" spans="1:13" x14ac:dyDescent="0.25">
      <c r="A102" s="37" t="s">
        <v>186</v>
      </c>
      <c r="B102" s="48">
        <v>351</v>
      </c>
      <c r="C102" s="48" t="s">
        <v>187</v>
      </c>
      <c r="D102" s="38" t="s">
        <v>36</v>
      </c>
      <c r="E102" s="39">
        <v>129</v>
      </c>
      <c r="F102" s="38" t="s">
        <v>191</v>
      </c>
      <c r="G102" s="41">
        <v>6.5</v>
      </c>
      <c r="H102" s="38" t="s">
        <v>55</v>
      </c>
      <c r="I102" s="41">
        <v>22.5</v>
      </c>
      <c r="J102" s="43">
        <v>104814.98</v>
      </c>
      <c r="K102" s="43">
        <f t="shared" si="7"/>
        <v>2222304</v>
      </c>
      <c r="L102" s="43">
        <v>26986</v>
      </c>
      <c r="M102" s="43">
        <v>2249290</v>
      </c>
    </row>
    <row r="103" spans="1:13" x14ac:dyDescent="0.25">
      <c r="A103" s="37" t="s">
        <v>192</v>
      </c>
      <c r="B103" s="48">
        <v>351</v>
      </c>
      <c r="C103" s="48" t="s">
        <v>187</v>
      </c>
      <c r="D103" s="38" t="s">
        <v>36</v>
      </c>
      <c r="E103" s="39">
        <v>82</v>
      </c>
      <c r="F103" s="38" t="s">
        <v>193</v>
      </c>
      <c r="G103" s="41">
        <v>6.5</v>
      </c>
      <c r="H103" s="38" t="s">
        <v>55</v>
      </c>
      <c r="I103" s="41">
        <v>22.5</v>
      </c>
      <c r="J103" s="43">
        <v>121548.3</v>
      </c>
      <c r="K103" s="43">
        <f t="shared" si="7"/>
        <v>2577087</v>
      </c>
      <c r="L103" s="43">
        <v>31294</v>
      </c>
      <c r="M103" s="43">
        <v>2608381</v>
      </c>
    </row>
    <row r="104" spans="1:13" x14ac:dyDescent="0.25">
      <c r="A104" s="37" t="s">
        <v>192</v>
      </c>
      <c r="B104" s="48">
        <v>351</v>
      </c>
      <c r="C104" s="48" t="s">
        <v>187</v>
      </c>
      <c r="D104" s="38" t="s">
        <v>36</v>
      </c>
      <c r="E104" s="39">
        <v>7</v>
      </c>
      <c r="F104" s="38" t="s">
        <v>194</v>
      </c>
      <c r="G104" s="41">
        <v>6.5</v>
      </c>
      <c r="H104" s="38" t="s">
        <v>55</v>
      </c>
      <c r="I104" s="41">
        <v>22.5</v>
      </c>
      <c r="J104" s="43">
        <v>10376.07</v>
      </c>
      <c r="K104" s="43">
        <f t="shared" si="7"/>
        <v>219995</v>
      </c>
      <c r="L104" s="43">
        <v>2672</v>
      </c>
      <c r="M104" s="43">
        <v>222667</v>
      </c>
    </row>
    <row r="105" spans="1:13" x14ac:dyDescent="0.25">
      <c r="A105" s="37" t="s">
        <v>195</v>
      </c>
      <c r="B105" s="48">
        <v>351</v>
      </c>
      <c r="C105" s="48" t="s">
        <v>196</v>
      </c>
      <c r="D105" s="38" t="s">
        <v>36</v>
      </c>
      <c r="E105" s="39">
        <v>255</v>
      </c>
      <c r="F105" s="38" t="s">
        <v>197</v>
      </c>
      <c r="G105" s="41">
        <v>4</v>
      </c>
      <c r="H105" s="48" t="s">
        <v>63</v>
      </c>
      <c r="I105" s="41">
        <v>5.75</v>
      </c>
      <c r="J105" s="43">
        <v>9882.32</v>
      </c>
      <c r="K105" s="43">
        <f t="shared" si="7"/>
        <v>209527</v>
      </c>
      <c r="L105" s="43">
        <v>1581</v>
      </c>
      <c r="M105" s="43">
        <v>211108</v>
      </c>
    </row>
    <row r="106" spans="1:13" x14ac:dyDescent="0.25">
      <c r="A106" s="37" t="s">
        <v>195</v>
      </c>
      <c r="B106" s="48">
        <v>351</v>
      </c>
      <c r="C106" s="48" t="s">
        <v>196</v>
      </c>
      <c r="D106" s="38" t="s">
        <v>36</v>
      </c>
      <c r="E106" s="39">
        <v>69</v>
      </c>
      <c r="F106" s="38" t="s">
        <v>198</v>
      </c>
      <c r="G106" s="41">
        <v>4</v>
      </c>
      <c r="H106" s="48" t="s">
        <v>63</v>
      </c>
      <c r="I106" s="41">
        <v>5.75</v>
      </c>
      <c r="J106" s="43">
        <v>2674.11</v>
      </c>
      <c r="K106" s="43">
        <f t="shared" si="7"/>
        <v>56697</v>
      </c>
      <c r="L106" s="43">
        <v>428</v>
      </c>
      <c r="M106" s="43">
        <v>57125</v>
      </c>
    </row>
    <row r="107" spans="1:13" x14ac:dyDescent="0.25">
      <c r="A107" s="37" t="s">
        <v>199</v>
      </c>
      <c r="B107" s="48">
        <v>351</v>
      </c>
      <c r="C107" s="48" t="s">
        <v>196</v>
      </c>
      <c r="D107" s="38" t="s">
        <v>36</v>
      </c>
      <c r="E107" s="39">
        <v>305</v>
      </c>
      <c r="F107" s="38" t="s">
        <v>200</v>
      </c>
      <c r="G107" s="41">
        <v>6</v>
      </c>
      <c r="H107" s="48" t="s">
        <v>63</v>
      </c>
      <c r="I107" s="41">
        <v>22.5</v>
      </c>
      <c r="J107" s="43">
        <v>328273.37</v>
      </c>
      <c r="K107" s="43">
        <f t="shared" si="7"/>
        <v>6960105</v>
      </c>
      <c r="L107" s="43">
        <v>78167</v>
      </c>
      <c r="M107" s="43">
        <v>7038272</v>
      </c>
    </row>
    <row r="108" spans="1:13" x14ac:dyDescent="0.25">
      <c r="A108" s="37" t="s">
        <v>199</v>
      </c>
      <c r="B108" s="48">
        <v>351</v>
      </c>
      <c r="C108" s="48" t="s">
        <v>196</v>
      </c>
      <c r="D108" s="38" t="s">
        <v>36</v>
      </c>
      <c r="E108" s="39">
        <v>77</v>
      </c>
      <c r="F108" s="38" t="s">
        <v>201</v>
      </c>
      <c r="G108" s="41">
        <v>6</v>
      </c>
      <c r="H108" s="48" t="s">
        <v>63</v>
      </c>
      <c r="I108" s="41">
        <v>22.5</v>
      </c>
      <c r="J108" s="43">
        <v>82876.02</v>
      </c>
      <c r="K108" s="43">
        <f t="shared" si="7"/>
        <v>1757151</v>
      </c>
      <c r="L108" s="43">
        <v>19734</v>
      </c>
      <c r="M108" s="43">
        <v>1776885</v>
      </c>
    </row>
    <row r="109" spans="1:13" x14ac:dyDescent="0.25">
      <c r="A109" s="37" t="s">
        <v>199</v>
      </c>
      <c r="B109" s="48">
        <v>351</v>
      </c>
      <c r="C109" s="48" t="s">
        <v>196</v>
      </c>
      <c r="D109" s="38" t="s">
        <v>36</v>
      </c>
      <c r="E109" s="39">
        <v>29</v>
      </c>
      <c r="F109" s="38" t="s">
        <v>202</v>
      </c>
      <c r="G109" s="41">
        <v>6</v>
      </c>
      <c r="H109" s="48" t="s">
        <v>63</v>
      </c>
      <c r="I109" s="41">
        <v>25.5</v>
      </c>
      <c r="J109" s="43">
        <v>40345.760000000002</v>
      </c>
      <c r="K109" s="43">
        <f t="shared" si="7"/>
        <v>855417</v>
      </c>
      <c r="L109" s="43">
        <v>9607</v>
      </c>
      <c r="M109" s="43">
        <v>865024</v>
      </c>
    </row>
    <row r="110" spans="1:13" x14ac:dyDescent="0.25">
      <c r="A110" s="37" t="s">
        <v>203</v>
      </c>
      <c r="B110" s="48">
        <v>351</v>
      </c>
      <c r="C110" s="48" t="s">
        <v>196</v>
      </c>
      <c r="D110" s="38" t="s">
        <v>36</v>
      </c>
      <c r="E110" s="39">
        <v>29</v>
      </c>
      <c r="F110" s="38" t="s">
        <v>204</v>
      </c>
      <c r="G110" s="41">
        <v>4.5</v>
      </c>
      <c r="H110" s="48" t="s">
        <v>63</v>
      </c>
      <c r="I110" s="41">
        <v>26</v>
      </c>
      <c r="J110" s="43">
        <v>37215.480000000003</v>
      </c>
      <c r="K110" s="43">
        <f t="shared" si="7"/>
        <v>789049</v>
      </c>
      <c r="L110" s="43">
        <v>6685</v>
      </c>
      <c r="M110" s="43">
        <v>795734</v>
      </c>
    </row>
    <row r="111" spans="1:13" x14ac:dyDescent="0.25">
      <c r="A111" s="37" t="s">
        <v>205</v>
      </c>
      <c r="B111" s="48">
        <v>351</v>
      </c>
      <c r="C111" s="48" t="s">
        <v>206</v>
      </c>
      <c r="D111" s="38" t="s">
        <v>36</v>
      </c>
      <c r="E111" s="39">
        <v>205</v>
      </c>
      <c r="F111" s="38" t="s">
        <v>207</v>
      </c>
      <c r="G111" s="41">
        <v>4</v>
      </c>
      <c r="H111" s="48" t="s">
        <v>63</v>
      </c>
      <c r="I111" s="41">
        <v>5.75</v>
      </c>
      <c r="J111" s="43">
        <v>14432.18</v>
      </c>
      <c r="K111" s="43">
        <f t="shared" si="7"/>
        <v>305993</v>
      </c>
      <c r="L111" s="43">
        <v>2309</v>
      </c>
      <c r="M111" s="43">
        <v>308302</v>
      </c>
    </row>
    <row r="112" spans="1:13" x14ac:dyDescent="0.25">
      <c r="A112" s="37" t="s">
        <v>205</v>
      </c>
      <c r="B112" s="48">
        <v>351</v>
      </c>
      <c r="C112" s="48" t="s">
        <v>206</v>
      </c>
      <c r="D112" s="38" t="s">
        <v>36</v>
      </c>
      <c r="E112" s="39">
        <v>57</v>
      </c>
      <c r="F112" s="38" t="s">
        <v>208</v>
      </c>
      <c r="G112" s="41">
        <v>4</v>
      </c>
      <c r="H112" s="48" t="s">
        <v>63</v>
      </c>
      <c r="I112" s="41">
        <v>5.75</v>
      </c>
      <c r="J112" s="43">
        <v>4012.87</v>
      </c>
      <c r="K112" s="43">
        <f>ROUND((J112*$C$8/1000),0)</f>
        <v>85082</v>
      </c>
      <c r="L112" s="43">
        <v>642</v>
      </c>
      <c r="M112" s="43">
        <v>85724</v>
      </c>
    </row>
    <row r="113" spans="1:13" x14ac:dyDescent="0.25">
      <c r="A113" s="37" t="s">
        <v>209</v>
      </c>
      <c r="B113" s="48">
        <v>351</v>
      </c>
      <c r="C113" s="48" t="s">
        <v>206</v>
      </c>
      <c r="D113" s="38" t="s">
        <v>36</v>
      </c>
      <c r="E113" s="39">
        <v>270</v>
      </c>
      <c r="F113" s="38" t="s">
        <v>210</v>
      </c>
      <c r="G113" s="41">
        <v>5.6</v>
      </c>
      <c r="H113" s="48" t="s">
        <v>63</v>
      </c>
      <c r="I113" s="41">
        <v>19.75</v>
      </c>
      <c r="J113" s="43">
        <v>285020.01</v>
      </c>
      <c r="K113" s="43">
        <f>ROUND((J113*$C$8/1000),0)</f>
        <v>6043040</v>
      </c>
      <c r="L113" s="43">
        <v>63441</v>
      </c>
      <c r="M113" s="43">
        <v>6106481</v>
      </c>
    </row>
    <row r="114" spans="1:13" x14ac:dyDescent="0.25">
      <c r="A114" s="37" t="s">
        <v>211</v>
      </c>
      <c r="B114" s="48">
        <v>351</v>
      </c>
      <c r="C114" s="48" t="s">
        <v>206</v>
      </c>
      <c r="D114" s="38" t="s">
        <v>36</v>
      </c>
      <c r="E114" s="39">
        <v>69</v>
      </c>
      <c r="F114" s="38" t="s">
        <v>212</v>
      </c>
      <c r="G114" s="41">
        <v>5.6</v>
      </c>
      <c r="H114" s="48" t="s">
        <v>63</v>
      </c>
      <c r="I114" s="41">
        <v>19.75</v>
      </c>
      <c r="J114" s="43">
        <v>72838.679999999993</v>
      </c>
      <c r="K114" s="43">
        <f>ROUND((J114*$C$8/1000),0)</f>
        <v>1544337</v>
      </c>
      <c r="L114" s="43">
        <v>16213</v>
      </c>
      <c r="M114" s="43">
        <v>1560550</v>
      </c>
    </row>
    <row r="115" spans="1:13" x14ac:dyDescent="0.25">
      <c r="A115" s="37" t="s">
        <v>213</v>
      </c>
      <c r="B115" s="48">
        <v>351</v>
      </c>
      <c r="C115" s="48" t="s">
        <v>206</v>
      </c>
      <c r="D115" s="38" t="s">
        <v>36</v>
      </c>
      <c r="E115" s="39">
        <v>20</v>
      </c>
      <c r="F115" s="38" t="s">
        <v>214</v>
      </c>
      <c r="G115" s="41">
        <v>6</v>
      </c>
      <c r="H115" s="48" t="s">
        <v>63</v>
      </c>
      <c r="I115" s="41">
        <v>25.25</v>
      </c>
      <c r="J115" s="43">
        <v>27289.439999999999</v>
      </c>
      <c r="K115" s="43">
        <f>ROUND((J115*$C$8/1000),0)</f>
        <v>578595</v>
      </c>
      <c r="L115" s="43">
        <v>6498</v>
      </c>
      <c r="M115" s="43">
        <v>585093</v>
      </c>
    </row>
    <row r="116" spans="1:13" x14ac:dyDescent="0.25">
      <c r="A116" s="52" t="s">
        <v>209</v>
      </c>
      <c r="B116" s="53">
        <v>351</v>
      </c>
      <c r="C116" s="53" t="s">
        <v>206</v>
      </c>
      <c r="D116" s="54" t="s">
        <v>36</v>
      </c>
      <c r="E116" s="55">
        <v>46</v>
      </c>
      <c r="F116" s="54" t="s">
        <v>215</v>
      </c>
      <c r="G116" s="56">
        <v>4.5</v>
      </c>
      <c r="H116" s="53" t="s">
        <v>63</v>
      </c>
      <c r="I116" s="56">
        <v>25.75</v>
      </c>
      <c r="J116" s="57">
        <v>58171.65</v>
      </c>
      <c r="K116" s="43">
        <f>ROUND((J116*$C$8/1000),0)</f>
        <v>1233365</v>
      </c>
      <c r="L116" s="57">
        <v>10449</v>
      </c>
      <c r="M116" s="57">
        <v>1243814</v>
      </c>
    </row>
    <row r="117" spans="1:13" x14ac:dyDescent="0.25">
      <c r="A117" s="52"/>
      <c r="B117" s="53"/>
      <c r="C117" s="53"/>
      <c r="D117" s="54"/>
      <c r="E117" s="55"/>
      <c r="F117" s="54"/>
      <c r="G117" s="56"/>
      <c r="H117" s="53"/>
      <c r="I117" s="56"/>
      <c r="J117" s="57"/>
      <c r="K117" s="57"/>
      <c r="L117" s="57"/>
      <c r="M117" s="57"/>
    </row>
    <row r="118" spans="1:13" x14ac:dyDescent="0.25">
      <c r="A118" s="37" t="s">
        <v>94</v>
      </c>
      <c r="B118" s="48">
        <v>363</v>
      </c>
      <c r="C118" s="48" t="s">
        <v>216</v>
      </c>
      <c r="D118" s="38" t="s">
        <v>36</v>
      </c>
      <c r="E118" s="39">
        <v>400</v>
      </c>
      <c r="F118" s="38" t="s">
        <v>217</v>
      </c>
      <c r="G118" s="41">
        <v>5</v>
      </c>
      <c r="H118" s="48" t="s">
        <v>147</v>
      </c>
      <c r="I118" s="41">
        <v>17.5</v>
      </c>
      <c r="J118" s="43">
        <v>289362.65999999997</v>
      </c>
      <c r="K118" s="43">
        <f t="shared" ref="K118:K124" si="8">ROUND((J118*$C$8/1000),0)</f>
        <v>6135113</v>
      </c>
      <c r="L118" s="43">
        <v>4166</v>
      </c>
      <c r="M118" s="43">
        <v>6139279</v>
      </c>
    </row>
    <row r="119" spans="1:13" x14ac:dyDescent="0.25">
      <c r="A119" s="37" t="s">
        <v>94</v>
      </c>
      <c r="B119" s="48">
        <v>363</v>
      </c>
      <c r="C119" s="48" t="s">
        <v>216</v>
      </c>
      <c r="D119" s="38" t="s">
        <v>36</v>
      </c>
      <c r="E119" s="39">
        <v>96</v>
      </c>
      <c r="F119" s="38" t="s">
        <v>218</v>
      </c>
      <c r="G119" s="41">
        <v>5</v>
      </c>
      <c r="H119" s="48" t="s">
        <v>147</v>
      </c>
      <c r="I119" s="41">
        <v>17.5</v>
      </c>
      <c r="J119" s="43">
        <v>69447.039999999994</v>
      </c>
      <c r="K119" s="43">
        <f t="shared" si="8"/>
        <v>1472427</v>
      </c>
      <c r="L119" s="43">
        <v>1000</v>
      </c>
      <c r="M119" s="43">
        <v>1473427</v>
      </c>
    </row>
    <row r="120" spans="1:13" x14ac:dyDescent="0.25">
      <c r="A120" s="37" t="s">
        <v>182</v>
      </c>
      <c r="B120" s="48">
        <v>363</v>
      </c>
      <c r="C120" s="48" t="s">
        <v>216</v>
      </c>
      <c r="D120" s="38" t="s">
        <v>36</v>
      </c>
      <c r="E120" s="60">
        <v>1E-3</v>
      </c>
      <c r="F120" s="38" t="s">
        <v>219</v>
      </c>
      <c r="G120" s="41">
        <v>0</v>
      </c>
      <c r="H120" s="48" t="s">
        <v>147</v>
      </c>
      <c r="I120" s="41">
        <v>17.5</v>
      </c>
      <c r="J120" s="43">
        <v>1</v>
      </c>
      <c r="K120" s="43">
        <f t="shared" si="8"/>
        <v>21</v>
      </c>
      <c r="L120" s="43">
        <v>0</v>
      </c>
      <c r="M120" s="43">
        <v>21</v>
      </c>
    </row>
    <row r="121" spans="1:13" x14ac:dyDescent="0.25">
      <c r="A121" s="37" t="s">
        <v>60</v>
      </c>
      <c r="B121" s="48">
        <v>367</v>
      </c>
      <c r="C121" s="48" t="s">
        <v>225</v>
      </c>
      <c r="D121" s="38" t="s">
        <v>36</v>
      </c>
      <c r="E121" s="39">
        <v>321.5</v>
      </c>
      <c r="F121" s="38" t="s">
        <v>226</v>
      </c>
      <c r="G121" s="41">
        <v>5.5</v>
      </c>
      <c r="H121" s="48" t="s">
        <v>63</v>
      </c>
      <c r="I121" s="41">
        <v>19</v>
      </c>
      <c r="J121" s="43">
        <v>208726</v>
      </c>
      <c r="K121" s="43">
        <f t="shared" si="8"/>
        <v>4425442</v>
      </c>
      <c r="L121" s="43">
        <v>59634</v>
      </c>
      <c r="M121" s="43">
        <v>4485076</v>
      </c>
    </row>
    <row r="122" spans="1:13" x14ac:dyDescent="0.25">
      <c r="A122" s="37" t="s">
        <v>60</v>
      </c>
      <c r="B122" s="48">
        <v>367</v>
      </c>
      <c r="C122" s="48" t="s">
        <v>225</v>
      </c>
      <c r="D122" s="38" t="s">
        <v>36</v>
      </c>
      <c r="E122" s="39">
        <v>452.5</v>
      </c>
      <c r="F122" s="38" t="s">
        <v>227</v>
      </c>
      <c r="G122" s="41">
        <v>5.9</v>
      </c>
      <c r="H122" s="48" t="s">
        <v>63</v>
      </c>
      <c r="I122" s="41">
        <v>21.5</v>
      </c>
      <c r="J122" s="43">
        <v>368889</v>
      </c>
      <c r="K122" s="43">
        <f t="shared" si="8"/>
        <v>7821244</v>
      </c>
      <c r="L122" s="43">
        <v>112895</v>
      </c>
      <c r="M122" s="43">
        <v>7934139</v>
      </c>
    </row>
    <row r="123" spans="1:13" x14ac:dyDescent="0.25">
      <c r="A123" s="37" t="s">
        <v>64</v>
      </c>
      <c r="B123" s="48">
        <v>367</v>
      </c>
      <c r="C123" s="48" t="s">
        <v>225</v>
      </c>
      <c r="D123" s="38" t="s">
        <v>36</v>
      </c>
      <c r="E123" s="39">
        <v>31</v>
      </c>
      <c r="F123" s="38" t="s">
        <v>228</v>
      </c>
      <c r="G123" s="41">
        <v>6.3</v>
      </c>
      <c r="H123" s="48" t="s">
        <v>63</v>
      </c>
      <c r="I123" s="41">
        <v>21.5</v>
      </c>
      <c r="J123" s="43">
        <v>44726</v>
      </c>
      <c r="K123" s="43">
        <f t="shared" si="8"/>
        <v>948288</v>
      </c>
      <c r="L123" s="43">
        <v>14595</v>
      </c>
      <c r="M123" s="43">
        <v>962883</v>
      </c>
    </row>
    <row r="124" spans="1:13" x14ac:dyDescent="0.25">
      <c r="A124" s="37" t="s">
        <v>64</v>
      </c>
      <c r="B124" s="48">
        <v>367</v>
      </c>
      <c r="C124" s="48" t="s">
        <v>225</v>
      </c>
      <c r="D124" s="38" t="s">
        <v>36</v>
      </c>
      <c r="E124" s="39">
        <v>51.8</v>
      </c>
      <c r="F124" s="38" t="s">
        <v>229</v>
      </c>
      <c r="G124" s="41">
        <v>6.3</v>
      </c>
      <c r="H124" s="48" t="s">
        <v>63</v>
      </c>
      <c r="I124" s="41">
        <v>21.5</v>
      </c>
      <c r="J124" s="43">
        <v>74736</v>
      </c>
      <c r="K124" s="43">
        <f t="shared" si="8"/>
        <v>1584565</v>
      </c>
      <c r="L124" s="43">
        <v>24388</v>
      </c>
      <c r="M124" s="43">
        <v>1608953</v>
      </c>
    </row>
    <row r="125" spans="1:13" x14ac:dyDescent="0.25">
      <c r="A125" s="37"/>
      <c r="B125" s="48"/>
      <c r="C125" s="48"/>
      <c r="D125" s="38"/>
      <c r="E125" s="39"/>
      <c r="F125" s="38"/>
      <c r="G125" s="41"/>
      <c r="H125" s="48"/>
      <c r="I125" s="41"/>
      <c r="J125" s="43"/>
      <c r="K125" s="43"/>
      <c r="L125" s="43"/>
      <c r="M125" s="43"/>
    </row>
    <row r="126" spans="1:13" x14ac:dyDescent="0.25">
      <c r="A126" s="37" t="s">
        <v>233</v>
      </c>
      <c r="B126" s="48">
        <v>383</v>
      </c>
      <c r="C126" s="48" t="s">
        <v>196</v>
      </c>
      <c r="D126" s="38" t="s">
        <v>36</v>
      </c>
      <c r="E126" s="39">
        <v>1250</v>
      </c>
      <c r="F126" s="38" t="s">
        <v>105</v>
      </c>
      <c r="G126" s="41">
        <v>4.5</v>
      </c>
      <c r="H126" s="48" t="s">
        <v>55</v>
      </c>
      <c r="I126" s="41">
        <v>22</v>
      </c>
      <c r="J126" s="43">
        <v>537508</v>
      </c>
      <c r="K126" s="43">
        <f t="shared" ref="K126:K131" si="9">ROUND((J126*$C$8/1000),0)</f>
        <v>11396331</v>
      </c>
      <c r="L126" s="43">
        <v>7530</v>
      </c>
      <c r="M126" s="43">
        <v>11403861</v>
      </c>
    </row>
    <row r="127" spans="1:13" x14ac:dyDescent="0.25">
      <c r="A127" s="37" t="s">
        <v>234</v>
      </c>
      <c r="B127" s="48">
        <v>383</v>
      </c>
      <c r="C127" s="48" t="s">
        <v>196</v>
      </c>
      <c r="D127" s="38" t="s">
        <v>36</v>
      </c>
      <c r="E127" s="60">
        <v>161</v>
      </c>
      <c r="F127" s="38" t="s">
        <v>56</v>
      </c>
      <c r="G127" s="41">
        <v>6</v>
      </c>
      <c r="H127" s="48" t="s">
        <v>55</v>
      </c>
      <c r="I127" s="41">
        <v>22</v>
      </c>
      <c r="J127" s="43">
        <v>222904</v>
      </c>
      <c r="K127" s="43">
        <f t="shared" si="9"/>
        <v>4726046</v>
      </c>
      <c r="L127" s="43">
        <v>12613</v>
      </c>
      <c r="M127" s="43">
        <v>4738659</v>
      </c>
    </row>
    <row r="128" spans="1:13" x14ac:dyDescent="0.25">
      <c r="A128" s="37" t="s">
        <v>67</v>
      </c>
      <c r="B128" s="48">
        <v>392</v>
      </c>
      <c r="C128" s="48" t="s">
        <v>235</v>
      </c>
      <c r="D128" s="38" t="s">
        <v>36</v>
      </c>
      <c r="E128" s="39">
        <v>240</v>
      </c>
      <c r="F128" s="38" t="s">
        <v>236</v>
      </c>
      <c r="G128" s="41">
        <v>3.5</v>
      </c>
      <c r="H128" s="48" t="s">
        <v>55</v>
      </c>
      <c r="I128" s="41">
        <v>7</v>
      </c>
      <c r="J128" s="43">
        <v>38685.94</v>
      </c>
      <c r="K128" s="43">
        <f t="shared" si="9"/>
        <v>820225</v>
      </c>
      <c r="L128" s="43">
        <v>2233</v>
      </c>
      <c r="M128" s="43">
        <v>822458</v>
      </c>
    </row>
    <row r="129" spans="1:13" x14ac:dyDescent="0.25">
      <c r="A129" s="37" t="s">
        <v>237</v>
      </c>
      <c r="B129" s="48">
        <v>392</v>
      </c>
      <c r="C129" s="48" t="s">
        <v>235</v>
      </c>
      <c r="D129" s="38" t="s">
        <v>36</v>
      </c>
      <c r="E129" s="39">
        <v>245</v>
      </c>
      <c r="F129" s="38" t="s">
        <v>228</v>
      </c>
      <c r="G129" s="41">
        <v>4.5</v>
      </c>
      <c r="H129" s="48" t="s">
        <v>55</v>
      </c>
      <c r="I129" s="41">
        <v>11</v>
      </c>
      <c r="J129" s="43">
        <v>143367.98000000001</v>
      </c>
      <c r="K129" s="43">
        <f t="shared" si="9"/>
        <v>3039711</v>
      </c>
      <c r="L129" s="43">
        <v>0</v>
      </c>
      <c r="M129" s="43">
        <v>3039711</v>
      </c>
    </row>
    <row r="130" spans="1:13" x14ac:dyDescent="0.25">
      <c r="A130" s="37" t="s">
        <v>237</v>
      </c>
      <c r="B130" s="48">
        <v>392</v>
      </c>
      <c r="C130" s="48" t="s">
        <v>235</v>
      </c>
      <c r="D130" s="38" t="s">
        <v>36</v>
      </c>
      <c r="E130" s="62" t="s">
        <v>238</v>
      </c>
      <c r="F130" s="38" t="s">
        <v>239</v>
      </c>
      <c r="G130" s="41">
        <v>4.5</v>
      </c>
      <c r="H130" s="48" t="s">
        <v>55</v>
      </c>
      <c r="I130" s="41">
        <v>11</v>
      </c>
      <c r="J130" s="43">
        <v>233.32</v>
      </c>
      <c r="K130" s="43">
        <f t="shared" si="9"/>
        <v>4947</v>
      </c>
      <c r="L130" s="43">
        <v>0</v>
      </c>
      <c r="M130" s="43">
        <v>4947</v>
      </c>
    </row>
    <row r="131" spans="1:13" x14ac:dyDescent="0.25">
      <c r="A131" s="37" t="s">
        <v>237</v>
      </c>
      <c r="B131" s="48">
        <v>392</v>
      </c>
      <c r="C131" s="48" t="s">
        <v>235</v>
      </c>
      <c r="D131" s="38" t="s">
        <v>36</v>
      </c>
      <c r="E131" s="62" t="s">
        <v>238</v>
      </c>
      <c r="F131" s="38" t="s">
        <v>240</v>
      </c>
      <c r="G131" s="41">
        <v>5</v>
      </c>
      <c r="H131" s="48" t="s">
        <v>55</v>
      </c>
      <c r="I131" s="41">
        <v>11.5</v>
      </c>
      <c r="J131" s="43">
        <v>179172.72</v>
      </c>
      <c r="K131" s="43">
        <f t="shared" si="9"/>
        <v>3798849</v>
      </c>
      <c r="L131" s="43">
        <v>0</v>
      </c>
      <c r="M131" s="43">
        <v>3798849</v>
      </c>
    </row>
    <row r="132" spans="1:13" x14ac:dyDescent="0.25">
      <c r="A132" s="6"/>
      <c r="B132" s="3"/>
      <c r="C132" s="3"/>
      <c r="D132" s="6"/>
      <c r="E132" s="9"/>
      <c r="F132" s="6"/>
      <c r="G132" s="6"/>
      <c r="H132" s="6"/>
      <c r="I132" s="6"/>
      <c r="J132" s="6"/>
      <c r="K132" s="6"/>
      <c r="L132" s="6"/>
      <c r="M132" s="6"/>
    </row>
    <row r="133" spans="1:13" x14ac:dyDescent="0.25">
      <c r="A133" s="37" t="s">
        <v>60</v>
      </c>
      <c r="B133" s="48">
        <v>420</v>
      </c>
      <c r="C133" s="48" t="s">
        <v>246</v>
      </c>
      <c r="D133" s="38" t="s">
        <v>36</v>
      </c>
      <c r="E133" s="39">
        <v>507</v>
      </c>
      <c r="F133" s="38" t="s">
        <v>247</v>
      </c>
      <c r="G133" s="41">
        <v>4.5</v>
      </c>
      <c r="H133" s="48" t="s">
        <v>38</v>
      </c>
      <c r="I133" s="41">
        <v>19.5</v>
      </c>
      <c r="J133" s="43">
        <v>307898</v>
      </c>
      <c r="K133" s="43">
        <f>ROUND((J133*$C$8/1000),0)</f>
        <v>6528103</v>
      </c>
      <c r="L133" s="43">
        <v>72234</v>
      </c>
      <c r="M133" s="43">
        <v>6600337</v>
      </c>
    </row>
    <row r="134" spans="1:13" x14ac:dyDescent="0.25">
      <c r="A134" s="37" t="s">
        <v>60</v>
      </c>
      <c r="B134" s="48">
        <v>420</v>
      </c>
      <c r="C134" s="48" t="s">
        <v>246</v>
      </c>
      <c r="D134" s="38" t="s">
        <v>36</v>
      </c>
      <c r="E134" s="39">
        <v>91</v>
      </c>
      <c r="F134" s="38" t="s">
        <v>248</v>
      </c>
      <c r="G134" s="41">
        <v>4.5</v>
      </c>
      <c r="H134" s="48" t="s">
        <v>38</v>
      </c>
      <c r="I134" s="41">
        <v>19.5</v>
      </c>
      <c r="J134" s="43">
        <v>74518</v>
      </c>
      <c r="K134" s="43">
        <f>ROUND((J134*$C$8/1000),0)</f>
        <v>1579943</v>
      </c>
      <c r="L134" s="43">
        <v>17482</v>
      </c>
      <c r="M134" s="43">
        <v>1597425</v>
      </c>
    </row>
    <row r="135" spans="1:13" x14ac:dyDescent="0.25">
      <c r="A135" s="37" t="s">
        <v>64</v>
      </c>
      <c r="B135" s="48">
        <v>420</v>
      </c>
      <c r="C135" s="48" t="s">
        <v>246</v>
      </c>
      <c r="D135" s="38" t="s">
        <v>36</v>
      </c>
      <c r="E135" s="39">
        <v>32</v>
      </c>
      <c r="F135" s="38" t="s">
        <v>249</v>
      </c>
      <c r="G135" s="41">
        <v>4.5</v>
      </c>
      <c r="H135" s="48" t="s">
        <v>38</v>
      </c>
      <c r="I135" s="41">
        <v>19.5</v>
      </c>
      <c r="J135" s="43">
        <v>39878</v>
      </c>
      <c r="K135" s="43">
        <f>ROUND((J135*$C$8/1000),0)</f>
        <v>845500</v>
      </c>
      <c r="L135" s="43">
        <v>9355</v>
      </c>
      <c r="M135" s="43">
        <v>854855</v>
      </c>
    </row>
    <row r="136" spans="1:13" x14ac:dyDescent="0.25">
      <c r="A136" s="37" t="s">
        <v>64</v>
      </c>
      <c r="B136" s="48">
        <v>420</v>
      </c>
      <c r="C136" s="48" t="s">
        <v>246</v>
      </c>
      <c r="D136" s="38" t="s">
        <v>36</v>
      </c>
      <c r="E136" s="39">
        <v>28</v>
      </c>
      <c r="F136" s="38" t="s">
        <v>250</v>
      </c>
      <c r="G136" s="41">
        <v>4.5</v>
      </c>
      <c r="H136" s="48" t="s">
        <v>38</v>
      </c>
      <c r="I136" s="41">
        <v>19.5</v>
      </c>
      <c r="J136" s="43">
        <v>34893</v>
      </c>
      <c r="K136" s="43">
        <f>ROUND((J136*$C$8/1000),0)</f>
        <v>739807</v>
      </c>
      <c r="L136" s="43">
        <v>8186</v>
      </c>
      <c r="M136" s="43">
        <v>747993</v>
      </c>
    </row>
    <row r="137" spans="1:13" x14ac:dyDescent="0.25">
      <c r="A137" s="37" t="s">
        <v>64</v>
      </c>
      <c r="B137" s="48">
        <v>420</v>
      </c>
      <c r="C137" s="48" t="s">
        <v>246</v>
      </c>
      <c r="D137" s="38" t="s">
        <v>36</v>
      </c>
      <c r="E137" s="39">
        <v>25</v>
      </c>
      <c r="F137" s="38" t="s">
        <v>251</v>
      </c>
      <c r="G137" s="41">
        <v>4.5</v>
      </c>
      <c r="H137" s="48" t="s">
        <v>38</v>
      </c>
      <c r="I137" s="41">
        <v>19.5</v>
      </c>
      <c r="J137" s="43">
        <v>31155</v>
      </c>
      <c r="K137" s="43">
        <f>ROUND((J137*$C$8/1000),0)</f>
        <v>660553</v>
      </c>
      <c r="L137" s="43">
        <v>7309</v>
      </c>
      <c r="M137" s="43">
        <v>667862</v>
      </c>
    </row>
    <row r="138" spans="1:13" x14ac:dyDescent="0.25">
      <c r="A138" s="37"/>
      <c r="B138" s="48"/>
      <c r="C138" s="48"/>
      <c r="D138" s="38"/>
      <c r="E138" s="39"/>
      <c r="F138" s="38"/>
      <c r="G138" s="41"/>
      <c r="H138" s="48"/>
      <c r="I138" s="41"/>
      <c r="J138" s="43"/>
      <c r="K138" s="43"/>
      <c r="L138" s="43"/>
      <c r="M138" s="43"/>
    </row>
    <row r="139" spans="1:13" x14ac:dyDescent="0.25">
      <c r="A139" s="37" t="s">
        <v>252</v>
      </c>
      <c r="B139" s="48">
        <v>424</v>
      </c>
      <c r="C139" s="48" t="s">
        <v>253</v>
      </c>
      <c r="D139" s="38" t="s">
        <v>36</v>
      </c>
      <c r="E139" s="39">
        <v>893.5</v>
      </c>
      <c r="F139" s="38" t="s">
        <v>254</v>
      </c>
      <c r="G139" s="41">
        <v>1.51</v>
      </c>
      <c r="H139" s="38" t="s">
        <v>102</v>
      </c>
      <c r="I139" s="41">
        <v>1.04</v>
      </c>
      <c r="J139" s="43">
        <v>0</v>
      </c>
      <c r="K139" s="43">
        <f>ROUND((J139*$C$8/1000),0)</f>
        <v>0</v>
      </c>
      <c r="L139" s="43"/>
      <c r="M139" s="43"/>
    </row>
    <row r="140" spans="1:13" x14ac:dyDescent="0.25">
      <c r="A140" s="37" t="s">
        <v>252</v>
      </c>
      <c r="B140" s="48">
        <v>424</v>
      </c>
      <c r="C140" s="48" t="s">
        <v>253</v>
      </c>
      <c r="D140" s="38" t="s">
        <v>36</v>
      </c>
      <c r="E140" s="39">
        <v>638.5</v>
      </c>
      <c r="F140" s="38" t="s">
        <v>255</v>
      </c>
      <c r="G140" s="41">
        <v>1.61</v>
      </c>
      <c r="H140" s="38" t="s">
        <v>102</v>
      </c>
      <c r="I140" s="41">
        <v>1.1399999999999999</v>
      </c>
      <c r="J140" s="43">
        <v>0</v>
      </c>
      <c r="K140" s="43">
        <f>ROUND((J140*$C$8/1000),0)</f>
        <v>0</v>
      </c>
      <c r="L140" s="43"/>
      <c r="M140" s="43"/>
    </row>
    <row r="141" spans="1:13" x14ac:dyDescent="0.25">
      <c r="A141" s="37" t="s">
        <v>252</v>
      </c>
      <c r="B141" s="48">
        <v>424</v>
      </c>
      <c r="C141" s="48" t="s">
        <v>253</v>
      </c>
      <c r="D141" s="38" t="s">
        <v>36</v>
      </c>
      <c r="E141" s="39">
        <v>618</v>
      </c>
      <c r="F141" s="38" t="s">
        <v>256</v>
      </c>
      <c r="G141" s="41">
        <v>2.41</v>
      </c>
      <c r="H141" s="38" t="s">
        <v>102</v>
      </c>
      <c r="I141" s="41">
        <v>2.15</v>
      </c>
      <c r="J141" s="43">
        <v>0</v>
      </c>
      <c r="K141" s="43">
        <f t="shared" ref="K141:K147" si="10">ROUND((J141*$C$8/1000),0)</f>
        <v>0</v>
      </c>
      <c r="L141" s="43"/>
      <c r="M141" s="43"/>
    </row>
    <row r="142" spans="1:13" x14ac:dyDescent="0.25">
      <c r="A142" s="37" t="s">
        <v>252</v>
      </c>
      <c r="B142" s="48">
        <v>424</v>
      </c>
      <c r="C142" s="48" t="s">
        <v>253</v>
      </c>
      <c r="D142" s="38" t="s">
        <v>36</v>
      </c>
      <c r="E142" s="39">
        <v>821</v>
      </c>
      <c r="F142" s="38" t="s">
        <v>257</v>
      </c>
      <c r="G142" s="41">
        <v>2.72</v>
      </c>
      <c r="H142" s="38" t="s">
        <v>102</v>
      </c>
      <c r="I142" s="41">
        <v>3.07</v>
      </c>
      <c r="J142" s="43">
        <v>0</v>
      </c>
      <c r="K142" s="43">
        <f t="shared" si="10"/>
        <v>0</v>
      </c>
      <c r="L142" s="43"/>
      <c r="M142" s="43"/>
    </row>
    <row r="143" spans="1:13" x14ac:dyDescent="0.25">
      <c r="A143" s="37" t="s">
        <v>252</v>
      </c>
      <c r="B143" s="48">
        <v>424</v>
      </c>
      <c r="C143" s="48" t="s">
        <v>253</v>
      </c>
      <c r="D143" s="38" t="s">
        <v>36</v>
      </c>
      <c r="E143" s="39">
        <v>789.5</v>
      </c>
      <c r="F143" s="38" t="s">
        <v>258</v>
      </c>
      <c r="G143" s="41">
        <v>3.02</v>
      </c>
      <c r="H143" s="38" t="s">
        <v>102</v>
      </c>
      <c r="I143" s="41">
        <v>4.08</v>
      </c>
      <c r="J143" s="43">
        <v>0</v>
      </c>
      <c r="K143" s="43">
        <f t="shared" si="10"/>
        <v>0</v>
      </c>
      <c r="L143" s="43"/>
      <c r="M143" s="43"/>
    </row>
    <row r="144" spans="1:13" x14ac:dyDescent="0.25">
      <c r="A144" s="37" t="s">
        <v>252</v>
      </c>
      <c r="B144" s="48">
        <v>424</v>
      </c>
      <c r="C144" s="48" t="s">
        <v>253</v>
      </c>
      <c r="D144" s="38" t="s">
        <v>36</v>
      </c>
      <c r="E144" s="39">
        <v>764</v>
      </c>
      <c r="F144" s="38" t="s">
        <v>259</v>
      </c>
      <c r="G144" s="41">
        <v>3.07</v>
      </c>
      <c r="H144" s="38" t="s">
        <v>102</v>
      </c>
      <c r="I144" s="41">
        <v>5.09</v>
      </c>
      <c r="J144" s="43">
        <v>764000</v>
      </c>
      <c r="K144" s="43">
        <f t="shared" si="10"/>
        <v>16198450</v>
      </c>
      <c r="L144" s="43">
        <v>2654791</v>
      </c>
      <c r="M144" s="43">
        <v>18853241</v>
      </c>
    </row>
    <row r="145" spans="1:13" x14ac:dyDescent="0.25">
      <c r="A145" s="37" t="s">
        <v>252</v>
      </c>
      <c r="B145" s="48">
        <v>424</v>
      </c>
      <c r="C145" s="48" t="s">
        <v>253</v>
      </c>
      <c r="D145" s="38" t="s">
        <v>36</v>
      </c>
      <c r="E145" s="39">
        <v>738.5</v>
      </c>
      <c r="F145" s="38" t="s">
        <v>260</v>
      </c>
      <c r="G145" s="41">
        <v>3.12</v>
      </c>
      <c r="H145" s="38" t="s">
        <v>102</v>
      </c>
      <c r="I145" s="41">
        <v>6.11</v>
      </c>
      <c r="J145" s="43">
        <v>738500</v>
      </c>
      <c r="K145" s="43">
        <f t="shared" si="10"/>
        <v>15657795</v>
      </c>
      <c r="L145" s="43">
        <v>2611233</v>
      </c>
      <c r="M145" s="43">
        <v>18269028</v>
      </c>
    </row>
    <row r="146" spans="1:13" x14ac:dyDescent="0.25">
      <c r="A146" s="37" t="s">
        <v>252</v>
      </c>
      <c r="B146" s="48">
        <v>424</v>
      </c>
      <c r="C146" s="48" t="s">
        <v>253</v>
      </c>
      <c r="D146" s="38" t="s">
        <v>36</v>
      </c>
      <c r="E146" s="39">
        <v>708</v>
      </c>
      <c r="F146" s="38" t="s">
        <v>261</v>
      </c>
      <c r="G146" s="41">
        <v>3.17</v>
      </c>
      <c r="H146" s="38" t="s">
        <v>102</v>
      </c>
      <c r="I146" s="41">
        <v>7.13</v>
      </c>
      <c r="J146" s="43">
        <v>708000</v>
      </c>
      <c r="K146" s="43">
        <f t="shared" si="10"/>
        <v>15011129</v>
      </c>
      <c r="L146" s="43">
        <v>2546675</v>
      </c>
      <c r="M146" s="43">
        <v>17557804</v>
      </c>
    </row>
    <row r="147" spans="1:13" x14ac:dyDescent="0.25">
      <c r="A147" s="37" t="s">
        <v>252</v>
      </c>
      <c r="B147" s="48">
        <v>424</v>
      </c>
      <c r="C147" s="48" t="s">
        <v>253</v>
      </c>
      <c r="D147" s="38" t="s">
        <v>36</v>
      </c>
      <c r="E147" s="60">
        <v>1E-3</v>
      </c>
      <c r="F147" s="38" t="s">
        <v>262</v>
      </c>
      <c r="G147" s="41">
        <v>0</v>
      </c>
      <c r="H147" s="38" t="s">
        <v>102</v>
      </c>
      <c r="I147" s="41">
        <v>7.13</v>
      </c>
      <c r="J147" s="43">
        <v>1</v>
      </c>
      <c r="K147" s="43">
        <f t="shared" si="10"/>
        <v>21</v>
      </c>
      <c r="L147" s="43">
        <v>0</v>
      </c>
      <c r="M147" s="43">
        <v>21</v>
      </c>
    </row>
    <row r="148" spans="1:13" x14ac:dyDescent="0.25">
      <c r="A148" s="37"/>
      <c r="B148" s="48"/>
      <c r="C148" s="48"/>
      <c r="D148" s="38"/>
      <c r="E148" s="39"/>
      <c r="F148" s="38"/>
      <c r="G148" s="41"/>
      <c r="H148" s="48"/>
      <c r="I148" s="41"/>
      <c r="J148" s="43"/>
      <c r="K148" s="43"/>
      <c r="L148" s="43"/>
      <c r="M148" s="43"/>
    </row>
    <row r="149" spans="1:13" x14ac:dyDescent="0.25">
      <c r="A149" s="37" t="s">
        <v>263</v>
      </c>
      <c r="B149" s="48">
        <v>430</v>
      </c>
      <c r="C149" s="48" t="s">
        <v>264</v>
      </c>
      <c r="D149" s="38" t="s">
        <v>36</v>
      </c>
      <c r="E149" s="51">
        <v>3660</v>
      </c>
      <c r="F149" s="38" t="s">
        <v>265</v>
      </c>
      <c r="G149" s="41">
        <v>3</v>
      </c>
      <c r="H149" s="48" t="s">
        <v>147</v>
      </c>
      <c r="I149" s="41">
        <v>11.42</v>
      </c>
      <c r="J149" s="43">
        <v>2265640.65</v>
      </c>
      <c r="K149" s="43">
        <f>ROUND((J149*$C$8/1000),0)</f>
        <v>48036476</v>
      </c>
      <c r="L149" s="43">
        <v>2718323</v>
      </c>
      <c r="M149" s="43">
        <v>50754799</v>
      </c>
    </row>
    <row r="150" spans="1:13" x14ac:dyDescent="0.25">
      <c r="A150" s="37" t="s">
        <v>263</v>
      </c>
      <c r="B150" s="48">
        <v>430</v>
      </c>
      <c r="C150" s="48" t="s">
        <v>264</v>
      </c>
      <c r="D150" s="38" t="s">
        <v>36</v>
      </c>
      <c r="E150" s="51">
        <v>479</v>
      </c>
      <c r="F150" s="38" t="s">
        <v>266</v>
      </c>
      <c r="G150" s="41">
        <v>4</v>
      </c>
      <c r="H150" s="48" t="s">
        <v>147</v>
      </c>
      <c r="I150" s="41">
        <v>11.42</v>
      </c>
      <c r="J150" s="43">
        <v>449126.25</v>
      </c>
      <c r="K150" s="43">
        <f>ROUND((J150*$C$8/1000),0)</f>
        <v>9522447</v>
      </c>
      <c r="L150" s="43">
        <v>706738</v>
      </c>
      <c r="M150" s="43">
        <v>10229185</v>
      </c>
    </row>
    <row r="151" spans="1:13" x14ac:dyDescent="0.25">
      <c r="A151" s="37" t="s">
        <v>267</v>
      </c>
      <c r="B151" s="48">
        <v>430</v>
      </c>
      <c r="C151" s="48" t="s">
        <v>264</v>
      </c>
      <c r="D151" s="38" t="s">
        <v>36</v>
      </c>
      <c r="E151" s="60">
        <v>1.5349999999999999</v>
      </c>
      <c r="F151" s="38" t="s">
        <v>268</v>
      </c>
      <c r="G151" s="41">
        <v>10</v>
      </c>
      <c r="H151" s="48" t="s">
        <v>147</v>
      </c>
      <c r="I151" s="41">
        <v>11.42</v>
      </c>
      <c r="J151" s="43">
        <v>2357.39</v>
      </c>
      <c r="K151" s="43">
        <f>ROUND((J151*$C$8/1000),0)</f>
        <v>49982</v>
      </c>
      <c r="L151" s="43">
        <v>9524</v>
      </c>
      <c r="M151" s="43">
        <v>59506</v>
      </c>
    </row>
    <row r="152" spans="1:13" x14ac:dyDescent="0.25">
      <c r="A152" s="37" t="s">
        <v>269</v>
      </c>
      <c r="B152" s="48">
        <v>436</v>
      </c>
      <c r="C152" s="48" t="s">
        <v>270</v>
      </c>
      <c r="D152" s="38" t="s">
        <v>165</v>
      </c>
      <c r="E152" s="51">
        <v>22000000</v>
      </c>
      <c r="F152" s="48" t="s">
        <v>271</v>
      </c>
      <c r="G152" s="41">
        <v>5.5</v>
      </c>
      <c r="H152" s="48" t="s">
        <v>147</v>
      </c>
      <c r="I152" s="41">
        <v>6</v>
      </c>
      <c r="J152" s="43">
        <v>9166664100</v>
      </c>
      <c r="K152" s="43">
        <f>ROUND((J152/1000),0)</f>
        <v>9166664</v>
      </c>
      <c r="L152" s="43">
        <v>12108</v>
      </c>
      <c r="M152" s="43">
        <v>9178772</v>
      </c>
    </row>
    <row r="153" spans="1:13" x14ac:dyDescent="0.25">
      <c r="A153" s="37" t="s">
        <v>223</v>
      </c>
      <c r="B153" s="48">
        <v>436</v>
      </c>
      <c r="C153" s="48" t="s">
        <v>270</v>
      </c>
      <c r="D153" s="38" t="s">
        <v>165</v>
      </c>
      <c r="E153" s="51">
        <v>14100000</v>
      </c>
      <c r="F153" s="48" t="s">
        <v>272</v>
      </c>
      <c r="G153" s="41">
        <v>10</v>
      </c>
      <c r="H153" s="48" t="s">
        <v>147</v>
      </c>
      <c r="I153" s="41">
        <v>6</v>
      </c>
      <c r="J153" s="43">
        <v>22173505970</v>
      </c>
      <c r="K153" s="43">
        <f>ROUND((J153/1000),0)</f>
        <v>22173506</v>
      </c>
      <c r="L153" s="43">
        <v>52155</v>
      </c>
      <c r="M153" s="43">
        <v>22225661</v>
      </c>
    </row>
    <row r="154" spans="1:13" x14ac:dyDescent="0.25">
      <c r="A154" s="37"/>
      <c r="B154" s="48"/>
      <c r="C154" s="48"/>
      <c r="D154" s="38"/>
      <c r="E154" s="51"/>
      <c r="F154" s="48"/>
      <c r="G154" s="41"/>
      <c r="H154" s="48"/>
      <c r="I154" s="41"/>
      <c r="J154" s="43"/>
      <c r="K154" s="43"/>
      <c r="L154" s="43"/>
      <c r="M154" s="43"/>
    </row>
    <row r="155" spans="1:13" x14ac:dyDescent="0.25">
      <c r="A155" s="37" t="s">
        <v>130</v>
      </c>
      <c r="B155" s="48">
        <v>437</v>
      </c>
      <c r="C155" s="48" t="s">
        <v>273</v>
      </c>
      <c r="D155" s="38" t="s">
        <v>36</v>
      </c>
      <c r="E155" s="51">
        <v>110</v>
      </c>
      <c r="F155" s="38" t="s">
        <v>274</v>
      </c>
      <c r="G155" s="41">
        <v>3</v>
      </c>
      <c r="H155" s="48" t="s">
        <v>63</v>
      </c>
      <c r="I155" s="41">
        <v>7</v>
      </c>
      <c r="J155" s="43">
        <v>28910.26</v>
      </c>
      <c r="K155" s="43">
        <f>ROUND((J155*$C$8/1000),0)</f>
        <v>612960</v>
      </c>
      <c r="L155" s="43">
        <v>453</v>
      </c>
      <c r="M155" s="43">
        <v>613413</v>
      </c>
    </row>
    <row r="156" spans="1:13" x14ac:dyDescent="0.25">
      <c r="A156" s="37" t="s">
        <v>130</v>
      </c>
      <c r="B156" s="48">
        <v>437</v>
      </c>
      <c r="C156" s="48" t="s">
        <v>273</v>
      </c>
      <c r="D156" s="38" t="s">
        <v>36</v>
      </c>
      <c r="E156" s="51">
        <v>33</v>
      </c>
      <c r="F156" s="38" t="s">
        <v>275</v>
      </c>
      <c r="G156" s="41">
        <v>3</v>
      </c>
      <c r="H156" s="48" t="s">
        <v>63</v>
      </c>
      <c r="I156" s="41">
        <v>7</v>
      </c>
      <c r="J156" s="43">
        <v>8673.09</v>
      </c>
      <c r="K156" s="43">
        <f t="shared" ref="K156:K168" si="11">ROUND((J156*$C$8/1000),0)</f>
        <v>183888</v>
      </c>
      <c r="L156" s="43">
        <v>136</v>
      </c>
      <c r="M156" s="43">
        <v>184024</v>
      </c>
    </row>
    <row r="157" spans="1:13" x14ac:dyDescent="0.25">
      <c r="A157" s="37" t="s">
        <v>130</v>
      </c>
      <c r="B157" s="48">
        <v>437</v>
      </c>
      <c r="C157" s="48" t="s">
        <v>273</v>
      </c>
      <c r="D157" s="38" t="s">
        <v>36</v>
      </c>
      <c r="E157" s="51">
        <v>260</v>
      </c>
      <c r="F157" s="38" t="s">
        <v>276</v>
      </c>
      <c r="G157" s="41">
        <v>4.2</v>
      </c>
      <c r="H157" s="48" t="s">
        <v>63</v>
      </c>
      <c r="I157" s="41">
        <v>20</v>
      </c>
      <c r="J157" s="43">
        <v>215979.41</v>
      </c>
      <c r="K157" s="43">
        <f t="shared" si="11"/>
        <v>4579230</v>
      </c>
      <c r="L157" s="43">
        <v>4712</v>
      </c>
      <c r="M157" s="43">
        <v>4583942</v>
      </c>
    </row>
    <row r="158" spans="1:13" x14ac:dyDescent="0.25">
      <c r="A158" s="37" t="s">
        <v>130</v>
      </c>
      <c r="B158" s="48">
        <v>437</v>
      </c>
      <c r="C158" s="48" t="s">
        <v>273</v>
      </c>
      <c r="D158" s="38" t="s">
        <v>36</v>
      </c>
      <c r="E158" s="51">
        <v>68</v>
      </c>
      <c r="F158" s="38" t="s">
        <v>277</v>
      </c>
      <c r="G158" s="41">
        <v>4.2</v>
      </c>
      <c r="H158" s="48" t="s">
        <v>63</v>
      </c>
      <c r="I158" s="41">
        <v>20</v>
      </c>
      <c r="J158" s="43">
        <v>56486.92</v>
      </c>
      <c r="K158" s="43">
        <f t="shared" si="11"/>
        <v>1197645</v>
      </c>
      <c r="L158" s="43">
        <v>1232</v>
      </c>
      <c r="M158" s="43">
        <v>1198877</v>
      </c>
    </row>
    <row r="159" spans="1:13" x14ac:dyDescent="0.25">
      <c r="A159" s="37" t="s">
        <v>278</v>
      </c>
      <c r="B159" s="48">
        <v>437</v>
      </c>
      <c r="C159" s="48" t="s">
        <v>273</v>
      </c>
      <c r="D159" s="38" t="s">
        <v>36</v>
      </c>
      <c r="E159" s="63">
        <v>132</v>
      </c>
      <c r="F159" s="38" t="s">
        <v>279</v>
      </c>
      <c r="G159" s="41">
        <v>4.2</v>
      </c>
      <c r="H159" s="48" t="s">
        <v>63</v>
      </c>
      <c r="I159" s="41">
        <v>20</v>
      </c>
      <c r="J159" s="43">
        <v>100096.72</v>
      </c>
      <c r="K159" s="43">
        <f t="shared" si="11"/>
        <v>2122267</v>
      </c>
      <c r="L159" s="43">
        <v>2184</v>
      </c>
      <c r="M159" s="43">
        <v>2124451</v>
      </c>
    </row>
    <row r="160" spans="1:13" x14ac:dyDescent="0.25">
      <c r="A160" s="37" t="s">
        <v>280</v>
      </c>
      <c r="B160" s="48">
        <v>437</v>
      </c>
      <c r="C160" s="48" t="s">
        <v>273</v>
      </c>
      <c r="D160" s="38" t="s">
        <v>36</v>
      </c>
      <c r="E160" s="63">
        <v>55</v>
      </c>
      <c r="F160" s="38" t="s">
        <v>281</v>
      </c>
      <c r="G160" s="41">
        <v>4.2</v>
      </c>
      <c r="H160" s="48" t="s">
        <v>63</v>
      </c>
      <c r="I160" s="41">
        <v>20</v>
      </c>
      <c r="J160" s="43">
        <v>59575.5</v>
      </c>
      <c r="K160" s="43">
        <f t="shared" si="11"/>
        <v>1263129</v>
      </c>
      <c r="L160" s="43">
        <v>1300</v>
      </c>
      <c r="M160" s="43">
        <v>1264429</v>
      </c>
    </row>
    <row r="161" spans="1:13" x14ac:dyDescent="0.25">
      <c r="A161" s="37" t="s">
        <v>280</v>
      </c>
      <c r="B161" s="48">
        <v>437</v>
      </c>
      <c r="C161" s="48" t="s">
        <v>273</v>
      </c>
      <c r="D161" s="38" t="s">
        <v>36</v>
      </c>
      <c r="E161" s="63">
        <v>1</v>
      </c>
      <c r="F161" s="38" t="s">
        <v>282</v>
      </c>
      <c r="G161" s="41">
        <v>4.2</v>
      </c>
      <c r="H161" s="48" t="s">
        <v>63</v>
      </c>
      <c r="I161" s="41">
        <v>20</v>
      </c>
      <c r="J161" s="43">
        <v>1215.83</v>
      </c>
      <c r="K161" s="43">
        <f t="shared" si="11"/>
        <v>25778</v>
      </c>
      <c r="L161" s="43">
        <v>27</v>
      </c>
      <c r="M161" s="43">
        <v>25805</v>
      </c>
    </row>
    <row r="162" spans="1:13" x14ac:dyDescent="0.25">
      <c r="A162" s="37" t="s">
        <v>283</v>
      </c>
      <c r="B162" s="48">
        <v>437</v>
      </c>
      <c r="C162" s="48" t="s">
        <v>284</v>
      </c>
      <c r="D162" s="38" t="s">
        <v>36</v>
      </c>
      <c r="E162" s="39">
        <v>110</v>
      </c>
      <c r="F162" s="38" t="s">
        <v>285</v>
      </c>
      <c r="G162" s="41">
        <v>3</v>
      </c>
      <c r="H162" s="48" t="s">
        <v>63</v>
      </c>
      <c r="I162" s="41">
        <v>5.93</v>
      </c>
      <c r="J162" s="43">
        <v>42865.91</v>
      </c>
      <c r="K162" s="43">
        <f t="shared" si="11"/>
        <v>908850</v>
      </c>
      <c r="L162" s="43">
        <v>672</v>
      </c>
      <c r="M162" s="43">
        <v>909522</v>
      </c>
    </row>
    <row r="163" spans="1:13" x14ac:dyDescent="0.25">
      <c r="A163" s="37" t="s">
        <v>286</v>
      </c>
      <c r="B163" s="48">
        <v>437</v>
      </c>
      <c r="C163" s="48" t="s">
        <v>284</v>
      </c>
      <c r="D163" s="38" t="s">
        <v>36</v>
      </c>
      <c r="E163" s="39">
        <v>33</v>
      </c>
      <c r="F163" s="38" t="s">
        <v>287</v>
      </c>
      <c r="G163" s="41">
        <v>3</v>
      </c>
      <c r="H163" s="48" t="s">
        <v>63</v>
      </c>
      <c r="I163" s="41">
        <v>5.93</v>
      </c>
      <c r="J163" s="43">
        <v>12859.78</v>
      </c>
      <c r="K163" s="43">
        <f t="shared" si="11"/>
        <v>272655</v>
      </c>
      <c r="L163" s="43">
        <v>202</v>
      </c>
      <c r="M163" s="43">
        <v>272857</v>
      </c>
    </row>
    <row r="164" spans="1:13" x14ac:dyDescent="0.25">
      <c r="A164" s="37" t="s">
        <v>283</v>
      </c>
      <c r="B164" s="48">
        <v>437</v>
      </c>
      <c r="C164" s="48" t="s">
        <v>284</v>
      </c>
      <c r="D164" s="38" t="s">
        <v>36</v>
      </c>
      <c r="E164" s="39">
        <v>375</v>
      </c>
      <c r="F164" s="38" t="s">
        <v>288</v>
      </c>
      <c r="G164" s="41">
        <v>4.2</v>
      </c>
      <c r="H164" s="48" t="s">
        <v>63</v>
      </c>
      <c r="I164" s="41">
        <v>19.75</v>
      </c>
      <c r="J164" s="43">
        <v>330694.49</v>
      </c>
      <c r="K164" s="43">
        <f t="shared" si="11"/>
        <v>7011437</v>
      </c>
      <c r="L164" s="43">
        <v>7215</v>
      </c>
      <c r="M164" s="43">
        <v>7018652</v>
      </c>
    </row>
    <row r="165" spans="1:13" x14ac:dyDescent="0.25">
      <c r="A165" s="37" t="s">
        <v>283</v>
      </c>
      <c r="B165" s="48">
        <v>437</v>
      </c>
      <c r="C165" s="48" t="s">
        <v>284</v>
      </c>
      <c r="D165" s="38" t="s">
        <v>36</v>
      </c>
      <c r="E165" s="39">
        <v>99</v>
      </c>
      <c r="F165" s="38" t="s">
        <v>289</v>
      </c>
      <c r="G165" s="41">
        <v>4.2</v>
      </c>
      <c r="H165" s="48" t="s">
        <v>63</v>
      </c>
      <c r="I165" s="41">
        <v>19.75</v>
      </c>
      <c r="J165" s="43">
        <v>87303.33</v>
      </c>
      <c r="K165" s="43">
        <f t="shared" si="11"/>
        <v>1851019</v>
      </c>
      <c r="L165" s="43">
        <v>1906</v>
      </c>
      <c r="M165" s="43">
        <v>1852925</v>
      </c>
    </row>
    <row r="166" spans="1:13" x14ac:dyDescent="0.25">
      <c r="A166" s="37" t="s">
        <v>283</v>
      </c>
      <c r="B166" s="48">
        <v>437</v>
      </c>
      <c r="C166" s="48" t="s">
        <v>284</v>
      </c>
      <c r="D166" s="38" t="s">
        <v>36</v>
      </c>
      <c r="E166" s="39">
        <v>93</v>
      </c>
      <c r="F166" s="38" t="s">
        <v>290</v>
      </c>
      <c r="G166" s="41">
        <v>4.2</v>
      </c>
      <c r="H166" s="48" t="s">
        <v>63</v>
      </c>
      <c r="I166" s="41">
        <v>19.75</v>
      </c>
      <c r="J166" s="43">
        <v>78644.92</v>
      </c>
      <c r="K166" s="43">
        <f t="shared" si="11"/>
        <v>1667442</v>
      </c>
      <c r="L166" s="43">
        <v>1716</v>
      </c>
      <c r="M166" s="43">
        <v>1669158</v>
      </c>
    </row>
    <row r="167" spans="1:13" x14ac:dyDescent="0.25">
      <c r="A167" s="37" t="s">
        <v>291</v>
      </c>
      <c r="B167" s="48">
        <v>437</v>
      </c>
      <c r="C167" s="48" t="s">
        <v>284</v>
      </c>
      <c r="D167" s="38" t="s">
        <v>36</v>
      </c>
      <c r="E167" s="39">
        <v>122</v>
      </c>
      <c r="F167" s="38" t="s">
        <v>292</v>
      </c>
      <c r="G167" s="41">
        <v>4.2</v>
      </c>
      <c r="H167" s="48" t="s">
        <v>63</v>
      </c>
      <c r="I167" s="41">
        <v>19.75</v>
      </c>
      <c r="J167" s="43">
        <v>126602.05</v>
      </c>
      <c r="K167" s="43">
        <f t="shared" si="11"/>
        <v>2684237</v>
      </c>
      <c r="L167" s="43">
        <v>2761</v>
      </c>
      <c r="M167" s="43">
        <v>2686998</v>
      </c>
    </row>
    <row r="168" spans="1:13" x14ac:dyDescent="0.25">
      <c r="A168" s="37" t="s">
        <v>291</v>
      </c>
      <c r="B168" s="48">
        <v>437</v>
      </c>
      <c r="C168" s="48" t="s">
        <v>284</v>
      </c>
      <c r="D168" s="38" t="s">
        <v>36</v>
      </c>
      <c r="E168" s="39">
        <v>1</v>
      </c>
      <c r="F168" s="38" t="s">
        <v>293</v>
      </c>
      <c r="G168" s="41">
        <v>4.2</v>
      </c>
      <c r="H168" s="48" t="s">
        <v>63</v>
      </c>
      <c r="I168" s="41">
        <v>19.75</v>
      </c>
      <c r="J168" s="43">
        <v>1150.93</v>
      </c>
      <c r="K168" s="43">
        <f t="shared" si="11"/>
        <v>24402</v>
      </c>
      <c r="L168" s="43">
        <v>25</v>
      </c>
      <c r="M168" s="43">
        <v>24427</v>
      </c>
    </row>
    <row r="169" spans="1:13" x14ac:dyDescent="0.25">
      <c r="A169" s="37"/>
      <c r="B169" s="48"/>
      <c r="C169" s="48"/>
      <c r="D169" s="38"/>
      <c r="E169" s="39"/>
      <c r="F169" s="38"/>
      <c r="G169" s="41"/>
      <c r="H169" s="48"/>
      <c r="I169" s="41"/>
      <c r="J169" s="43"/>
      <c r="K169" s="43"/>
      <c r="L169" s="43"/>
      <c r="M169" s="43"/>
    </row>
    <row r="170" spans="1:13" x14ac:dyDescent="0.25">
      <c r="A170" s="37" t="s">
        <v>220</v>
      </c>
      <c r="B170" s="48">
        <v>441</v>
      </c>
      <c r="C170" s="48" t="s">
        <v>294</v>
      </c>
      <c r="D170" s="38" t="s">
        <v>165</v>
      </c>
      <c r="E170" s="39">
        <v>17200000</v>
      </c>
      <c r="F170" s="38" t="s">
        <v>295</v>
      </c>
      <c r="G170" s="41">
        <v>6</v>
      </c>
      <c r="H170" s="48" t="s">
        <v>167</v>
      </c>
      <c r="I170" s="41">
        <v>4</v>
      </c>
      <c r="J170" s="43">
        <v>0</v>
      </c>
      <c r="K170" s="43">
        <f>ROUND((J170/1000),0)</f>
        <v>0</v>
      </c>
      <c r="L170" s="43"/>
      <c r="M170" s="43"/>
    </row>
    <row r="171" spans="1:13" x14ac:dyDescent="0.25">
      <c r="A171" s="37" t="s">
        <v>296</v>
      </c>
      <c r="B171" s="48">
        <v>441</v>
      </c>
      <c r="C171" s="48" t="s">
        <v>294</v>
      </c>
      <c r="D171" s="38" t="s">
        <v>165</v>
      </c>
      <c r="E171" s="39">
        <v>2500000</v>
      </c>
      <c r="F171" s="38" t="s">
        <v>297</v>
      </c>
      <c r="G171" s="41">
        <v>10</v>
      </c>
      <c r="H171" s="48" t="s">
        <v>167</v>
      </c>
      <c r="I171" s="41">
        <v>4</v>
      </c>
      <c r="J171" s="43">
        <v>0</v>
      </c>
      <c r="K171" s="43">
        <f>ROUND((J171/1000),0)</f>
        <v>0</v>
      </c>
      <c r="L171" s="43"/>
      <c r="M171" s="43"/>
    </row>
    <row r="172" spans="1:13" x14ac:dyDescent="0.25">
      <c r="A172" s="37" t="s">
        <v>298</v>
      </c>
      <c r="B172" s="48">
        <v>442</v>
      </c>
      <c r="C172" s="48" t="s">
        <v>299</v>
      </c>
      <c r="D172" s="38" t="s">
        <v>165</v>
      </c>
      <c r="E172" s="39">
        <v>30700000</v>
      </c>
      <c r="F172" s="38" t="s">
        <v>244</v>
      </c>
      <c r="G172" s="41">
        <v>6</v>
      </c>
      <c r="H172" s="48" t="s">
        <v>147</v>
      </c>
      <c r="I172" s="41">
        <v>6.25</v>
      </c>
      <c r="J172" s="43">
        <v>0</v>
      </c>
      <c r="K172" s="43">
        <f>ROUND((J172/1000),0)</f>
        <v>0</v>
      </c>
      <c r="L172" s="43"/>
      <c r="M172" s="43"/>
    </row>
    <row r="173" spans="1:13" x14ac:dyDescent="0.25">
      <c r="A173" s="37" t="s">
        <v>298</v>
      </c>
      <c r="B173" s="48">
        <v>442</v>
      </c>
      <c r="C173" s="48" t="s">
        <v>299</v>
      </c>
      <c r="D173" s="38" t="s">
        <v>165</v>
      </c>
      <c r="E173" s="39">
        <v>18000</v>
      </c>
      <c r="F173" s="38" t="s">
        <v>245</v>
      </c>
      <c r="G173" s="41">
        <v>0</v>
      </c>
      <c r="H173" s="48" t="s">
        <v>147</v>
      </c>
      <c r="I173" s="41">
        <v>6.5</v>
      </c>
      <c r="J173" s="43">
        <v>0</v>
      </c>
      <c r="K173" s="43">
        <f>ROUND((J173/1000),0)</f>
        <v>0</v>
      </c>
      <c r="L173" s="43"/>
      <c r="M173" s="43"/>
    </row>
    <row r="174" spans="1:13" x14ac:dyDescent="0.25">
      <c r="A174" s="37" t="s">
        <v>67</v>
      </c>
      <c r="B174" s="48">
        <v>449</v>
      </c>
      <c r="C174" s="48" t="s">
        <v>300</v>
      </c>
      <c r="D174" s="38" t="s">
        <v>36</v>
      </c>
      <c r="E174" s="39">
        <v>162</v>
      </c>
      <c r="F174" s="38" t="s">
        <v>247</v>
      </c>
      <c r="G174" s="41">
        <v>4.8</v>
      </c>
      <c r="H174" s="38" t="s">
        <v>55</v>
      </c>
      <c r="I174" s="41">
        <v>7.75</v>
      </c>
      <c r="J174" s="43">
        <v>77778.8</v>
      </c>
      <c r="K174" s="43">
        <f>ROUND((J174*$C$8/1000),0)</f>
        <v>1649079</v>
      </c>
      <c r="L174" s="43">
        <v>19227</v>
      </c>
      <c r="M174" s="43">
        <v>1668306</v>
      </c>
    </row>
    <row r="175" spans="1:13" x14ac:dyDescent="0.25">
      <c r="A175" s="37" t="s">
        <v>301</v>
      </c>
      <c r="B175" s="48">
        <v>449</v>
      </c>
      <c r="C175" s="48" t="s">
        <v>300</v>
      </c>
      <c r="D175" s="38" t="s">
        <v>36</v>
      </c>
      <c r="E175" s="39">
        <v>50</v>
      </c>
      <c r="F175" s="38" t="s">
        <v>248</v>
      </c>
      <c r="G175" s="41">
        <v>5.4</v>
      </c>
      <c r="H175" s="38" t="s">
        <v>55</v>
      </c>
      <c r="I175" s="41">
        <v>14.75</v>
      </c>
      <c r="J175" s="43">
        <v>63341.81</v>
      </c>
      <c r="K175" s="43">
        <f>ROUND((J175*$C$8/1000),0)</f>
        <v>1342983</v>
      </c>
      <c r="L175" s="43">
        <v>0</v>
      </c>
      <c r="M175" s="43">
        <v>1342983</v>
      </c>
    </row>
    <row r="176" spans="1:13" x14ac:dyDescent="0.25">
      <c r="A176" s="37" t="s">
        <v>301</v>
      </c>
      <c r="B176" s="48">
        <v>449</v>
      </c>
      <c r="C176" s="48" t="s">
        <v>300</v>
      </c>
      <c r="D176" s="38" t="s">
        <v>36</v>
      </c>
      <c r="E176" s="39">
        <v>59.52</v>
      </c>
      <c r="F176" s="38" t="s">
        <v>249</v>
      </c>
      <c r="G176" s="41">
        <v>4.5</v>
      </c>
      <c r="H176" s="38" t="s">
        <v>55</v>
      </c>
      <c r="I176" s="41">
        <v>15</v>
      </c>
      <c r="J176" s="43">
        <v>72549.429999999993</v>
      </c>
      <c r="K176" s="43">
        <f>ROUND((J176*$C$8/1000),0)</f>
        <v>1538205</v>
      </c>
      <c r="L176" s="43">
        <v>0</v>
      </c>
      <c r="M176" s="43">
        <v>1538205</v>
      </c>
    </row>
    <row r="177" spans="1:13" x14ac:dyDescent="0.25">
      <c r="A177" s="37" t="s">
        <v>311</v>
      </c>
      <c r="B177" s="48">
        <v>458</v>
      </c>
      <c r="C177" s="48" t="s">
        <v>312</v>
      </c>
      <c r="D177" s="38" t="s">
        <v>165</v>
      </c>
      <c r="E177" s="39">
        <v>16320000</v>
      </c>
      <c r="F177" s="38" t="s">
        <v>313</v>
      </c>
      <c r="G177" s="41">
        <v>6</v>
      </c>
      <c r="H177" s="48" t="s">
        <v>147</v>
      </c>
      <c r="I177" s="41">
        <v>4</v>
      </c>
      <c r="J177" s="43">
        <v>0</v>
      </c>
      <c r="K177" s="43">
        <f>ROUND((J177/1000),0)</f>
        <v>0</v>
      </c>
      <c r="L177" s="43"/>
      <c r="M177" s="43"/>
    </row>
    <row r="178" spans="1:13" x14ac:dyDescent="0.25">
      <c r="A178" s="37" t="s">
        <v>141</v>
      </c>
      <c r="B178" s="48">
        <v>458</v>
      </c>
      <c r="C178" s="48" t="s">
        <v>312</v>
      </c>
      <c r="D178" s="38" t="s">
        <v>165</v>
      </c>
      <c r="E178" s="39">
        <v>3500000</v>
      </c>
      <c r="F178" s="38" t="s">
        <v>314</v>
      </c>
      <c r="G178" s="41">
        <v>10</v>
      </c>
      <c r="H178" s="48" t="s">
        <v>147</v>
      </c>
      <c r="I178" s="41">
        <v>6.1666600000000003</v>
      </c>
      <c r="J178" s="43">
        <v>0</v>
      </c>
      <c r="K178" s="43">
        <v>0</v>
      </c>
      <c r="L178" s="43"/>
      <c r="M178" s="43"/>
    </row>
    <row r="179" spans="1:13" x14ac:dyDescent="0.25">
      <c r="A179" s="37" t="s">
        <v>141</v>
      </c>
      <c r="B179" s="48">
        <v>458</v>
      </c>
      <c r="C179" s="48" t="s">
        <v>312</v>
      </c>
      <c r="D179" s="38" t="s">
        <v>165</v>
      </c>
      <c r="E179" s="39">
        <v>1000</v>
      </c>
      <c r="F179" s="38" t="s">
        <v>315</v>
      </c>
      <c r="G179" s="41">
        <v>10</v>
      </c>
      <c r="H179" s="48" t="s">
        <v>147</v>
      </c>
      <c r="I179" s="41">
        <v>6.1666600000000003</v>
      </c>
      <c r="J179" s="43">
        <v>0</v>
      </c>
      <c r="K179" s="43">
        <f>ROUND((J179/1000),0)</f>
        <v>0</v>
      </c>
      <c r="L179" s="43"/>
      <c r="M179" s="43"/>
    </row>
    <row r="180" spans="1:13" x14ac:dyDescent="0.25">
      <c r="A180" s="37"/>
      <c r="B180" s="48"/>
      <c r="C180" s="48"/>
      <c r="D180" s="38"/>
      <c r="E180" s="39"/>
      <c r="F180" s="38"/>
      <c r="G180" s="41"/>
      <c r="H180" s="48"/>
      <c r="I180" s="41"/>
      <c r="J180" s="43"/>
      <c r="K180" s="43"/>
      <c r="L180" s="43"/>
      <c r="M180" s="43"/>
    </row>
    <row r="181" spans="1:13" x14ac:dyDescent="0.25">
      <c r="A181" s="37" t="s">
        <v>298</v>
      </c>
      <c r="B181" s="48">
        <v>471</v>
      </c>
      <c r="C181" s="48" t="s">
        <v>316</v>
      </c>
      <c r="D181" s="38" t="s">
        <v>165</v>
      </c>
      <c r="E181" s="39">
        <v>35250000</v>
      </c>
      <c r="F181" s="38" t="s">
        <v>317</v>
      </c>
      <c r="G181" s="41">
        <v>6.5</v>
      </c>
      <c r="H181" s="48" t="s">
        <v>147</v>
      </c>
      <c r="I181" s="41">
        <v>7</v>
      </c>
      <c r="J181" s="43">
        <v>35250000000</v>
      </c>
      <c r="K181" s="43">
        <f t="shared" ref="K181:K187" si="12">ROUND((J181/1000),0)</f>
        <v>35250000</v>
      </c>
      <c r="L181" s="43">
        <v>176318</v>
      </c>
      <c r="M181" s="43">
        <v>35426318</v>
      </c>
    </row>
    <row r="182" spans="1:13" x14ac:dyDescent="0.25">
      <c r="A182" s="37" t="s">
        <v>298</v>
      </c>
      <c r="B182" s="48">
        <v>471</v>
      </c>
      <c r="C182" s="48" t="s">
        <v>316</v>
      </c>
      <c r="D182" s="38" t="s">
        <v>165</v>
      </c>
      <c r="E182" s="39">
        <v>4750000</v>
      </c>
      <c r="F182" s="38" t="s">
        <v>318</v>
      </c>
      <c r="G182" s="41">
        <v>0</v>
      </c>
      <c r="H182" s="48" t="s">
        <v>147</v>
      </c>
      <c r="I182" s="41">
        <v>7.25</v>
      </c>
      <c r="J182" s="43">
        <v>4750000000</v>
      </c>
      <c r="K182" s="43">
        <f t="shared" si="12"/>
        <v>4750000</v>
      </c>
      <c r="L182" s="43">
        <v>0</v>
      </c>
      <c r="M182" s="43">
        <v>4750000</v>
      </c>
    </row>
    <row r="183" spans="1:13" x14ac:dyDescent="0.25">
      <c r="A183" s="37" t="s">
        <v>148</v>
      </c>
      <c r="B183" s="48">
        <v>472</v>
      </c>
      <c r="C183" s="48" t="s">
        <v>319</v>
      </c>
      <c r="D183" s="38" t="s">
        <v>165</v>
      </c>
      <c r="E183" s="39">
        <v>15700000</v>
      </c>
      <c r="F183" s="38" t="s">
        <v>69</v>
      </c>
      <c r="G183" s="41">
        <v>6</v>
      </c>
      <c r="H183" s="48" t="s">
        <v>147</v>
      </c>
      <c r="I183" s="41">
        <v>4</v>
      </c>
      <c r="J183" s="43">
        <v>17360275</v>
      </c>
      <c r="K183" s="43">
        <f t="shared" si="12"/>
        <v>17360</v>
      </c>
      <c r="L183" s="43">
        <v>253</v>
      </c>
      <c r="M183" s="43">
        <v>17613</v>
      </c>
    </row>
    <row r="184" spans="1:13" x14ac:dyDescent="0.25">
      <c r="A184" s="37" t="s">
        <v>148</v>
      </c>
      <c r="B184" s="48">
        <v>472</v>
      </c>
      <c r="C184" s="48" t="s">
        <v>319</v>
      </c>
      <c r="D184" s="38" t="s">
        <v>165</v>
      </c>
      <c r="E184" s="39">
        <v>500000</v>
      </c>
      <c r="F184" s="38" t="s">
        <v>71</v>
      </c>
      <c r="G184" s="41" t="s">
        <v>320</v>
      </c>
      <c r="H184" s="48" t="s">
        <v>147</v>
      </c>
      <c r="I184" s="41">
        <v>6</v>
      </c>
      <c r="J184" s="43">
        <v>500000000</v>
      </c>
      <c r="K184" s="43">
        <f t="shared" si="12"/>
        <v>500000</v>
      </c>
      <c r="L184" s="43">
        <v>0</v>
      </c>
      <c r="M184" s="43">
        <v>500000</v>
      </c>
    </row>
    <row r="185" spans="1:13" x14ac:dyDescent="0.25">
      <c r="A185" s="37" t="s">
        <v>148</v>
      </c>
      <c r="B185" s="48">
        <v>472</v>
      </c>
      <c r="C185" s="48" t="s">
        <v>319</v>
      </c>
      <c r="D185" s="38" t="s">
        <v>165</v>
      </c>
      <c r="E185" s="39">
        <v>1000</v>
      </c>
      <c r="F185" s="38" t="s">
        <v>135</v>
      </c>
      <c r="G185" s="41">
        <v>10</v>
      </c>
      <c r="H185" s="48" t="s">
        <v>147</v>
      </c>
      <c r="I185" s="41">
        <v>6</v>
      </c>
      <c r="J185" s="43">
        <v>1000000</v>
      </c>
      <c r="K185" s="43">
        <f t="shared" si="12"/>
        <v>1000</v>
      </c>
      <c r="L185" s="43">
        <v>464</v>
      </c>
      <c r="M185" s="43">
        <v>1464</v>
      </c>
    </row>
    <row r="186" spans="1:13" x14ac:dyDescent="0.25">
      <c r="A186" s="37" t="s">
        <v>298</v>
      </c>
      <c r="B186" s="48">
        <v>473</v>
      </c>
      <c r="C186" s="48" t="s">
        <v>321</v>
      </c>
      <c r="D186" s="38" t="s">
        <v>165</v>
      </c>
      <c r="E186" s="39">
        <v>13000000</v>
      </c>
      <c r="F186" s="38" t="s">
        <v>322</v>
      </c>
      <c r="G186" s="41">
        <v>6.5</v>
      </c>
      <c r="H186" s="48" t="s">
        <v>147</v>
      </c>
      <c r="I186" s="41">
        <v>5.25</v>
      </c>
      <c r="J186" s="43">
        <v>0</v>
      </c>
      <c r="K186" s="43">
        <f t="shared" si="12"/>
        <v>0</v>
      </c>
      <c r="L186" s="43">
        <v>0</v>
      </c>
      <c r="M186" s="43">
        <v>0</v>
      </c>
    </row>
    <row r="187" spans="1:13" x14ac:dyDescent="0.25">
      <c r="A187" s="37" t="s">
        <v>298</v>
      </c>
      <c r="B187" s="48">
        <v>473</v>
      </c>
      <c r="C187" s="48" t="s">
        <v>321</v>
      </c>
      <c r="D187" s="38" t="s">
        <v>165</v>
      </c>
      <c r="E187" s="39">
        <v>10000</v>
      </c>
      <c r="F187" s="38" t="s">
        <v>323</v>
      </c>
      <c r="G187" s="41">
        <v>0</v>
      </c>
      <c r="H187" s="48" t="s">
        <v>147</v>
      </c>
      <c r="I187" s="41">
        <v>5.5</v>
      </c>
      <c r="J187" s="43">
        <v>0</v>
      </c>
      <c r="K187" s="43">
        <f t="shared" si="12"/>
        <v>0</v>
      </c>
      <c r="L187" s="43">
        <v>0</v>
      </c>
      <c r="M187" s="43">
        <v>0</v>
      </c>
    </row>
    <row r="188" spans="1:13" x14ac:dyDescent="0.25">
      <c r="A188" s="37" t="s">
        <v>148</v>
      </c>
      <c r="B188" s="48">
        <v>486</v>
      </c>
      <c r="C188" s="48" t="s">
        <v>324</v>
      </c>
      <c r="D188" s="38" t="s">
        <v>36</v>
      </c>
      <c r="E188" s="39">
        <v>450</v>
      </c>
      <c r="F188" s="38" t="s">
        <v>111</v>
      </c>
      <c r="G188" s="41">
        <v>4.25</v>
      </c>
      <c r="H188" s="48" t="s">
        <v>63</v>
      </c>
      <c r="I188" s="41">
        <v>19.5</v>
      </c>
      <c r="J188" s="43">
        <v>359431</v>
      </c>
      <c r="K188" s="43">
        <f>ROUND((J188*$C$8/1000),0)</f>
        <v>7620714</v>
      </c>
      <c r="L188" s="43">
        <v>57495</v>
      </c>
      <c r="M188" s="43">
        <v>7678209</v>
      </c>
    </row>
    <row r="189" spans="1:13" x14ac:dyDescent="0.25">
      <c r="A189" s="37" t="s">
        <v>325</v>
      </c>
      <c r="B189" s="48">
        <v>486</v>
      </c>
      <c r="C189" s="48" t="s">
        <v>324</v>
      </c>
      <c r="D189" s="38" t="s">
        <v>36</v>
      </c>
      <c r="E189" s="39">
        <v>50</v>
      </c>
      <c r="F189" s="38" t="s">
        <v>113</v>
      </c>
      <c r="G189" s="41">
        <v>8</v>
      </c>
      <c r="H189" s="48" t="s">
        <v>63</v>
      </c>
      <c r="I189" s="41">
        <v>23.25</v>
      </c>
      <c r="J189" s="43">
        <v>50000</v>
      </c>
      <c r="K189" s="43">
        <f>ROUND((J189*$C$8/1000),0)</f>
        <v>1060108</v>
      </c>
      <c r="L189" s="43">
        <v>374470</v>
      </c>
      <c r="M189" s="43">
        <v>1434578</v>
      </c>
    </row>
    <row r="190" spans="1:13" x14ac:dyDescent="0.25">
      <c r="A190" s="37" t="s">
        <v>326</v>
      </c>
      <c r="B190" s="48">
        <v>486</v>
      </c>
      <c r="C190" s="48" t="s">
        <v>327</v>
      </c>
      <c r="D190" s="38" t="s">
        <v>36</v>
      </c>
      <c r="E190" s="39">
        <v>427</v>
      </c>
      <c r="F190" s="38" t="s">
        <v>240</v>
      </c>
      <c r="G190" s="41">
        <v>4</v>
      </c>
      <c r="H190" s="48" t="s">
        <v>63</v>
      </c>
      <c r="I190" s="41">
        <v>20</v>
      </c>
      <c r="J190" s="43">
        <v>370042</v>
      </c>
      <c r="K190" s="43">
        <f>ROUND((J190*$C$8/1000),0)</f>
        <v>7845690</v>
      </c>
      <c r="L190" s="43">
        <v>55768</v>
      </c>
      <c r="M190" s="43">
        <v>7901458</v>
      </c>
    </row>
    <row r="191" spans="1:13" x14ac:dyDescent="0.25">
      <c r="A191" s="37" t="s">
        <v>326</v>
      </c>
      <c r="B191" s="48">
        <v>486</v>
      </c>
      <c r="C191" s="48" t="s">
        <v>327</v>
      </c>
      <c r="D191" s="38" t="s">
        <v>36</v>
      </c>
      <c r="E191" s="39">
        <v>37</v>
      </c>
      <c r="F191" s="38" t="s">
        <v>328</v>
      </c>
      <c r="G191" s="41">
        <v>4</v>
      </c>
      <c r="H191" s="48" t="s">
        <v>63</v>
      </c>
      <c r="I191" s="41">
        <v>20</v>
      </c>
      <c r="J191" s="43">
        <v>37000</v>
      </c>
      <c r="K191" s="43">
        <f>ROUND((J191*$C$8/1000),0)</f>
        <v>784480</v>
      </c>
      <c r="L191" s="43">
        <v>78463</v>
      </c>
      <c r="M191" s="43">
        <v>862943</v>
      </c>
    </row>
    <row r="192" spans="1:13" x14ac:dyDescent="0.25">
      <c r="A192" s="37" t="s">
        <v>326</v>
      </c>
      <c r="B192" s="48">
        <v>486</v>
      </c>
      <c r="C192" s="48" t="s">
        <v>327</v>
      </c>
      <c r="D192" s="38" t="s">
        <v>36</v>
      </c>
      <c r="E192" s="39">
        <v>59</v>
      </c>
      <c r="F192" s="38" t="s">
        <v>329</v>
      </c>
      <c r="G192" s="41">
        <v>7</v>
      </c>
      <c r="H192" s="48" t="s">
        <v>63</v>
      </c>
      <c r="I192" s="41">
        <v>21.75</v>
      </c>
      <c r="J192" s="43">
        <v>59000</v>
      </c>
      <c r="K192" s="43">
        <f>ROUND((J192*$C$8/1000),0)</f>
        <v>1250927</v>
      </c>
      <c r="L192" s="43">
        <v>223594</v>
      </c>
      <c r="M192" s="43">
        <v>1474521</v>
      </c>
    </row>
    <row r="193" spans="1:13" x14ac:dyDescent="0.25">
      <c r="A193" s="37"/>
      <c r="B193" s="48"/>
      <c r="C193" s="48"/>
      <c r="D193" s="38"/>
      <c r="E193" s="39"/>
      <c r="F193" s="38"/>
      <c r="G193" s="41"/>
      <c r="H193" s="48"/>
      <c r="I193" s="41"/>
      <c r="J193" s="43"/>
      <c r="K193" s="43"/>
      <c r="L193" s="43"/>
      <c r="M193" s="43"/>
    </row>
    <row r="194" spans="1:13" x14ac:dyDescent="0.25">
      <c r="A194" s="37" t="s">
        <v>298</v>
      </c>
      <c r="B194" s="48">
        <v>490</v>
      </c>
      <c r="C194" s="48" t="s">
        <v>330</v>
      </c>
      <c r="D194" s="38" t="s">
        <v>165</v>
      </c>
      <c r="E194" s="39">
        <v>15000000</v>
      </c>
      <c r="F194" s="38" t="s">
        <v>331</v>
      </c>
      <c r="G194" s="41">
        <v>6.25</v>
      </c>
      <c r="H194" s="48" t="s">
        <v>147</v>
      </c>
      <c r="I194" s="41">
        <v>6.25</v>
      </c>
      <c r="J194" s="43">
        <v>12061644000</v>
      </c>
      <c r="K194" s="43">
        <f>ROUND((J194/1000),0)</f>
        <v>12061644</v>
      </c>
      <c r="L194" s="43">
        <v>58063</v>
      </c>
      <c r="M194" s="43">
        <v>12119707</v>
      </c>
    </row>
    <row r="195" spans="1:13" x14ac:dyDescent="0.25">
      <c r="A195" s="37" t="s">
        <v>298</v>
      </c>
      <c r="B195" s="48">
        <v>490</v>
      </c>
      <c r="C195" s="48" t="s">
        <v>330</v>
      </c>
      <c r="D195" s="38" t="s">
        <v>165</v>
      </c>
      <c r="E195" s="39">
        <v>10000000</v>
      </c>
      <c r="F195" s="38" t="s">
        <v>332</v>
      </c>
      <c r="G195" s="41">
        <v>0</v>
      </c>
      <c r="H195" s="48" t="s">
        <v>147</v>
      </c>
      <c r="I195" s="41">
        <v>6.5</v>
      </c>
      <c r="J195" s="43">
        <v>8872000000</v>
      </c>
      <c r="K195" s="43">
        <f>ROUND((J195/1000),0)</f>
        <v>8872000</v>
      </c>
      <c r="L195" s="43">
        <v>0</v>
      </c>
      <c r="M195" s="43">
        <v>8872000</v>
      </c>
    </row>
    <row r="196" spans="1:13" x14ac:dyDescent="0.25">
      <c r="A196" s="37" t="s">
        <v>333</v>
      </c>
      <c r="B196" s="48">
        <v>490</v>
      </c>
      <c r="C196" s="48" t="s">
        <v>334</v>
      </c>
      <c r="D196" s="38" t="s">
        <v>165</v>
      </c>
      <c r="E196" s="39">
        <v>16800000</v>
      </c>
      <c r="F196" s="38" t="s">
        <v>335</v>
      </c>
      <c r="G196" s="41">
        <v>6.5</v>
      </c>
      <c r="H196" s="48" t="s">
        <v>147</v>
      </c>
      <c r="I196" s="41">
        <v>5.75</v>
      </c>
      <c r="J196" s="43">
        <v>13509041280</v>
      </c>
      <c r="K196" s="43">
        <f>ROUND((J196/1000),0)</f>
        <v>13509041</v>
      </c>
      <c r="L196" s="43">
        <v>67572</v>
      </c>
      <c r="M196" s="43">
        <v>13576613</v>
      </c>
    </row>
    <row r="197" spans="1:13" x14ac:dyDescent="0.25">
      <c r="A197" s="37" t="s">
        <v>333</v>
      </c>
      <c r="B197" s="48">
        <v>490</v>
      </c>
      <c r="C197" s="48" t="s">
        <v>334</v>
      </c>
      <c r="D197" s="38" t="s">
        <v>165</v>
      </c>
      <c r="E197" s="39">
        <v>11200000</v>
      </c>
      <c r="F197" s="38" t="s">
        <v>336</v>
      </c>
      <c r="G197" s="41">
        <v>0</v>
      </c>
      <c r="H197" s="48" t="s">
        <v>147</v>
      </c>
      <c r="I197" s="41">
        <v>6</v>
      </c>
      <c r="J197" s="43">
        <v>9928000320</v>
      </c>
      <c r="K197" s="43">
        <f>ROUND((J197/1000),0)</f>
        <v>9928000</v>
      </c>
      <c r="L197" s="43">
        <v>0</v>
      </c>
      <c r="M197" s="43">
        <v>9928000</v>
      </c>
    </row>
    <row r="198" spans="1:13" x14ac:dyDescent="0.25">
      <c r="A198" s="37" t="s">
        <v>60</v>
      </c>
      <c r="B198" s="48">
        <v>495</v>
      </c>
      <c r="C198" s="48" t="s">
        <v>337</v>
      </c>
      <c r="D198" s="38" t="s">
        <v>36</v>
      </c>
      <c r="E198" s="39">
        <v>578.5</v>
      </c>
      <c r="F198" s="38" t="s">
        <v>338</v>
      </c>
      <c r="G198" s="41">
        <v>4</v>
      </c>
      <c r="H198" s="48" t="s">
        <v>63</v>
      </c>
      <c r="I198" s="41">
        <v>19.25</v>
      </c>
      <c r="J198" s="43">
        <v>463709</v>
      </c>
      <c r="K198" s="43">
        <f t="shared" ref="K198:K215" si="13">ROUND((J198*$C$8/1000),0)</f>
        <v>9831632</v>
      </c>
      <c r="L198" s="43">
        <v>96871</v>
      </c>
      <c r="M198" s="43">
        <v>9928503</v>
      </c>
    </row>
    <row r="199" spans="1:13" x14ac:dyDescent="0.25">
      <c r="A199" s="37" t="s">
        <v>60</v>
      </c>
      <c r="B199" s="48">
        <v>495</v>
      </c>
      <c r="C199" s="48" t="s">
        <v>337</v>
      </c>
      <c r="D199" s="38" t="s">
        <v>36</v>
      </c>
      <c r="E199" s="39">
        <v>52.2</v>
      </c>
      <c r="F199" s="38" t="s">
        <v>339</v>
      </c>
      <c r="G199" s="41">
        <v>5</v>
      </c>
      <c r="H199" s="48" t="s">
        <v>63</v>
      </c>
      <c r="I199" s="41">
        <v>19.25</v>
      </c>
      <c r="J199" s="43">
        <v>52841</v>
      </c>
      <c r="K199" s="43">
        <f t="shared" si="13"/>
        <v>1120343</v>
      </c>
      <c r="L199" s="43">
        <v>13748</v>
      </c>
      <c r="M199" s="43">
        <v>1134091</v>
      </c>
    </row>
    <row r="200" spans="1:13" x14ac:dyDescent="0.25">
      <c r="A200" s="37" t="s">
        <v>64</v>
      </c>
      <c r="B200" s="48">
        <v>495</v>
      </c>
      <c r="C200" s="48" t="s">
        <v>337</v>
      </c>
      <c r="D200" s="38" t="s">
        <v>36</v>
      </c>
      <c r="E200" s="39">
        <v>27.4</v>
      </c>
      <c r="F200" s="38" t="s">
        <v>340</v>
      </c>
      <c r="G200" s="41">
        <v>5.5</v>
      </c>
      <c r="H200" s="48" t="s">
        <v>63</v>
      </c>
      <c r="I200" s="41">
        <v>19.25</v>
      </c>
      <c r="J200" s="43">
        <v>30497</v>
      </c>
      <c r="K200" s="43">
        <f t="shared" si="13"/>
        <v>646602</v>
      </c>
      <c r="L200" s="43">
        <v>8713</v>
      </c>
      <c r="M200" s="43">
        <v>655315</v>
      </c>
    </row>
    <row r="201" spans="1:13" x14ac:dyDescent="0.25">
      <c r="A201" s="37" t="s">
        <v>64</v>
      </c>
      <c r="B201" s="48">
        <v>495</v>
      </c>
      <c r="C201" s="48" t="s">
        <v>337</v>
      </c>
      <c r="D201" s="38" t="s">
        <v>36</v>
      </c>
      <c r="E201" s="39">
        <v>20.399999999999999</v>
      </c>
      <c r="F201" s="38" t="s">
        <v>341</v>
      </c>
      <c r="G201" s="41">
        <v>6</v>
      </c>
      <c r="H201" s="48" t="s">
        <v>63</v>
      </c>
      <c r="I201" s="41">
        <v>19.25</v>
      </c>
      <c r="J201" s="43">
        <v>24653</v>
      </c>
      <c r="K201" s="43">
        <f t="shared" si="13"/>
        <v>522697</v>
      </c>
      <c r="L201" s="43">
        <v>7670</v>
      </c>
      <c r="M201" s="43">
        <v>530367</v>
      </c>
    </row>
    <row r="202" spans="1:13" x14ac:dyDescent="0.25">
      <c r="A202" s="37" t="s">
        <v>342</v>
      </c>
      <c r="B202" s="48">
        <v>495</v>
      </c>
      <c r="C202" s="48" t="s">
        <v>337</v>
      </c>
      <c r="D202" s="38" t="s">
        <v>36</v>
      </c>
      <c r="E202" s="39">
        <v>22</v>
      </c>
      <c r="F202" s="64" t="s">
        <v>343</v>
      </c>
      <c r="G202" s="41">
        <v>7</v>
      </c>
      <c r="H202" s="48" t="s">
        <v>63</v>
      </c>
      <c r="I202" s="41">
        <v>19.25</v>
      </c>
      <c r="J202" s="43">
        <v>27411</v>
      </c>
      <c r="K202" s="43">
        <f t="shared" si="13"/>
        <v>581172</v>
      </c>
      <c r="L202" s="43">
        <v>9915</v>
      </c>
      <c r="M202" s="43">
        <v>591087</v>
      </c>
    </row>
    <row r="203" spans="1:13" x14ac:dyDescent="0.25">
      <c r="A203" s="37" t="s">
        <v>342</v>
      </c>
      <c r="B203" s="48">
        <v>495</v>
      </c>
      <c r="C203" s="48" t="s">
        <v>337</v>
      </c>
      <c r="D203" s="38" t="s">
        <v>36</v>
      </c>
      <c r="E203" s="39">
        <v>31</v>
      </c>
      <c r="F203" s="38" t="s">
        <v>344</v>
      </c>
      <c r="G203" s="41">
        <v>7.5</v>
      </c>
      <c r="H203" s="48" t="s">
        <v>63</v>
      </c>
      <c r="I203" s="41">
        <v>19.25</v>
      </c>
      <c r="J203" s="43">
        <v>39214</v>
      </c>
      <c r="K203" s="43">
        <f t="shared" si="13"/>
        <v>831422</v>
      </c>
      <c r="L203" s="43">
        <v>15169</v>
      </c>
      <c r="M203" s="43">
        <v>846591</v>
      </c>
    </row>
    <row r="204" spans="1:13" x14ac:dyDescent="0.25">
      <c r="A204" s="37" t="s">
        <v>345</v>
      </c>
      <c r="B204" s="48">
        <v>495</v>
      </c>
      <c r="C204" s="48" t="s">
        <v>346</v>
      </c>
      <c r="D204" s="38" t="s">
        <v>36</v>
      </c>
      <c r="E204" s="39">
        <v>478</v>
      </c>
      <c r="F204" s="38" t="s">
        <v>347</v>
      </c>
      <c r="G204" s="41">
        <v>4</v>
      </c>
      <c r="H204" s="48" t="s">
        <v>63</v>
      </c>
      <c r="I204" s="41">
        <v>18.25</v>
      </c>
      <c r="J204" s="43">
        <v>410396</v>
      </c>
      <c r="K204" s="43">
        <f t="shared" si="13"/>
        <v>8701282</v>
      </c>
      <c r="L204" s="43">
        <v>85735</v>
      </c>
      <c r="M204" s="43">
        <v>8787017</v>
      </c>
    </row>
    <row r="205" spans="1:13" x14ac:dyDescent="0.25">
      <c r="A205" s="37" t="s">
        <v>348</v>
      </c>
      <c r="B205" s="48">
        <v>495</v>
      </c>
      <c r="C205" s="48" t="s">
        <v>346</v>
      </c>
      <c r="D205" s="38" t="s">
        <v>36</v>
      </c>
      <c r="E205" s="39">
        <v>55</v>
      </c>
      <c r="F205" s="38" t="s">
        <v>349</v>
      </c>
      <c r="G205" s="41">
        <v>5</v>
      </c>
      <c r="H205" s="48" t="s">
        <v>63</v>
      </c>
      <c r="I205" s="41">
        <v>18.25</v>
      </c>
      <c r="J205" s="43">
        <v>55675</v>
      </c>
      <c r="K205" s="43">
        <f t="shared" si="13"/>
        <v>1180430</v>
      </c>
      <c r="L205" s="43">
        <v>14486</v>
      </c>
      <c r="M205" s="43">
        <v>1194916</v>
      </c>
    </row>
    <row r="206" spans="1:13" x14ac:dyDescent="0.25">
      <c r="A206" s="37" t="s">
        <v>350</v>
      </c>
      <c r="B206" s="48">
        <v>495</v>
      </c>
      <c r="C206" s="48" t="s">
        <v>346</v>
      </c>
      <c r="D206" s="38" t="s">
        <v>36</v>
      </c>
      <c r="E206" s="39">
        <v>18</v>
      </c>
      <c r="F206" s="38" t="s">
        <v>351</v>
      </c>
      <c r="G206" s="41">
        <v>5.5</v>
      </c>
      <c r="H206" s="48" t="s">
        <v>63</v>
      </c>
      <c r="I206" s="41">
        <v>18.25</v>
      </c>
      <c r="J206" s="43">
        <v>18990</v>
      </c>
      <c r="K206" s="43">
        <f t="shared" si="13"/>
        <v>402629</v>
      </c>
      <c r="L206" s="43">
        <v>5425</v>
      </c>
      <c r="M206" s="43">
        <v>408054</v>
      </c>
    </row>
    <row r="207" spans="1:13" x14ac:dyDescent="0.25">
      <c r="A207" s="37" t="s">
        <v>352</v>
      </c>
      <c r="B207" s="48">
        <v>495</v>
      </c>
      <c r="C207" s="48" t="s">
        <v>346</v>
      </c>
      <c r="D207" s="38" t="s">
        <v>36</v>
      </c>
      <c r="E207" s="39">
        <v>8</v>
      </c>
      <c r="F207" s="38" t="s">
        <v>353</v>
      </c>
      <c r="G207" s="41">
        <v>6</v>
      </c>
      <c r="H207" s="48" t="s">
        <v>63</v>
      </c>
      <c r="I207" s="41">
        <v>18.25</v>
      </c>
      <c r="J207" s="43">
        <v>9121</v>
      </c>
      <c r="K207" s="43">
        <f t="shared" si="13"/>
        <v>193385</v>
      </c>
      <c r="L207" s="43">
        <v>2837</v>
      </c>
      <c r="M207" s="43">
        <v>196222</v>
      </c>
    </row>
    <row r="208" spans="1:13" x14ac:dyDescent="0.25">
      <c r="A208" s="37" t="s">
        <v>352</v>
      </c>
      <c r="B208" s="48">
        <v>495</v>
      </c>
      <c r="C208" s="48" t="s">
        <v>346</v>
      </c>
      <c r="D208" s="38" t="s">
        <v>36</v>
      </c>
      <c r="E208" s="39">
        <v>15</v>
      </c>
      <c r="F208" s="38" t="s">
        <v>354</v>
      </c>
      <c r="G208" s="41">
        <v>7</v>
      </c>
      <c r="H208" s="48" t="s">
        <v>63</v>
      </c>
      <c r="I208" s="41">
        <v>18.25</v>
      </c>
      <c r="J208" s="43">
        <v>17466</v>
      </c>
      <c r="K208" s="43">
        <f t="shared" si="13"/>
        <v>370317</v>
      </c>
      <c r="L208" s="43">
        <v>6317</v>
      </c>
      <c r="M208" s="43">
        <v>376634</v>
      </c>
    </row>
    <row r="209" spans="1:13" x14ac:dyDescent="0.25">
      <c r="A209" s="37" t="s">
        <v>352</v>
      </c>
      <c r="B209" s="48">
        <v>495</v>
      </c>
      <c r="C209" s="48" t="s">
        <v>346</v>
      </c>
      <c r="D209" s="38" t="s">
        <v>36</v>
      </c>
      <c r="E209" s="39">
        <v>25</v>
      </c>
      <c r="F209" s="38" t="s">
        <v>355</v>
      </c>
      <c r="G209" s="41">
        <v>7.5</v>
      </c>
      <c r="H209" s="48" t="s">
        <v>63</v>
      </c>
      <c r="I209" s="41">
        <v>18.25</v>
      </c>
      <c r="J209" s="43">
        <v>29417</v>
      </c>
      <c r="K209" s="43">
        <f t="shared" si="13"/>
        <v>623704</v>
      </c>
      <c r="L209" s="43">
        <v>11379</v>
      </c>
      <c r="M209" s="43">
        <v>635083</v>
      </c>
    </row>
    <row r="210" spans="1:13" x14ac:dyDescent="0.25">
      <c r="A210" s="37" t="s">
        <v>356</v>
      </c>
      <c r="B210" s="48">
        <v>495</v>
      </c>
      <c r="C210" s="48" t="s">
        <v>357</v>
      </c>
      <c r="D210" s="38" t="s">
        <v>36</v>
      </c>
      <c r="E210" s="39">
        <f>500*804/1000</f>
        <v>402</v>
      </c>
      <c r="F210" s="38" t="s">
        <v>358</v>
      </c>
      <c r="G210" s="41">
        <v>4.7</v>
      </c>
      <c r="H210" s="38" t="s">
        <v>63</v>
      </c>
      <c r="I210" s="41">
        <v>17</v>
      </c>
      <c r="J210" s="43">
        <v>378492</v>
      </c>
      <c r="K210" s="43">
        <f t="shared" si="13"/>
        <v>8024848</v>
      </c>
      <c r="L210" s="43">
        <v>92674</v>
      </c>
      <c r="M210" s="43">
        <v>8117522</v>
      </c>
    </row>
    <row r="211" spans="1:13" x14ac:dyDescent="0.25">
      <c r="A211" s="37" t="s">
        <v>359</v>
      </c>
      <c r="B211" s="48">
        <v>495</v>
      </c>
      <c r="C211" s="48" t="s">
        <v>357</v>
      </c>
      <c r="D211" s="38" t="s">
        <v>36</v>
      </c>
      <c r="E211" s="39">
        <v>38.200000000000003</v>
      </c>
      <c r="F211" s="38" t="s">
        <v>360</v>
      </c>
      <c r="G211" s="41">
        <v>5.2</v>
      </c>
      <c r="H211" s="38" t="s">
        <v>63</v>
      </c>
      <c r="I211" s="41">
        <v>17</v>
      </c>
      <c r="J211" s="43">
        <v>38200</v>
      </c>
      <c r="K211" s="43">
        <f t="shared" si="13"/>
        <v>809923</v>
      </c>
      <c r="L211" s="43">
        <v>10328</v>
      </c>
      <c r="M211" s="43">
        <v>820251</v>
      </c>
    </row>
    <row r="212" spans="1:13" x14ac:dyDescent="0.25">
      <c r="A212" s="37" t="s">
        <v>359</v>
      </c>
      <c r="B212" s="48">
        <v>495</v>
      </c>
      <c r="C212" s="48" t="s">
        <v>357</v>
      </c>
      <c r="D212" s="38" t="s">
        <v>36</v>
      </c>
      <c r="E212" s="39">
        <v>12</v>
      </c>
      <c r="F212" s="38" t="s">
        <v>361</v>
      </c>
      <c r="G212" s="41">
        <v>5.2</v>
      </c>
      <c r="H212" s="38" t="s">
        <v>63</v>
      </c>
      <c r="I212" s="41">
        <v>17</v>
      </c>
      <c r="J212" s="43">
        <v>12153</v>
      </c>
      <c r="K212" s="43">
        <f t="shared" si="13"/>
        <v>257670</v>
      </c>
      <c r="L212" s="43">
        <v>3286</v>
      </c>
      <c r="M212" s="43">
        <v>260956</v>
      </c>
    </row>
    <row r="213" spans="1:13" x14ac:dyDescent="0.25">
      <c r="A213" s="37" t="s">
        <v>359</v>
      </c>
      <c r="B213" s="48">
        <v>495</v>
      </c>
      <c r="C213" s="48" t="s">
        <v>357</v>
      </c>
      <c r="D213" s="38" t="s">
        <v>36</v>
      </c>
      <c r="E213" s="39">
        <v>6</v>
      </c>
      <c r="F213" s="38" t="s">
        <v>362</v>
      </c>
      <c r="G213" s="41">
        <v>5.2</v>
      </c>
      <c r="H213" s="38" t="s">
        <v>63</v>
      </c>
      <c r="I213" s="41">
        <v>17</v>
      </c>
      <c r="J213" s="43">
        <v>6312</v>
      </c>
      <c r="K213" s="43">
        <f t="shared" si="13"/>
        <v>133828</v>
      </c>
      <c r="L213" s="43">
        <v>1707</v>
      </c>
      <c r="M213" s="43">
        <v>135535</v>
      </c>
    </row>
    <row r="214" spans="1:13" x14ac:dyDescent="0.25">
      <c r="A214" s="37" t="s">
        <v>359</v>
      </c>
      <c r="B214" s="48">
        <v>495</v>
      </c>
      <c r="C214" s="48" t="s">
        <v>357</v>
      </c>
      <c r="D214" s="38" t="s">
        <v>36</v>
      </c>
      <c r="E214" s="39">
        <v>9</v>
      </c>
      <c r="F214" s="38" t="s">
        <v>363</v>
      </c>
      <c r="G214" s="41">
        <v>5.2</v>
      </c>
      <c r="H214" s="38" t="s">
        <v>63</v>
      </c>
      <c r="I214" s="41">
        <v>17</v>
      </c>
      <c r="J214" s="43">
        <v>9468</v>
      </c>
      <c r="K214" s="43">
        <f t="shared" si="13"/>
        <v>200742</v>
      </c>
      <c r="L214" s="43">
        <v>2560</v>
      </c>
      <c r="M214" s="43">
        <v>203302</v>
      </c>
    </row>
    <row r="215" spans="1:13" x14ac:dyDescent="0.25">
      <c r="A215" s="37" t="s">
        <v>359</v>
      </c>
      <c r="B215" s="48">
        <v>495</v>
      </c>
      <c r="C215" s="48" t="s">
        <v>357</v>
      </c>
      <c r="D215" s="38" t="s">
        <v>36</v>
      </c>
      <c r="E215" s="39">
        <v>27.4</v>
      </c>
      <c r="F215" s="38" t="s">
        <v>364</v>
      </c>
      <c r="G215" s="41">
        <v>5.2</v>
      </c>
      <c r="H215" s="38" t="s">
        <v>63</v>
      </c>
      <c r="I215" s="41">
        <v>17</v>
      </c>
      <c r="J215" s="43">
        <v>28825</v>
      </c>
      <c r="K215" s="43">
        <f t="shared" si="13"/>
        <v>611152</v>
      </c>
      <c r="L215" s="43">
        <v>7794</v>
      </c>
      <c r="M215" s="43">
        <v>618946</v>
      </c>
    </row>
    <row r="216" spans="1:13" x14ac:dyDescent="0.25">
      <c r="A216" s="37"/>
      <c r="B216" s="48"/>
      <c r="C216" s="48"/>
      <c r="D216" s="38"/>
      <c r="E216" s="39"/>
      <c r="F216" s="38"/>
      <c r="G216" s="41"/>
      <c r="H216" s="48"/>
      <c r="I216" s="41"/>
      <c r="J216" s="43"/>
      <c r="K216" s="43"/>
      <c r="L216" s="43"/>
      <c r="M216" s="43"/>
    </row>
    <row r="217" spans="1:13" x14ac:dyDescent="0.25">
      <c r="A217" s="37" t="s">
        <v>365</v>
      </c>
      <c r="B217" s="48">
        <v>496</v>
      </c>
      <c r="C217" s="48" t="s">
        <v>366</v>
      </c>
      <c r="D217" s="38" t="s">
        <v>165</v>
      </c>
      <c r="E217" s="39">
        <v>55000000</v>
      </c>
      <c r="F217" s="38" t="s">
        <v>367</v>
      </c>
      <c r="G217" s="41">
        <v>8</v>
      </c>
      <c r="H217" s="48" t="s">
        <v>147</v>
      </c>
      <c r="I217" s="41">
        <v>6.5</v>
      </c>
      <c r="J217" s="43"/>
      <c r="K217" s="43"/>
      <c r="L217" s="43"/>
      <c r="M217" s="43"/>
    </row>
    <row r="218" spans="1:13" x14ac:dyDescent="0.25">
      <c r="A218" s="37" t="s">
        <v>365</v>
      </c>
      <c r="B218" s="48">
        <v>496</v>
      </c>
      <c r="C218" s="48" t="s">
        <v>366</v>
      </c>
      <c r="D218" s="38" t="s">
        <v>165</v>
      </c>
      <c r="E218" s="39">
        <v>27200000</v>
      </c>
      <c r="F218" s="38" t="s">
        <v>368</v>
      </c>
      <c r="G218" s="41">
        <v>0</v>
      </c>
      <c r="H218" s="48" t="s">
        <v>147</v>
      </c>
      <c r="I218" s="41">
        <v>6.75</v>
      </c>
      <c r="J218" s="43"/>
      <c r="K218" s="43"/>
      <c r="L218" s="43"/>
      <c r="M218" s="43"/>
    </row>
    <row r="219" spans="1:13" x14ac:dyDescent="0.25">
      <c r="A219" s="37" t="s">
        <v>365</v>
      </c>
      <c r="B219" s="48">
        <v>496</v>
      </c>
      <c r="C219" s="48" t="s">
        <v>366</v>
      </c>
      <c r="D219" s="38" t="s">
        <v>165</v>
      </c>
      <c r="E219" s="39">
        <v>2800000</v>
      </c>
      <c r="F219" s="38" t="s">
        <v>369</v>
      </c>
      <c r="G219" s="41">
        <v>0</v>
      </c>
      <c r="H219" s="48" t="s">
        <v>147</v>
      </c>
      <c r="I219" s="41">
        <v>6.75</v>
      </c>
      <c r="J219" s="43"/>
      <c r="K219" s="43"/>
      <c r="L219" s="43"/>
      <c r="M219" s="43"/>
    </row>
    <row r="220" spans="1:13" x14ac:dyDescent="0.25">
      <c r="A220" s="37" t="s">
        <v>67</v>
      </c>
      <c r="B220" s="48">
        <v>501</v>
      </c>
      <c r="C220" s="48" t="s">
        <v>370</v>
      </c>
      <c r="D220" s="38" t="s">
        <v>36</v>
      </c>
      <c r="E220" s="39">
        <v>156.30000000000001</v>
      </c>
      <c r="F220" s="38" t="s">
        <v>244</v>
      </c>
      <c r="G220" s="41">
        <v>4.1500000000000004</v>
      </c>
      <c r="H220" s="38" t="s">
        <v>55</v>
      </c>
      <c r="I220" s="41">
        <v>7.75</v>
      </c>
      <c r="J220" s="43">
        <v>97912.17</v>
      </c>
      <c r="K220" s="43">
        <f>ROUND((J220*$C$8/1000),0)</f>
        <v>2075949</v>
      </c>
      <c r="L220" s="43">
        <v>316</v>
      </c>
      <c r="M220" s="43">
        <v>2076265</v>
      </c>
    </row>
    <row r="221" spans="1:13" x14ac:dyDescent="0.25">
      <c r="A221" s="37" t="s">
        <v>301</v>
      </c>
      <c r="B221" s="48">
        <v>501</v>
      </c>
      <c r="C221" s="48" t="s">
        <v>370</v>
      </c>
      <c r="D221" s="38" t="s">
        <v>36</v>
      </c>
      <c r="E221" s="39">
        <v>47.1</v>
      </c>
      <c r="F221" s="38" t="s">
        <v>245</v>
      </c>
      <c r="G221" s="41">
        <v>4.5</v>
      </c>
      <c r="H221" s="38" t="s">
        <v>55</v>
      </c>
      <c r="I221" s="41">
        <v>14.75</v>
      </c>
      <c r="J221" s="43">
        <v>54533.15</v>
      </c>
      <c r="K221" s="43">
        <f>ROUND((J221*$C$8/1000),0)</f>
        <v>1156221</v>
      </c>
      <c r="L221" s="43">
        <v>0</v>
      </c>
      <c r="M221" s="43">
        <v>1156221</v>
      </c>
    </row>
    <row r="222" spans="1:13" x14ac:dyDescent="0.25">
      <c r="A222" s="37" t="s">
        <v>301</v>
      </c>
      <c r="B222" s="48">
        <v>501</v>
      </c>
      <c r="C222" s="48" t="s">
        <v>370</v>
      </c>
      <c r="D222" s="38" t="s">
        <v>36</v>
      </c>
      <c r="E222" s="39">
        <v>11.4</v>
      </c>
      <c r="F222" s="38" t="s">
        <v>371</v>
      </c>
      <c r="G222" s="41">
        <v>5.5</v>
      </c>
      <c r="H222" s="38" t="s">
        <v>55</v>
      </c>
      <c r="I222" s="41">
        <v>15</v>
      </c>
      <c r="J222" s="43">
        <v>13624.36</v>
      </c>
      <c r="K222" s="43">
        <f>ROUND((J222*$C$8/1000),0)</f>
        <v>288866</v>
      </c>
      <c r="L222" s="43">
        <v>0</v>
      </c>
      <c r="M222" s="43">
        <v>288866</v>
      </c>
    </row>
    <row r="223" spans="1:13" x14ac:dyDescent="0.25">
      <c r="A223" s="37" t="s">
        <v>301</v>
      </c>
      <c r="B223" s="48">
        <v>501</v>
      </c>
      <c r="C223" s="48" t="s">
        <v>370</v>
      </c>
      <c r="D223" s="38" t="s">
        <v>36</v>
      </c>
      <c r="E223" s="39">
        <v>58</v>
      </c>
      <c r="F223" s="38" t="s">
        <v>372</v>
      </c>
      <c r="G223" s="41">
        <v>5</v>
      </c>
      <c r="H223" s="38" t="s">
        <v>55</v>
      </c>
      <c r="I223" s="41">
        <v>15.25</v>
      </c>
      <c r="J223" s="43">
        <v>68229.179999999993</v>
      </c>
      <c r="K223" s="43">
        <f>ROUND((J223*$C$8/1000),0)</f>
        <v>1446606</v>
      </c>
      <c r="L223" s="43">
        <v>0</v>
      </c>
      <c r="M223" s="43">
        <v>1446606</v>
      </c>
    </row>
    <row r="224" spans="1:13" x14ac:dyDescent="0.25">
      <c r="A224" s="37"/>
      <c r="B224" s="48"/>
      <c r="C224" s="48"/>
      <c r="D224" s="38"/>
      <c r="E224" s="39"/>
      <c r="F224" s="38"/>
      <c r="G224" s="41"/>
      <c r="H224" s="48"/>
      <c r="I224" s="41"/>
      <c r="J224" s="43"/>
      <c r="K224" s="43"/>
      <c r="L224" s="43"/>
      <c r="M224" s="43"/>
    </row>
    <row r="225" spans="1:13" x14ac:dyDescent="0.25">
      <c r="A225" s="37" t="s">
        <v>373</v>
      </c>
      <c r="B225" s="48">
        <v>510</v>
      </c>
      <c r="C225" s="38" t="s">
        <v>374</v>
      </c>
      <c r="D225" s="38" t="s">
        <v>36</v>
      </c>
      <c r="E225" s="39">
        <v>863</v>
      </c>
      <c r="F225" s="38" t="s">
        <v>295</v>
      </c>
      <c r="G225" s="41">
        <v>4</v>
      </c>
      <c r="H225" s="48" t="s">
        <v>63</v>
      </c>
      <c r="I225" s="41">
        <v>18.5</v>
      </c>
      <c r="J225" s="43">
        <v>728056</v>
      </c>
      <c r="K225" s="43">
        <f t="shared" ref="K225:K230" si="14">ROUND((J225*$C$8/1000),0)</f>
        <v>15436360</v>
      </c>
      <c r="L225" s="43">
        <v>152088</v>
      </c>
      <c r="M225" s="43">
        <v>15588448</v>
      </c>
    </row>
    <row r="226" spans="1:13" x14ac:dyDescent="0.25">
      <c r="A226" s="37" t="s">
        <v>373</v>
      </c>
      <c r="B226" s="48">
        <v>510</v>
      </c>
      <c r="C226" s="38" t="s">
        <v>374</v>
      </c>
      <c r="D226" s="38" t="s">
        <v>36</v>
      </c>
      <c r="E226" s="39">
        <v>141</v>
      </c>
      <c r="F226" s="38" t="s">
        <v>297</v>
      </c>
      <c r="G226" s="41">
        <v>4</v>
      </c>
      <c r="H226" s="48" t="s">
        <v>63</v>
      </c>
      <c r="I226" s="41">
        <v>18.5</v>
      </c>
      <c r="J226" s="43">
        <v>120767</v>
      </c>
      <c r="K226" s="43">
        <f t="shared" si="14"/>
        <v>2560521</v>
      </c>
      <c r="L226" s="43">
        <v>25229</v>
      </c>
      <c r="M226" s="43">
        <v>2585750</v>
      </c>
    </row>
    <row r="227" spans="1:13" x14ac:dyDescent="0.25">
      <c r="A227" s="37" t="s">
        <v>64</v>
      </c>
      <c r="B227" s="48">
        <v>510</v>
      </c>
      <c r="C227" s="38" t="s">
        <v>374</v>
      </c>
      <c r="D227" s="38" t="s">
        <v>36</v>
      </c>
      <c r="E227" s="39">
        <v>45</v>
      </c>
      <c r="F227" s="38" t="s">
        <v>375</v>
      </c>
      <c r="G227" s="41">
        <v>4</v>
      </c>
      <c r="H227" s="48" t="s">
        <v>63</v>
      </c>
      <c r="I227" s="41">
        <v>18.5</v>
      </c>
      <c r="J227" s="43">
        <v>50125</v>
      </c>
      <c r="K227" s="43">
        <f t="shared" si="14"/>
        <v>1062758</v>
      </c>
      <c r="L227" s="43">
        <v>10471</v>
      </c>
      <c r="M227" s="43">
        <v>1073229</v>
      </c>
    </row>
    <row r="228" spans="1:13" x14ac:dyDescent="0.25">
      <c r="A228" s="37" t="s">
        <v>64</v>
      </c>
      <c r="B228" s="48">
        <v>510</v>
      </c>
      <c r="C228" s="38" t="s">
        <v>374</v>
      </c>
      <c r="D228" s="38" t="s">
        <v>36</v>
      </c>
      <c r="E228" s="39">
        <v>18</v>
      </c>
      <c r="F228" s="38" t="s">
        <v>376</v>
      </c>
      <c r="G228" s="41">
        <v>4</v>
      </c>
      <c r="H228" s="48" t="s">
        <v>63</v>
      </c>
      <c r="I228" s="41">
        <v>18.5</v>
      </c>
      <c r="J228" s="43">
        <v>20050</v>
      </c>
      <c r="K228" s="43">
        <f t="shared" si="14"/>
        <v>425103</v>
      </c>
      <c r="L228" s="43">
        <v>4189</v>
      </c>
      <c r="M228" s="43">
        <v>429292</v>
      </c>
    </row>
    <row r="229" spans="1:13" x14ac:dyDescent="0.25">
      <c r="A229" s="37" t="s">
        <v>377</v>
      </c>
      <c r="B229" s="48">
        <v>510</v>
      </c>
      <c r="C229" s="38" t="s">
        <v>374</v>
      </c>
      <c r="D229" s="38" t="s">
        <v>36</v>
      </c>
      <c r="E229" s="39">
        <v>46</v>
      </c>
      <c r="F229" s="38" t="s">
        <v>378</v>
      </c>
      <c r="G229" s="41">
        <v>4</v>
      </c>
      <c r="H229" s="48" t="s">
        <v>63</v>
      </c>
      <c r="I229" s="41">
        <v>18.5</v>
      </c>
      <c r="J229" s="43">
        <v>51239</v>
      </c>
      <c r="K229" s="43">
        <f t="shared" si="14"/>
        <v>1086377</v>
      </c>
      <c r="L229" s="43">
        <v>10704</v>
      </c>
      <c r="M229" s="43">
        <v>1097081</v>
      </c>
    </row>
    <row r="230" spans="1:13" x14ac:dyDescent="0.25">
      <c r="A230" s="37" t="s">
        <v>377</v>
      </c>
      <c r="B230" s="48">
        <v>510</v>
      </c>
      <c r="C230" s="38" t="s">
        <v>374</v>
      </c>
      <c r="D230" s="38" t="s">
        <v>36</v>
      </c>
      <c r="E230" s="39">
        <v>113</v>
      </c>
      <c r="F230" s="38" t="s">
        <v>379</v>
      </c>
      <c r="G230" s="41">
        <v>4</v>
      </c>
      <c r="H230" s="48" t="s">
        <v>63</v>
      </c>
      <c r="I230" s="41">
        <v>18.5</v>
      </c>
      <c r="J230" s="43">
        <v>125869</v>
      </c>
      <c r="K230" s="43">
        <f t="shared" si="14"/>
        <v>2668695</v>
      </c>
      <c r="L230" s="43">
        <v>26294</v>
      </c>
      <c r="M230" s="43">
        <v>2694989</v>
      </c>
    </row>
    <row r="231" spans="1:13" x14ac:dyDescent="0.25">
      <c r="A231" s="37" t="s">
        <v>269</v>
      </c>
      <c r="B231" s="48">
        <v>511</v>
      </c>
      <c r="C231" s="48" t="s">
        <v>380</v>
      </c>
      <c r="D231" s="38" t="s">
        <v>165</v>
      </c>
      <c r="E231" s="39">
        <v>17160000</v>
      </c>
      <c r="F231" s="38" t="s">
        <v>317</v>
      </c>
      <c r="G231" s="41">
        <v>7</v>
      </c>
      <c r="H231" s="38" t="s">
        <v>147</v>
      </c>
      <c r="I231" s="41">
        <v>6</v>
      </c>
      <c r="J231" s="43">
        <v>17160000000</v>
      </c>
      <c r="K231" s="43">
        <f>ROUND((J231/1000),0)</f>
        <v>17160000</v>
      </c>
      <c r="L231" s="43">
        <v>223807</v>
      </c>
      <c r="M231" s="43">
        <v>17383807</v>
      </c>
    </row>
    <row r="232" spans="1:13" x14ac:dyDescent="0.25">
      <c r="A232" s="37" t="s">
        <v>269</v>
      </c>
      <c r="B232" s="48">
        <v>511</v>
      </c>
      <c r="C232" s="48" t="s">
        <v>380</v>
      </c>
      <c r="D232" s="38" t="s">
        <v>165</v>
      </c>
      <c r="E232" s="39">
        <v>3450000</v>
      </c>
      <c r="F232" s="38" t="s">
        <v>318</v>
      </c>
      <c r="G232" s="41">
        <v>7.7</v>
      </c>
      <c r="H232" s="38" t="s">
        <v>147</v>
      </c>
      <c r="I232" s="41">
        <v>6</v>
      </c>
      <c r="J232" s="43">
        <v>3450000000</v>
      </c>
      <c r="K232" s="43">
        <f>ROUND((J232/1000),0)</f>
        <v>3450000</v>
      </c>
      <c r="L232" s="43">
        <v>49378</v>
      </c>
      <c r="M232" s="43">
        <v>3499378</v>
      </c>
    </row>
    <row r="233" spans="1:13" x14ac:dyDescent="0.25">
      <c r="A233" s="37" t="s">
        <v>223</v>
      </c>
      <c r="B233" s="48">
        <v>511</v>
      </c>
      <c r="C233" s="48" t="s">
        <v>380</v>
      </c>
      <c r="D233" s="38" t="s">
        <v>165</v>
      </c>
      <c r="E233" s="39">
        <v>3596000</v>
      </c>
      <c r="F233" s="38" t="s">
        <v>381</v>
      </c>
      <c r="G233" s="41">
        <v>10</v>
      </c>
      <c r="H233" s="38" t="s">
        <v>147</v>
      </c>
      <c r="I233" s="41">
        <v>6.25</v>
      </c>
      <c r="J233" s="43">
        <v>4673578768</v>
      </c>
      <c r="K233" s="43">
        <f>ROUND((J233/1000),0)</f>
        <v>4673579</v>
      </c>
      <c r="L233" s="43">
        <v>86107</v>
      </c>
      <c r="M233" s="43">
        <v>4759686</v>
      </c>
    </row>
    <row r="234" spans="1:13" x14ac:dyDescent="0.25">
      <c r="A234" s="37"/>
      <c r="B234" s="48"/>
      <c r="C234" s="48"/>
      <c r="D234" s="38"/>
      <c r="E234" s="39"/>
      <c r="F234" s="38"/>
      <c r="G234" s="41"/>
      <c r="H234" s="38"/>
      <c r="I234" s="41"/>
      <c r="J234" s="43"/>
      <c r="K234" s="43"/>
      <c r="L234" s="43"/>
      <c r="M234" s="43"/>
    </row>
    <row r="235" spans="1:13" x14ac:dyDescent="0.25">
      <c r="A235" s="37" t="s">
        <v>220</v>
      </c>
      <c r="B235" s="48">
        <v>514</v>
      </c>
      <c r="C235" s="48" t="s">
        <v>382</v>
      </c>
      <c r="D235" s="38" t="s">
        <v>383</v>
      </c>
      <c r="E235" s="39">
        <v>65000</v>
      </c>
      <c r="F235" s="38" t="s">
        <v>322</v>
      </c>
      <c r="G235" s="41">
        <v>7.61</v>
      </c>
      <c r="H235" s="38" t="s">
        <v>116</v>
      </c>
      <c r="I235" s="41">
        <v>14.5</v>
      </c>
      <c r="J235" s="43">
        <v>65000000</v>
      </c>
      <c r="K235" s="43">
        <f>ROUND((J235*$G$8/1000),0)</f>
        <v>35567350</v>
      </c>
      <c r="L235" s="43">
        <v>909744</v>
      </c>
      <c r="M235" s="43">
        <v>36477094</v>
      </c>
    </row>
    <row r="236" spans="1:13" x14ac:dyDescent="0.25">
      <c r="A236" s="37" t="s">
        <v>384</v>
      </c>
      <c r="B236" s="48">
        <v>514</v>
      </c>
      <c r="C236" s="48" t="s">
        <v>382</v>
      </c>
      <c r="D236" s="38" t="s">
        <v>383</v>
      </c>
      <c r="E236" s="39">
        <v>1</v>
      </c>
      <c r="F236" s="38" t="s">
        <v>385</v>
      </c>
      <c r="G236" s="41">
        <v>7.75</v>
      </c>
      <c r="H236" s="38" t="s">
        <v>116</v>
      </c>
      <c r="I236" s="41">
        <v>15</v>
      </c>
      <c r="J236" s="43">
        <v>1209.3599999999999</v>
      </c>
      <c r="K236" s="43">
        <f>ROUND((J236*$G$8/1000),0)</f>
        <v>662</v>
      </c>
      <c r="L236" s="43">
        <v>17</v>
      </c>
      <c r="M236" s="43">
        <v>679</v>
      </c>
    </row>
    <row r="237" spans="1:13" x14ac:dyDescent="0.25">
      <c r="A237" s="37" t="s">
        <v>298</v>
      </c>
      <c r="B237" s="48">
        <v>519</v>
      </c>
      <c r="C237" s="48" t="s">
        <v>386</v>
      </c>
      <c r="D237" s="38" t="s">
        <v>165</v>
      </c>
      <c r="E237" s="39">
        <v>34000000</v>
      </c>
      <c r="F237" s="38" t="s">
        <v>387</v>
      </c>
      <c r="G237" s="41">
        <v>6.5</v>
      </c>
      <c r="H237" s="38" t="s">
        <v>147</v>
      </c>
      <c r="I237" s="41">
        <v>7.25</v>
      </c>
      <c r="J237" s="43">
        <v>34000000000</v>
      </c>
      <c r="K237" s="43">
        <f>ROUND((J237/1000),0)</f>
        <v>34000000</v>
      </c>
      <c r="L237" s="43">
        <v>170066</v>
      </c>
      <c r="M237" s="43">
        <v>34170066</v>
      </c>
    </row>
    <row r="238" spans="1:13" x14ac:dyDescent="0.25">
      <c r="A238" s="37" t="s">
        <v>298</v>
      </c>
      <c r="B238" s="48">
        <v>519</v>
      </c>
      <c r="C238" s="48" t="s">
        <v>386</v>
      </c>
      <c r="D238" s="38" t="s">
        <v>165</v>
      </c>
      <c r="E238" s="39">
        <v>6000000</v>
      </c>
      <c r="F238" s="38" t="s">
        <v>388</v>
      </c>
      <c r="G238" s="41">
        <v>0</v>
      </c>
      <c r="H238" s="38" t="s">
        <v>147</v>
      </c>
      <c r="I238" s="41">
        <v>7.5</v>
      </c>
      <c r="J238" s="43">
        <v>6000000000</v>
      </c>
      <c r="K238" s="43">
        <f>ROUND((J238/1000),0)</f>
        <v>6000000</v>
      </c>
      <c r="L238" s="43">
        <v>0</v>
      </c>
      <c r="M238" s="43">
        <v>6000000</v>
      </c>
    </row>
    <row r="239" spans="1:13" x14ac:dyDescent="0.25">
      <c r="A239" s="37" t="s">
        <v>365</v>
      </c>
      <c r="B239" s="48">
        <v>524</v>
      </c>
      <c r="C239" s="48" t="s">
        <v>389</v>
      </c>
      <c r="D239" s="38" t="s">
        <v>165</v>
      </c>
      <c r="E239" s="39">
        <v>55000000</v>
      </c>
      <c r="F239" s="38" t="s">
        <v>390</v>
      </c>
      <c r="G239" s="41">
        <v>6.5</v>
      </c>
      <c r="H239" s="38" t="s">
        <v>147</v>
      </c>
      <c r="I239" s="41">
        <v>6.5</v>
      </c>
      <c r="J239" s="43"/>
      <c r="K239" s="43"/>
      <c r="L239" s="43"/>
      <c r="M239" s="43"/>
    </row>
    <row r="240" spans="1:13" x14ac:dyDescent="0.25">
      <c r="A240" s="37" t="s">
        <v>365</v>
      </c>
      <c r="B240" s="48">
        <v>524</v>
      </c>
      <c r="C240" s="48" t="s">
        <v>389</v>
      </c>
      <c r="D240" s="38" t="s">
        <v>165</v>
      </c>
      <c r="E240" s="39">
        <v>30000000</v>
      </c>
      <c r="F240" s="38" t="s">
        <v>391</v>
      </c>
      <c r="G240" s="41">
        <v>0</v>
      </c>
      <c r="H240" s="38" t="s">
        <v>147</v>
      </c>
      <c r="I240" s="41">
        <v>6.75</v>
      </c>
      <c r="J240" s="43"/>
      <c r="K240" s="43"/>
      <c r="L240" s="43"/>
      <c r="M240" s="43"/>
    </row>
    <row r="241" spans="1:13" x14ac:dyDescent="0.25">
      <c r="A241" s="37" t="s">
        <v>220</v>
      </c>
      <c r="B241" s="48">
        <v>536</v>
      </c>
      <c r="C241" s="48" t="s">
        <v>392</v>
      </c>
      <c r="D241" s="38" t="s">
        <v>36</v>
      </c>
      <c r="E241" s="39">
        <v>302</v>
      </c>
      <c r="F241" s="38" t="s">
        <v>393</v>
      </c>
      <c r="G241" s="41">
        <v>3.7</v>
      </c>
      <c r="H241" s="38" t="s">
        <v>63</v>
      </c>
      <c r="I241" s="41">
        <v>19.5</v>
      </c>
      <c r="J241" s="43">
        <v>253189.24</v>
      </c>
      <c r="K241" s="43">
        <f>ROUND((J241*$C$8/1000),0)</f>
        <v>5368159</v>
      </c>
      <c r="L241" s="43">
        <v>32125</v>
      </c>
      <c r="M241" s="43">
        <v>5400284</v>
      </c>
    </row>
    <row r="242" spans="1:13" x14ac:dyDescent="0.25">
      <c r="A242" s="37" t="s">
        <v>384</v>
      </c>
      <c r="B242" s="48">
        <v>536</v>
      </c>
      <c r="C242" s="48" t="s">
        <v>392</v>
      </c>
      <c r="D242" s="38" t="s">
        <v>36</v>
      </c>
      <c r="E242" s="39">
        <v>19</v>
      </c>
      <c r="F242" s="38" t="s">
        <v>394</v>
      </c>
      <c r="G242" s="41">
        <v>4</v>
      </c>
      <c r="H242" s="38" t="s">
        <v>63</v>
      </c>
      <c r="I242" s="41">
        <v>19.5</v>
      </c>
      <c r="J242" s="43">
        <v>20550.400000000001</v>
      </c>
      <c r="K242" s="43">
        <f>ROUND((J242*$C$8/1000),0)</f>
        <v>435713</v>
      </c>
      <c r="L242" s="43">
        <v>2816</v>
      </c>
      <c r="M242" s="43">
        <v>438529</v>
      </c>
    </row>
    <row r="243" spans="1:13" x14ac:dyDescent="0.25">
      <c r="A243" s="37" t="s">
        <v>384</v>
      </c>
      <c r="B243" s="48">
        <v>536</v>
      </c>
      <c r="C243" s="48" t="s">
        <v>392</v>
      </c>
      <c r="D243" s="38" t="s">
        <v>36</v>
      </c>
      <c r="E243" s="39">
        <v>17</v>
      </c>
      <c r="F243" s="38" t="s">
        <v>306</v>
      </c>
      <c r="G243" s="41">
        <v>4.7</v>
      </c>
      <c r="H243" s="38" t="s">
        <v>63</v>
      </c>
      <c r="I243" s="41">
        <v>19.5</v>
      </c>
      <c r="J243" s="43">
        <v>18635.55</v>
      </c>
      <c r="K243" s="43">
        <f>ROUND((J243*$C$8/1000),0)</f>
        <v>395114</v>
      </c>
      <c r="L243" s="43">
        <v>2992</v>
      </c>
      <c r="M243" s="43">
        <v>398106</v>
      </c>
    </row>
    <row r="244" spans="1:13" x14ac:dyDescent="0.25">
      <c r="A244" s="37" t="s">
        <v>384</v>
      </c>
      <c r="B244" s="48">
        <v>536</v>
      </c>
      <c r="C244" s="48" t="s">
        <v>392</v>
      </c>
      <c r="D244" s="38" t="s">
        <v>36</v>
      </c>
      <c r="E244" s="39">
        <v>11.5</v>
      </c>
      <c r="F244" s="38" t="s">
        <v>308</v>
      </c>
      <c r="G244" s="41">
        <v>5.5</v>
      </c>
      <c r="H244" s="38" t="s">
        <v>63</v>
      </c>
      <c r="I244" s="41">
        <v>19.5</v>
      </c>
      <c r="J244" s="43">
        <v>12799.79</v>
      </c>
      <c r="K244" s="43">
        <f>ROUND((J244*$C$8/1000),0)</f>
        <v>271383</v>
      </c>
      <c r="L244" s="43">
        <v>2397</v>
      </c>
      <c r="M244" s="43">
        <v>273780</v>
      </c>
    </row>
    <row r="245" spans="1:13" x14ac:dyDescent="0.25">
      <c r="A245" s="37" t="s">
        <v>395</v>
      </c>
      <c r="B245" s="48">
        <v>536</v>
      </c>
      <c r="C245" s="48" t="s">
        <v>392</v>
      </c>
      <c r="D245" s="38" t="s">
        <v>36</v>
      </c>
      <c r="E245" s="39">
        <v>20</v>
      </c>
      <c r="F245" s="38" t="s">
        <v>396</v>
      </c>
      <c r="G245" s="41">
        <v>7.5</v>
      </c>
      <c r="H245" s="38" t="s">
        <v>63</v>
      </c>
      <c r="I245" s="41">
        <v>19.5</v>
      </c>
      <c r="J245" s="43">
        <v>23112.5</v>
      </c>
      <c r="K245" s="43">
        <f>ROUND((J245*$C$8/1000),0)</f>
        <v>490035</v>
      </c>
      <c r="L245" s="43">
        <v>5856</v>
      </c>
      <c r="M245" s="43">
        <v>495891</v>
      </c>
    </row>
    <row r="246" spans="1:13" x14ac:dyDescent="0.25">
      <c r="A246" s="37"/>
      <c r="B246" s="48"/>
      <c r="C246" s="48"/>
      <c r="D246" s="38"/>
      <c r="E246" s="39"/>
      <c r="F246" s="38"/>
      <c r="G246" s="41"/>
      <c r="H246" s="38"/>
      <c r="I246" s="41"/>
      <c r="J246" s="43"/>
      <c r="K246" s="43"/>
      <c r="L246" s="43"/>
      <c r="M246" s="43"/>
    </row>
    <row r="247" spans="1:13" x14ac:dyDescent="0.25">
      <c r="A247" s="37" t="s">
        <v>365</v>
      </c>
      <c r="B247" s="48">
        <v>554</v>
      </c>
      <c r="C247" s="48" t="s">
        <v>397</v>
      </c>
      <c r="D247" s="38" t="s">
        <v>36</v>
      </c>
      <c r="E247" s="39">
        <v>529.5</v>
      </c>
      <c r="F247" s="38" t="s">
        <v>398</v>
      </c>
      <c r="G247" s="41">
        <v>4</v>
      </c>
      <c r="H247" s="38" t="s">
        <v>167</v>
      </c>
      <c r="I247" s="41">
        <v>15</v>
      </c>
      <c r="J247" s="43"/>
      <c r="K247" s="43"/>
      <c r="L247" s="43"/>
      <c r="M247" s="43"/>
    </row>
    <row r="248" spans="1:13" x14ac:dyDescent="0.25">
      <c r="A248" s="37" t="s">
        <v>365</v>
      </c>
      <c r="B248" s="48">
        <v>554</v>
      </c>
      <c r="C248" s="48" t="s">
        <v>397</v>
      </c>
      <c r="D248" s="38" t="s">
        <v>36</v>
      </c>
      <c r="E248" s="39">
        <v>76</v>
      </c>
      <c r="F248" s="38" t="s">
        <v>399</v>
      </c>
      <c r="G248" s="41">
        <v>3.9</v>
      </c>
      <c r="H248" s="38" t="s">
        <v>167</v>
      </c>
      <c r="I248" s="41">
        <v>15</v>
      </c>
      <c r="J248" s="43"/>
      <c r="K248" s="43"/>
      <c r="L248" s="43"/>
      <c r="M248" s="43"/>
    </row>
    <row r="249" spans="1:13" x14ac:dyDescent="0.25">
      <c r="A249" s="37" t="s">
        <v>365</v>
      </c>
      <c r="B249" s="48">
        <v>554</v>
      </c>
      <c r="C249" s="48" t="s">
        <v>397</v>
      </c>
      <c r="D249" s="38" t="s">
        <v>36</v>
      </c>
      <c r="E249" s="39">
        <v>0.5</v>
      </c>
      <c r="F249" s="38" t="s">
        <v>400</v>
      </c>
      <c r="G249" s="41">
        <v>0</v>
      </c>
      <c r="H249" s="38" t="s">
        <v>167</v>
      </c>
      <c r="I249" s="41">
        <v>15.25</v>
      </c>
      <c r="J249" s="43"/>
      <c r="K249" s="43"/>
      <c r="L249" s="43"/>
      <c r="M249" s="43"/>
    </row>
    <row r="250" spans="1:13" x14ac:dyDescent="0.25">
      <c r="A250" s="37" t="s">
        <v>67</v>
      </c>
      <c r="B250" s="48">
        <v>557</v>
      </c>
      <c r="C250" s="48" t="s">
        <v>401</v>
      </c>
      <c r="D250" s="38" t="s">
        <v>36</v>
      </c>
      <c r="E250" s="39">
        <v>120.8</v>
      </c>
      <c r="F250" s="38" t="s">
        <v>271</v>
      </c>
      <c r="G250" s="41">
        <v>4.2</v>
      </c>
      <c r="H250" s="38" t="s">
        <v>55</v>
      </c>
      <c r="I250" s="41">
        <v>9.75</v>
      </c>
      <c r="J250" s="43">
        <v>0</v>
      </c>
      <c r="K250" s="43">
        <f>ROUND((J250*$C$8/1000),0)</f>
        <v>0</v>
      </c>
      <c r="L250" s="43"/>
      <c r="M250" s="43"/>
    </row>
    <row r="251" spans="1:13" x14ac:dyDescent="0.25">
      <c r="A251" s="37" t="s">
        <v>402</v>
      </c>
      <c r="B251" s="48">
        <v>557</v>
      </c>
      <c r="C251" s="48" t="s">
        <v>401</v>
      </c>
      <c r="D251" s="38" t="s">
        <v>36</v>
      </c>
      <c r="E251" s="39">
        <v>41.9</v>
      </c>
      <c r="F251" s="38" t="s">
        <v>272</v>
      </c>
      <c r="G251" s="41">
        <v>5</v>
      </c>
      <c r="H251" s="38" t="s">
        <v>55</v>
      </c>
      <c r="I251" s="41">
        <v>19.5</v>
      </c>
      <c r="J251" s="43"/>
      <c r="K251" s="43"/>
      <c r="L251" s="43"/>
      <c r="M251" s="43"/>
    </row>
    <row r="252" spans="1:13" x14ac:dyDescent="0.25">
      <c r="A252" s="37" t="s">
        <v>402</v>
      </c>
      <c r="B252" s="48">
        <v>557</v>
      </c>
      <c r="C252" s="48" t="s">
        <v>401</v>
      </c>
      <c r="D252" s="38" t="s">
        <v>36</v>
      </c>
      <c r="E252" s="39">
        <v>11</v>
      </c>
      <c r="F252" s="38" t="s">
        <v>403</v>
      </c>
      <c r="G252" s="41">
        <v>5</v>
      </c>
      <c r="H252" s="38" t="s">
        <v>55</v>
      </c>
      <c r="I252" s="41">
        <v>19.75</v>
      </c>
      <c r="J252" s="43"/>
      <c r="K252" s="43"/>
      <c r="L252" s="43"/>
      <c r="M252" s="43"/>
    </row>
    <row r="253" spans="1:13" x14ac:dyDescent="0.25">
      <c r="A253" s="37" t="s">
        <v>402</v>
      </c>
      <c r="B253" s="48">
        <v>557</v>
      </c>
      <c r="C253" s="48" t="s">
        <v>401</v>
      </c>
      <c r="D253" s="38" t="s">
        <v>36</v>
      </c>
      <c r="E253" s="39">
        <v>64</v>
      </c>
      <c r="F253" s="38" t="s">
        <v>404</v>
      </c>
      <c r="G253" s="41">
        <v>3</v>
      </c>
      <c r="H253" s="38" t="s">
        <v>55</v>
      </c>
      <c r="I253" s="41">
        <v>20</v>
      </c>
      <c r="J253" s="43"/>
      <c r="K253" s="43"/>
      <c r="L253" s="43"/>
      <c r="M253" s="43"/>
    </row>
    <row r="254" spans="1:13" x14ac:dyDescent="0.25">
      <c r="A254" s="37" t="s">
        <v>298</v>
      </c>
      <c r="B254" s="48">
        <v>571</v>
      </c>
      <c r="C254" s="48" t="s">
        <v>405</v>
      </c>
      <c r="D254" s="38" t="s">
        <v>165</v>
      </c>
      <c r="E254" s="39">
        <v>90000000</v>
      </c>
      <c r="F254" s="38" t="s">
        <v>406</v>
      </c>
      <c r="G254" s="41">
        <v>5</v>
      </c>
      <c r="H254" s="38" t="s">
        <v>147</v>
      </c>
      <c r="I254" s="41">
        <v>6.5</v>
      </c>
      <c r="J254" s="43">
        <v>90000000000</v>
      </c>
      <c r="K254" s="43">
        <f>ROUND((J254/1000),0)</f>
        <v>90000000</v>
      </c>
      <c r="L254" s="43">
        <v>348157</v>
      </c>
      <c r="M254" s="43">
        <v>90348157</v>
      </c>
    </row>
    <row r="255" spans="1:13" x14ac:dyDescent="0.25">
      <c r="A255" s="37" t="s">
        <v>298</v>
      </c>
      <c r="B255" s="48">
        <v>571</v>
      </c>
      <c r="C255" s="48" t="s">
        <v>405</v>
      </c>
      <c r="D255" s="38" t="s">
        <v>165</v>
      </c>
      <c r="E255" s="39">
        <v>21495000</v>
      </c>
      <c r="F255" s="38" t="s">
        <v>407</v>
      </c>
      <c r="G255" s="41">
        <v>0</v>
      </c>
      <c r="H255" s="38" t="s">
        <v>147</v>
      </c>
      <c r="I255" s="41">
        <v>6.75</v>
      </c>
      <c r="J255" s="43">
        <v>21495000000</v>
      </c>
      <c r="K255" s="43">
        <f>ROUND((J255/1000),0)</f>
        <v>21495000</v>
      </c>
      <c r="L255" s="43">
        <v>0</v>
      </c>
      <c r="M255" s="43">
        <v>21495000</v>
      </c>
    </row>
    <row r="256" spans="1:13" x14ac:dyDescent="0.25">
      <c r="A256" s="37" t="s">
        <v>298</v>
      </c>
      <c r="B256" s="48">
        <v>571</v>
      </c>
      <c r="C256" s="48" t="s">
        <v>405</v>
      </c>
      <c r="D256" s="38" t="s">
        <v>165</v>
      </c>
      <c r="E256" s="39">
        <v>3500000</v>
      </c>
      <c r="F256" s="38" t="s">
        <v>408</v>
      </c>
      <c r="G256" s="41">
        <v>0</v>
      </c>
      <c r="H256" s="38" t="s">
        <v>147</v>
      </c>
      <c r="I256" s="41">
        <v>6.75</v>
      </c>
      <c r="J256" s="43">
        <v>3500000000</v>
      </c>
      <c r="K256" s="43">
        <f>ROUND((J256/1000),0)</f>
        <v>3500000</v>
      </c>
      <c r="L256" s="43">
        <v>0</v>
      </c>
      <c r="M256" s="43">
        <v>3500000</v>
      </c>
    </row>
    <row r="257" spans="1:13" x14ac:dyDescent="0.25">
      <c r="A257" s="37" t="s">
        <v>298</v>
      </c>
      <c r="B257" s="48">
        <v>571</v>
      </c>
      <c r="C257" s="48" t="s">
        <v>405</v>
      </c>
      <c r="D257" s="38" t="s">
        <v>165</v>
      </c>
      <c r="E257" s="39">
        <v>5000</v>
      </c>
      <c r="F257" s="38" t="s">
        <v>409</v>
      </c>
      <c r="G257" s="41">
        <v>0</v>
      </c>
      <c r="H257" s="38" t="s">
        <v>147</v>
      </c>
      <c r="I257" s="41">
        <v>6.75</v>
      </c>
      <c r="J257" s="43">
        <v>5000000</v>
      </c>
      <c r="K257" s="43">
        <f>ROUND((J257/1000),0)</f>
        <v>5000</v>
      </c>
      <c r="L257" s="43">
        <v>0</v>
      </c>
      <c r="M257" s="43">
        <v>5000</v>
      </c>
    </row>
    <row r="258" spans="1:13" x14ac:dyDescent="0.25">
      <c r="A258" s="37"/>
      <c r="B258" s="48"/>
      <c r="C258" s="48"/>
      <c r="D258" s="38"/>
      <c r="E258" s="39"/>
      <c r="F258" s="38"/>
      <c r="G258" s="41"/>
      <c r="H258" s="38"/>
      <c r="I258" s="41"/>
      <c r="J258" s="43"/>
      <c r="K258" s="43"/>
      <c r="L258" s="43"/>
      <c r="M258" s="43"/>
    </row>
    <row r="259" spans="1:13" x14ac:dyDescent="0.25">
      <c r="A259" s="37" t="s">
        <v>373</v>
      </c>
      <c r="B259" s="48">
        <v>582</v>
      </c>
      <c r="C259" s="48" t="s">
        <v>410</v>
      </c>
      <c r="D259" s="38" t="s">
        <v>36</v>
      </c>
      <c r="E259" s="39">
        <v>750</v>
      </c>
      <c r="F259" s="38" t="s">
        <v>393</v>
      </c>
      <c r="G259" s="41">
        <v>4.5</v>
      </c>
      <c r="H259" s="38" t="s">
        <v>63</v>
      </c>
      <c r="I259" s="41">
        <v>18.5</v>
      </c>
      <c r="J259" s="43">
        <v>719771</v>
      </c>
      <c r="K259" s="43">
        <f t="shared" ref="K259:K264" si="15">ROUND((J259*$C$8/1000),0)</f>
        <v>15260700</v>
      </c>
      <c r="L259" s="43">
        <v>168856</v>
      </c>
      <c r="M259" s="43">
        <v>15429556</v>
      </c>
    </row>
    <row r="260" spans="1:13" x14ac:dyDescent="0.25">
      <c r="A260" s="37" t="s">
        <v>377</v>
      </c>
      <c r="B260" s="48">
        <v>582</v>
      </c>
      <c r="C260" s="48" t="s">
        <v>410</v>
      </c>
      <c r="D260" s="38" t="s">
        <v>36</v>
      </c>
      <c r="E260" s="39">
        <v>45</v>
      </c>
      <c r="F260" s="38" t="s">
        <v>394</v>
      </c>
      <c r="G260" s="41">
        <v>4.5</v>
      </c>
      <c r="H260" s="38" t="s">
        <v>63</v>
      </c>
      <c r="I260" s="41">
        <v>18.5</v>
      </c>
      <c r="J260" s="43">
        <v>46693</v>
      </c>
      <c r="K260" s="43">
        <f t="shared" si="15"/>
        <v>989992</v>
      </c>
      <c r="L260" s="43">
        <v>10954</v>
      </c>
      <c r="M260" s="43">
        <v>1000946</v>
      </c>
    </row>
    <row r="261" spans="1:13" x14ac:dyDescent="0.25">
      <c r="A261" s="37" t="s">
        <v>377</v>
      </c>
      <c r="B261" s="48">
        <v>582</v>
      </c>
      <c r="C261" s="48" t="s">
        <v>410</v>
      </c>
      <c r="D261" s="38" t="s">
        <v>36</v>
      </c>
      <c r="E261" s="39">
        <v>19</v>
      </c>
      <c r="F261" s="38" t="s">
        <v>306</v>
      </c>
      <c r="G261" s="41">
        <v>4.5</v>
      </c>
      <c r="H261" s="38" t="s">
        <v>63</v>
      </c>
      <c r="I261" s="41">
        <v>18.5</v>
      </c>
      <c r="J261" s="43">
        <v>19855</v>
      </c>
      <c r="K261" s="43">
        <f t="shared" si="15"/>
        <v>420969</v>
      </c>
      <c r="L261" s="43">
        <v>4658</v>
      </c>
      <c r="M261" s="43">
        <v>425627</v>
      </c>
    </row>
    <row r="262" spans="1:13" x14ac:dyDescent="0.25">
      <c r="A262" s="37" t="s">
        <v>377</v>
      </c>
      <c r="B262" s="48">
        <v>582</v>
      </c>
      <c r="C262" s="48" t="s">
        <v>410</v>
      </c>
      <c r="D262" s="38" t="s">
        <v>36</v>
      </c>
      <c r="E262" s="39">
        <v>9</v>
      </c>
      <c r="F262" s="38" t="s">
        <v>308</v>
      </c>
      <c r="G262" s="41">
        <v>4.5</v>
      </c>
      <c r="H262" s="38" t="s">
        <v>63</v>
      </c>
      <c r="I262" s="41">
        <v>18.5</v>
      </c>
      <c r="J262" s="43">
        <v>9405</v>
      </c>
      <c r="K262" s="43">
        <f t="shared" si="15"/>
        <v>199406</v>
      </c>
      <c r="L262" s="43">
        <v>2207</v>
      </c>
      <c r="M262" s="43">
        <v>201613</v>
      </c>
    </row>
    <row r="263" spans="1:13" x14ac:dyDescent="0.25">
      <c r="A263" s="37" t="s">
        <v>377</v>
      </c>
      <c r="B263" s="48">
        <v>582</v>
      </c>
      <c r="C263" s="48" t="s">
        <v>410</v>
      </c>
      <c r="D263" s="38" t="s">
        <v>36</v>
      </c>
      <c r="E263" s="39">
        <v>24.6</v>
      </c>
      <c r="F263" s="38" t="s">
        <v>396</v>
      </c>
      <c r="G263" s="41">
        <v>4.5</v>
      </c>
      <c r="H263" s="38" t="s">
        <v>63</v>
      </c>
      <c r="I263" s="41">
        <v>18.5</v>
      </c>
      <c r="J263" s="43">
        <v>25707</v>
      </c>
      <c r="K263" s="43">
        <f t="shared" si="15"/>
        <v>545044</v>
      </c>
      <c r="L263" s="43">
        <v>6031</v>
      </c>
      <c r="M263" s="43">
        <v>551075</v>
      </c>
    </row>
    <row r="264" spans="1:13" x14ac:dyDescent="0.25">
      <c r="A264" s="37" t="s">
        <v>377</v>
      </c>
      <c r="B264" s="48">
        <v>582</v>
      </c>
      <c r="C264" s="48" t="s">
        <v>410</v>
      </c>
      <c r="D264" s="38" t="s">
        <v>36</v>
      </c>
      <c r="E264" s="39">
        <v>112.4</v>
      </c>
      <c r="F264" s="38" t="s">
        <v>411</v>
      </c>
      <c r="G264" s="41">
        <v>4.5</v>
      </c>
      <c r="H264" s="38" t="s">
        <v>63</v>
      </c>
      <c r="I264" s="41">
        <v>18.5</v>
      </c>
      <c r="J264" s="43">
        <v>117458</v>
      </c>
      <c r="K264" s="43">
        <f t="shared" si="15"/>
        <v>2490363</v>
      </c>
      <c r="L264" s="43">
        <v>27555</v>
      </c>
      <c r="M264" s="43">
        <v>2517918</v>
      </c>
    </row>
    <row r="265" spans="1:13" x14ac:dyDescent="0.25">
      <c r="A265" s="37"/>
      <c r="B265" s="48"/>
      <c r="C265" s="48"/>
      <c r="D265" s="38"/>
      <c r="E265" s="39"/>
      <c r="F265" s="38"/>
      <c r="G265" s="41"/>
      <c r="H265" s="38"/>
      <c r="I265" s="41"/>
      <c r="J265" s="43"/>
      <c r="K265" s="43"/>
      <c r="L265" s="43"/>
      <c r="M265" s="43"/>
    </row>
    <row r="266" spans="1:13" x14ac:dyDescent="0.25">
      <c r="A266" s="37" t="s">
        <v>298</v>
      </c>
      <c r="B266" s="48">
        <v>602</v>
      </c>
      <c r="C266" s="48" t="s">
        <v>412</v>
      </c>
      <c r="D266" s="38" t="s">
        <v>165</v>
      </c>
      <c r="E266" s="39">
        <v>34500000</v>
      </c>
      <c r="F266" s="38" t="s">
        <v>413</v>
      </c>
      <c r="G266" s="41">
        <v>6</v>
      </c>
      <c r="H266" s="38" t="s">
        <v>147</v>
      </c>
      <c r="I266" s="41">
        <v>6.75</v>
      </c>
      <c r="J266" s="43">
        <v>34500000000</v>
      </c>
      <c r="K266" s="43">
        <f>ROUND((J266/1000),0)</f>
        <v>34500000</v>
      </c>
      <c r="L266" s="43">
        <v>500683</v>
      </c>
      <c r="M266" s="43">
        <v>35000683</v>
      </c>
    </row>
    <row r="267" spans="1:13" x14ac:dyDescent="0.25">
      <c r="A267" s="37" t="s">
        <v>298</v>
      </c>
      <c r="B267" s="48">
        <v>602</v>
      </c>
      <c r="C267" s="48" t="s">
        <v>412</v>
      </c>
      <c r="D267" s="38" t="s">
        <v>165</v>
      </c>
      <c r="E267" s="39">
        <v>30500000</v>
      </c>
      <c r="F267" s="38" t="s">
        <v>414</v>
      </c>
      <c r="G267" s="41">
        <v>1</v>
      </c>
      <c r="H267" s="38" t="s">
        <v>147</v>
      </c>
      <c r="I267" s="41">
        <v>7</v>
      </c>
      <c r="J267" s="43">
        <v>30500000000</v>
      </c>
      <c r="K267" s="43">
        <f>ROUND((J267/1000),0)</f>
        <v>30500000</v>
      </c>
      <c r="L267" s="43">
        <v>75504</v>
      </c>
      <c r="M267" s="43">
        <v>30575504</v>
      </c>
    </row>
    <row r="268" spans="1:13" x14ac:dyDescent="0.25">
      <c r="A268" s="37" t="s">
        <v>220</v>
      </c>
      <c r="B268" s="48">
        <v>607</v>
      </c>
      <c r="C268" s="48" t="s">
        <v>415</v>
      </c>
      <c r="D268" s="38" t="s">
        <v>165</v>
      </c>
      <c r="E268" s="39">
        <v>52800000</v>
      </c>
      <c r="F268" s="38" t="s">
        <v>331</v>
      </c>
      <c r="G268" s="41">
        <v>7.5</v>
      </c>
      <c r="H268" s="38" t="s">
        <v>147</v>
      </c>
      <c r="I268" s="41">
        <v>9.75</v>
      </c>
      <c r="J268" s="43">
        <v>52800000000</v>
      </c>
      <c r="K268" s="43">
        <f>ROUND((J268/1000),0)</f>
        <v>52800000</v>
      </c>
      <c r="L268" s="43">
        <v>630951</v>
      </c>
      <c r="M268" s="43">
        <v>53430951</v>
      </c>
    </row>
    <row r="269" spans="1:13" x14ac:dyDescent="0.25">
      <c r="A269" s="37" t="s">
        <v>220</v>
      </c>
      <c r="B269" s="48">
        <v>607</v>
      </c>
      <c r="C269" s="48" t="s">
        <v>415</v>
      </c>
      <c r="D269" s="38" t="s">
        <v>165</v>
      </c>
      <c r="E269" s="39">
        <v>2700000</v>
      </c>
      <c r="F269" s="38" t="s">
        <v>416</v>
      </c>
      <c r="G269" s="41">
        <v>9</v>
      </c>
      <c r="H269" s="38" t="s">
        <v>147</v>
      </c>
      <c r="I269" s="41">
        <v>9.75</v>
      </c>
      <c r="J269" s="43">
        <v>2700000000</v>
      </c>
      <c r="K269" s="43">
        <f>ROUND((J269/1000),0)</f>
        <v>2700000</v>
      </c>
      <c r="L269" s="43">
        <v>38501</v>
      </c>
      <c r="M269" s="43">
        <v>2738501</v>
      </c>
    </row>
    <row r="270" spans="1:13" x14ac:dyDescent="0.25">
      <c r="A270" s="37" t="s">
        <v>220</v>
      </c>
      <c r="B270" s="48">
        <v>607</v>
      </c>
      <c r="C270" s="48" t="s">
        <v>415</v>
      </c>
      <c r="D270" s="38" t="s">
        <v>165</v>
      </c>
      <c r="E270" s="39">
        <v>4500000</v>
      </c>
      <c r="F270" s="38" t="s">
        <v>332</v>
      </c>
      <c r="G270" s="41">
        <v>0</v>
      </c>
      <c r="H270" s="38" t="s">
        <v>147</v>
      </c>
      <c r="I270" s="41">
        <v>10</v>
      </c>
      <c r="J270" s="43">
        <v>4500000000</v>
      </c>
      <c r="K270" s="43">
        <f>ROUND((J270/1000),0)</f>
        <v>4500000</v>
      </c>
      <c r="L270" s="43">
        <v>0</v>
      </c>
      <c r="M270" s="43">
        <v>4500000</v>
      </c>
    </row>
    <row r="271" spans="1:13" x14ac:dyDescent="0.25">
      <c r="A271" s="37"/>
      <c r="B271" s="48"/>
      <c r="C271" s="48"/>
      <c r="D271" s="38"/>
      <c r="E271" s="39"/>
      <c r="F271" s="38"/>
      <c r="G271" s="41"/>
      <c r="H271" s="38"/>
      <c r="I271" s="41"/>
      <c r="J271" s="43"/>
      <c r="K271" s="43"/>
      <c r="L271" s="43"/>
      <c r="M271" s="43"/>
    </row>
    <row r="272" spans="1:13" x14ac:dyDescent="0.25">
      <c r="A272" s="37" t="s">
        <v>298</v>
      </c>
      <c r="B272" s="48">
        <v>612</v>
      </c>
      <c r="C272" s="48" t="s">
        <v>417</v>
      </c>
      <c r="D272" s="38" t="s">
        <v>165</v>
      </c>
      <c r="E272" s="39">
        <v>34500000</v>
      </c>
      <c r="F272" s="38" t="s">
        <v>418</v>
      </c>
      <c r="G272" s="41">
        <v>6</v>
      </c>
      <c r="H272" s="38" t="s">
        <v>147</v>
      </c>
      <c r="I272" s="41">
        <v>7.25</v>
      </c>
      <c r="J272" s="43">
        <v>34500000000</v>
      </c>
      <c r="K272" s="43">
        <f>ROUND((J272/1000),0)</f>
        <v>34500000</v>
      </c>
      <c r="L272" s="43">
        <v>159578</v>
      </c>
      <c r="M272" s="43">
        <v>34659578</v>
      </c>
    </row>
    <row r="273" spans="1:13" x14ac:dyDescent="0.25">
      <c r="A273" s="37" t="s">
        <v>298</v>
      </c>
      <c r="B273" s="48">
        <v>612</v>
      </c>
      <c r="C273" s="48" t="s">
        <v>417</v>
      </c>
      <c r="D273" s="38" t="s">
        <v>165</v>
      </c>
      <c r="E273" s="39">
        <v>10500000</v>
      </c>
      <c r="F273" s="38" t="s">
        <v>419</v>
      </c>
      <c r="G273" s="41">
        <v>0</v>
      </c>
      <c r="H273" s="38" t="s">
        <v>147</v>
      </c>
      <c r="I273" s="41">
        <v>7.5</v>
      </c>
      <c r="J273" s="43">
        <v>10500000000</v>
      </c>
      <c r="K273" s="43">
        <f>ROUND((J273/1000),0)</f>
        <v>10500000</v>
      </c>
      <c r="L273" s="43">
        <v>0</v>
      </c>
      <c r="M273" s="43">
        <v>10500000</v>
      </c>
    </row>
    <row r="274" spans="1:13" x14ac:dyDescent="0.25">
      <c r="A274" s="37" t="s">
        <v>298</v>
      </c>
      <c r="B274" s="48">
        <v>614</v>
      </c>
      <c r="C274" s="48" t="s">
        <v>420</v>
      </c>
      <c r="D274" s="38" t="s">
        <v>165</v>
      </c>
      <c r="E274" s="39">
        <v>13500000</v>
      </c>
      <c r="F274" s="38" t="s">
        <v>421</v>
      </c>
      <c r="G274" s="41">
        <v>6.5</v>
      </c>
      <c r="H274" s="38" t="s">
        <v>147</v>
      </c>
      <c r="I274" s="41">
        <v>6.5</v>
      </c>
      <c r="J274" s="43">
        <v>13500000000</v>
      </c>
      <c r="K274" s="43">
        <f>ROUND((J274/1000),0)</f>
        <v>13500000</v>
      </c>
      <c r="L274" s="43">
        <v>211867</v>
      </c>
      <c r="M274" s="43">
        <v>13711867</v>
      </c>
    </row>
    <row r="275" spans="1:13" x14ac:dyDescent="0.25">
      <c r="A275" s="37" t="s">
        <v>298</v>
      </c>
      <c r="B275" s="48">
        <v>614</v>
      </c>
      <c r="C275" s="48" t="s">
        <v>420</v>
      </c>
      <c r="D275" s="38" t="s">
        <v>165</v>
      </c>
      <c r="E275" s="39">
        <v>10500000</v>
      </c>
      <c r="F275" s="38" t="s">
        <v>422</v>
      </c>
      <c r="G275" s="41">
        <v>0</v>
      </c>
      <c r="H275" s="38" t="s">
        <v>147</v>
      </c>
      <c r="I275" s="41">
        <v>6.75</v>
      </c>
      <c r="J275" s="43">
        <v>10500000000</v>
      </c>
      <c r="K275" s="43">
        <f>ROUND((J275/1000),0)</f>
        <v>10500000</v>
      </c>
      <c r="L275" s="43">
        <v>0</v>
      </c>
      <c r="M275" s="43">
        <v>10500000</v>
      </c>
    </row>
    <row r="276" spans="1:13" x14ac:dyDescent="0.25">
      <c r="A276" s="37"/>
      <c r="B276" s="48"/>
      <c r="C276" s="48"/>
      <c r="D276" s="38"/>
      <c r="E276" s="39"/>
      <c r="F276" s="38"/>
      <c r="G276" s="41"/>
      <c r="H276" s="38"/>
      <c r="I276" s="41"/>
      <c r="J276" s="43"/>
      <c r="K276" s="43"/>
      <c r="L276" s="43"/>
      <c r="M276" s="43"/>
    </row>
    <row r="277" spans="1:13" x14ac:dyDescent="0.25">
      <c r="A277" s="37" t="s">
        <v>423</v>
      </c>
      <c r="B277" s="48">
        <v>626</v>
      </c>
      <c r="C277" s="48" t="s">
        <v>424</v>
      </c>
      <c r="D277" s="38" t="s">
        <v>383</v>
      </c>
      <c r="E277" s="39">
        <v>100000</v>
      </c>
      <c r="F277" s="38" t="s">
        <v>425</v>
      </c>
      <c r="G277" s="41">
        <v>0</v>
      </c>
      <c r="H277" s="38" t="s">
        <v>167</v>
      </c>
      <c r="I277" s="41">
        <v>0.5</v>
      </c>
      <c r="J277" s="43"/>
      <c r="K277" s="43"/>
      <c r="L277" s="43"/>
      <c r="M277" s="43"/>
    </row>
    <row r="278" spans="1:13" x14ac:dyDescent="0.25">
      <c r="A278" s="37" t="s">
        <v>423</v>
      </c>
      <c r="B278" s="48">
        <v>626</v>
      </c>
      <c r="C278" s="48" t="s">
        <v>424</v>
      </c>
      <c r="D278" s="38" t="s">
        <v>383</v>
      </c>
      <c r="E278" s="39">
        <v>100000</v>
      </c>
      <c r="F278" s="38" t="s">
        <v>426</v>
      </c>
      <c r="G278" s="41">
        <v>0</v>
      </c>
      <c r="H278" s="38" t="s">
        <v>167</v>
      </c>
      <c r="I278" s="41">
        <v>0.25</v>
      </c>
      <c r="J278" s="43"/>
      <c r="K278" s="43"/>
      <c r="L278" s="43"/>
      <c r="M278" s="43"/>
    </row>
    <row r="279" spans="1:13" x14ac:dyDescent="0.25">
      <c r="A279" s="37" t="s">
        <v>298</v>
      </c>
      <c r="B279" s="48">
        <v>628</v>
      </c>
      <c r="C279" s="48" t="s">
        <v>767</v>
      </c>
      <c r="D279" s="38" t="s">
        <v>165</v>
      </c>
      <c r="E279" s="39">
        <v>33500000</v>
      </c>
      <c r="F279" s="38" t="s">
        <v>768</v>
      </c>
      <c r="G279" s="41">
        <v>6.5</v>
      </c>
      <c r="H279" s="38" t="s">
        <v>147</v>
      </c>
      <c r="I279" s="41">
        <v>7.25</v>
      </c>
      <c r="J279" s="43">
        <v>33500000000</v>
      </c>
      <c r="K279" s="43">
        <f>ROUND((J279/1000),0)</f>
        <v>33500000</v>
      </c>
      <c r="L279" s="43">
        <v>699149</v>
      </c>
      <c r="M279" s="43">
        <v>34199149</v>
      </c>
    </row>
    <row r="280" spans="1:13" x14ac:dyDescent="0.25">
      <c r="A280" s="37" t="s">
        <v>298</v>
      </c>
      <c r="B280" s="48">
        <v>628</v>
      </c>
      <c r="C280" s="48" t="s">
        <v>767</v>
      </c>
      <c r="D280" s="38" t="s">
        <v>165</v>
      </c>
      <c r="E280" s="39">
        <v>6500000</v>
      </c>
      <c r="F280" s="38" t="s">
        <v>769</v>
      </c>
      <c r="G280" s="41">
        <v>0</v>
      </c>
      <c r="H280" s="38" t="s">
        <v>147</v>
      </c>
      <c r="I280" s="41">
        <v>7.5</v>
      </c>
      <c r="J280" s="43">
        <v>6500000000</v>
      </c>
      <c r="K280" s="43">
        <f>ROUND((J280/1000),0)</f>
        <v>6500000</v>
      </c>
      <c r="L280" s="43">
        <v>0</v>
      </c>
      <c r="M280" s="43">
        <v>6500000</v>
      </c>
    </row>
    <row r="281" spans="1:13" x14ac:dyDescent="0.25">
      <c r="A281" s="37" t="s">
        <v>365</v>
      </c>
      <c r="B281" s="48">
        <v>631</v>
      </c>
      <c r="C281" s="48" t="s">
        <v>770</v>
      </c>
      <c r="D281" s="38" t="s">
        <v>165</v>
      </c>
      <c r="E281" s="39">
        <v>25000000</v>
      </c>
      <c r="F281" s="38" t="s">
        <v>771</v>
      </c>
      <c r="G281" s="41">
        <v>6.5</v>
      </c>
      <c r="H281" s="38" t="s">
        <v>147</v>
      </c>
      <c r="I281" s="41">
        <v>6</v>
      </c>
      <c r="J281" s="43"/>
      <c r="K281" s="43"/>
      <c r="L281" s="43"/>
      <c r="M281" s="43"/>
    </row>
    <row r="282" spans="1:13" x14ac:dyDescent="0.25">
      <c r="A282" s="37" t="s">
        <v>365</v>
      </c>
      <c r="B282" s="48">
        <v>631</v>
      </c>
      <c r="C282" s="48" t="s">
        <v>770</v>
      </c>
      <c r="D282" s="38" t="s">
        <v>165</v>
      </c>
      <c r="E282" s="39">
        <v>3500000</v>
      </c>
      <c r="F282" s="38" t="s">
        <v>772</v>
      </c>
      <c r="G282" s="41">
        <v>7</v>
      </c>
      <c r="H282" s="38" t="s">
        <v>147</v>
      </c>
      <c r="I282" s="41">
        <v>6</v>
      </c>
      <c r="J282" s="43"/>
      <c r="K282" s="43"/>
      <c r="L282" s="43"/>
      <c r="M282" s="43"/>
    </row>
    <row r="283" spans="1:13" x14ac:dyDescent="0.25">
      <c r="A283" s="37" t="s">
        <v>365</v>
      </c>
      <c r="B283" s="48">
        <v>631</v>
      </c>
      <c r="C283" s="48" t="s">
        <v>770</v>
      </c>
      <c r="D283" s="38" t="s">
        <v>165</v>
      </c>
      <c r="E283" s="39">
        <v>10000</v>
      </c>
      <c r="F283" s="38" t="s">
        <v>773</v>
      </c>
      <c r="G283" s="41">
        <v>0</v>
      </c>
      <c r="H283" s="38" t="s">
        <v>147</v>
      </c>
      <c r="I283" s="41">
        <v>6.25</v>
      </c>
      <c r="J283" s="43"/>
      <c r="K283" s="43"/>
      <c r="L283" s="43"/>
      <c r="M283" s="43"/>
    </row>
    <row r="284" spans="1:13" x14ac:dyDescent="0.25">
      <c r="A284" s="37"/>
      <c r="B284" s="48"/>
      <c r="C284" s="48"/>
      <c r="D284" s="38"/>
      <c r="E284" s="39"/>
      <c r="F284" s="38"/>
      <c r="G284" s="41"/>
      <c r="H284" s="38"/>
      <c r="I284" s="41"/>
      <c r="J284" s="43"/>
      <c r="K284" s="43"/>
      <c r="L284" s="43"/>
      <c r="M284" s="43"/>
    </row>
    <row r="285" spans="1:13" x14ac:dyDescent="0.25">
      <c r="A285" s="37" t="s">
        <v>807</v>
      </c>
      <c r="B285" s="48">
        <v>634</v>
      </c>
      <c r="C285" s="48" t="s">
        <v>808</v>
      </c>
      <c r="D285" s="38" t="s">
        <v>383</v>
      </c>
      <c r="E285" s="39">
        <v>50000</v>
      </c>
      <c r="F285" s="38" t="s">
        <v>809</v>
      </c>
      <c r="G285" s="41">
        <v>0</v>
      </c>
      <c r="H285" s="38" t="s">
        <v>167</v>
      </c>
      <c r="I285" s="41">
        <f>31/365</f>
        <v>8.4931506849315067E-2</v>
      </c>
      <c r="J285" s="43"/>
      <c r="K285" s="43"/>
      <c r="L285" s="43"/>
      <c r="M285" s="43"/>
    </row>
    <row r="286" spans="1:13" x14ac:dyDescent="0.25">
      <c r="A286" s="37" t="s">
        <v>807</v>
      </c>
      <c r="B286" s="48">
        <v>634</v>
      </c>
      <c r="C286" s="48" t="s">
        <v>808</v>
      </c>
      <c r="D286" s="38" t="s">
        <v>383</v>
      </c>
      <c r="E286" s="39">
        <v>50000</v>
      </c>
      <c r="F286" s="38" t="s">
        <v>810</v>
      </c>
      <c r="G286" s="41">
        <v>0</v>
      </c>
      <c r="H286" s="38" t="s">
        <v>167</v>
      </c>
      <c r="I286" s="41">
        <f>91/365</f>
        <v>0.24931506849315069</v>
      </c>
      <c r="J286" s="43"/>
      <c r="K286" s="43"/>
      <c r="L286" s="43"/>
      <c r="M286" s="43"/>
    </row>
    <row r="287" spans="1:13" x14ac:dyDescent="0.25">
      <c r="A287" s="37" t="s">
        <v>807</v>
      </c>
      <c r="B287" s="48">
        <v>634</v>
      </c>
      <c r="C287" s="48" t="s">
        <v>808</v>
      </c>
      <c r="D287" s="38" t="s">
        <v>383</v>
      </c>
      <c r="E287" s="39">
        <v>50000</v>
      </c>
      <c r="F287" s="38" t="s">
        <v>811</v>
      </c>
      <c r="G287" s="41">
        <v>0</v>
      </c>
      <c r="H287" s="38" t="s">
        <v>167</v>
      </c>
      <c r="I287" s="41">
        <f>181/365</f>
        <v>0.49589041095890413</v>
      </c>
      <c r="J287" s="7"/>
      <c r="K287" s="7"/>
      <c r="L287" s="7"/>
      <c r="M287" s="7"/>
    </row>
    <row r="288" spans="1:13" x14ac:dyDescent="0.25">
      <c r="A288" s="37" t="s">
        <v>807</v>
      </c>
      <c r="B288" s="48">
        <v>634</v>
      </c>
      <c r="C288" s="48" t="s">
        <v>808</v>
      </c>
      <c r="D288" s="38" t="s">
        <v>383</v>
      </c>
      <c r="E288" s="39">
        <v>50000</v>
      </c>
      <c r="F288" s="38" t="s">
        <v>812</v>
      </c>
      <c r="G288" s="41">
        <v>0</v>
      </c>
      <c r="H288" s="38" t="s">
        <v>167</v>
      </c>
      <c r="I288" s="41">
        <f>361/365</f>
        <v>0.989041095890411</v>
      </c>
      <c r="J288" s="7"/>
      <c r="K288" s="7"/>
      <c r="L288" s="7"/>
      <c r="M288" s="7"/>
    </row>
    <row r="289" spans="1:13" x14ac:dyDescent="0.25">
      <c r="A289" s="37" t="s">
        <v>807</v>
      </c>
      <c r="B289" s="48">
        <v>634</v>
      </c>
      <c r="C289" s="48" t="s">
        <v>808</v>
      </c>
      <c r="D289" s="38" t="s">
        <v>165</v>
      </c>
      <c r="E289" s="39">
        <v>25000000</v>
      </c>
      <c r="F289" s="38" t="s">
        <v>813</v>
      </c>
      <c r="G289" s="41">
        <v>0</v>
      </c>
      <c r="H289" s="38" t="s">
        <v>167</v>
      </c>
      <c r="I289" s="41">
        <f>31/365</f>
        <v>8.4931506849315067E-2</v>
      </c>
      <c r="J289" s="7"/>
      <c r="K289" s="7"/>
      <c r="L289" s="7"/>
      <c r="M289" s="7"/>
    </row>
    <row r="290" spans="1:13" x14ac:dyDescent="0.25">
      <c r="A290" s="37" t="s">
        <v>807</v>
      </c>
      <c r="B290" s="48">
        <v>634</v>
      </c>
      <c r="C290" s="48" t="s">
        <v>808</v>
      </c>
      <c r="D290" s="38" t="s">
        <v>165</v>
      </c>
      <c r="E290" s="39">
        <v>25000000</v>
      </c>
      <c r="F290" s="38" t="s">
        <v>814</v>
      </c>
      <c r="G290" s="41">
        <v>0</v>
      </c>
      <c r="H290" s="38" t="s">
        <v>167</v>
      </c>
      <c r="I290" s="41">
        <f>91/365</f>
        <v>0.24931506849315069</v>
      </c>
      <c r="J290" s="43"/>
      <c r="K290" s="43"/>
      <c r="L290" s="43"/>
      <c r="M290" s="43"/>
    </row>
    <row r="291" spans="1:13" x14ac:dyDescent="0.25">
      <c r="A291" s="37" t="s">
        <v>807</v>
      </c>
      <c r="B291" s="48">
        <v>634</v>
      </c>
      <c r="C291" s="48" t="s">
        <v>808</v>
      </c>
      <c r="D291" s="38" t="s">
        <v>165</v>
      </c>
      <c r="E291" s="39">
        <v>25000000</v>
      </c>
      <c r="F291" s="38" t="s">
        <v>815</v>
      </c>
      <c r="G291" s="41">
        <v>0</v>
      </c>
      <c r="H291" s="38" t="s">
        <v>167</v>
      </c>
      <c r="I291" s="41">
        <f>181/365</f>
        <v>0.49589041095890413</v>
      </c>
      <c r="J291" s="43"/>
      <c r="K291" s="43"/>
      <c r="L291" s="43"/>
      <c r="M291" s="43"/>
    </row>
    <row r="292" spans="1:13" x14ac:dyDescent="0.25">
      <c r="A292" s="37" t="s">
        <v>807</v>
      </c>
      <c r="B292" s="48">
        <v>634</v>
      </c>
      <c r="C292" s="48" t="s">
        <v>808</v>
      </c>
      <c r="D292" s="38" t="s">
        <v>165</v>
      </c>
      <c r="E292" s="39">
        <v>25000000</v>
      </c>
      <c r="F292" s="38" t="s">
        <v>816</v>
      </c>
      <c r="G292" s="41">
        <v>0</v>
      </c>
      <c r="H292" s="38" t="s">
        <v>167</v>
      </c>
      <c r="I292" s="41">
        <f>361/365</f>
        <v>0.989041095890411</v>
      </c>
      <c r="J292" s="7"/>
      <c r="K292" s="7"/>
      <c r="L292" s="7"/>
      <c r="M292" s="7"/>
    </row>
    <row r="293" spans="1:13" x14ac:dyDescent="0.25">
      <c r="A293" s="37" t="s">
        <v>807</v>
      </c>
      <c r="B293" s="48">
        <v>634</v>
      </c>
      <c r="C293" s="48" t="s">
        <v>808</v>
      </c>
      <c r="D293" s="38" t="s">
        <v>165</v>
      </c>
      <c r="E293" s="39">
        <v>25000000</v>
      </c>
      <c r="F293" s="38" t="s">
        <v>817</v>
      </c>
      <c r="G293" s="41">
        <v>0</v>
      </c>
      <c r="H293" s="38" t="s">
        <v>167</v>
      </c>
      <c r="I293" s="41">
        <f>91/365</f>
        <v>0.24931506849315069</v>
      </c>
      <c r="J293" s="7"/>
      <c r="K293" s="7"/>
      <c r="L293" s="7"/>
      <c r="M293" s="7"/>
    </row>
    <row r="294" spans="1:13" x14ac:dyDescent="0.25">
      <c r="A294" s="37" t="s">
        <v>807</v>
      </c>
      <c r="B294" s="48">
        <v>634</v>
      </c>
      <c r="C294" s="48" t="s">
        <v>808</v>
      </c>
      <c r="D294" s="38" t="s">
        <v>165</v>
      </c>
      <c r="E294" s="39">
        <v>25000000</v>
      </c>
      <c r="F294" s="38" t="s">
        <v>818</v>
      </c>
      <c r="G294" s="41">
        <v>0</v>
      </c>
      <c r="H294" s="38" t="s">
        <v>167</v>
      </c>
      <c r="I294" s="41">
        <f>181/365</f>
        <v>0.49589041095890413</v>
      </c>
      <c r="J294" s="7"/>
      <c r="K294" s="7"/>
      <c r="L294" s="7"/>
      <c r="M294" s="7"/>
    </row>
    <row r="295" spans="1:13" x14ac:dyDescent="0.25">
      <c r="A295" s="37" t="s">
        <v>807</v>
      </c>
      <c r="B295" s="48">
        <v>634</v>
      </c>
      <c r="C295" s="48" t="s">
        <v>808</v>
      </c>
      <c r="D295" s="38" t="s">
        <v>165</v>
      </c>
      <c r="E295" s="39">
        <v>25000000</v>
      </c>
      <c r="F295" s="38" t="s">
        <v>819</v>
      </c>
      <c r="G295" s="41">
        <v>0</v>
      </c>
      <c r="H295" s="38" t="s">
        <v>167</v>
      </c>
      <c r="I295" s="41">
        <f>361/365</f>
        <v>0.989041095890411</v>
      </c>
      <c r="J295" s="7"/>
      <c r="K295" s="7"/>
      <c r="L295" s="7"/>
      <c r="M295" s="7"/>
    </row>
    <row r="296" spans="1:13" x14ac:dyDescent="0.25">
      <c r="A296" s="37" t="s">
        <v>807</v>
      </c>
      <c r="B296" s="48">
        <v>634</v>
      </c>
      <c r="C296" s="48" t="s">
        <v>808</v>
      </c>
      <c r="D296" s="38" t="s">
        <v>383</v>
      </c>
      <c r="E296" s="39">
        <v>50000</v>
      </c>
      <c r="F296" s="38" t="s">
        <v>820</v>
      </c>
      <c r="G296" s="41">
        <v>0</v>
      </c>
      <c r="H296" s="38" t="s">
        <v>167</v>
      </c>
      <c r="I296" s="41">
        <f>91/365</f>
        <v>0.24931506849315069</v>
      </c>
      <c r="J296" s="43"/>
      <c r="K296" s="43"/>
      <c r="L296" s="43"/>
      <c r="M296" s="43"/>
    </row>
    <row r="297" spans="1:13" x14ac:dyDescent="0.25">
      <c r="A297" s="37" t="s">
        <v>807</v>
      </c>
      <c r="B297" s="48">
        <v>634</v>
      </c>
      <c r="C297" s="48" t="s">
        <v>808</v>
      </c>
      <c r="D297" s="38" t="s">
        <v>383</v>
      </c>
      <c r="E297" s="39">
        <v>50000</v>
      </c>
      <c r="F297" s="38" t="s">
        <v>821</v>
      </c>
      <c r="G297" s="41">
        <v>0</v>
      </c>
      <c r="H297" s="38" t="s">
        <v>167</v>
      </c>
      <c r="I297" s="41">
        <f>181/365</f>
        <v>0.49589041095890413</v>
      </c>
      <c r="J297" s="43"/>
      <c r="K297" s="43"/>
      <c r="L297" s="43"/>
      <c r="M297" s="43"/>
    </row>
    <row r="298" spans="1:13" x14ac:dyDescent="0.25">
      <c r="A298" s="37" t="s">
        <v>807</v>
      </c>
      <c r="B298" s="48">
        <v>634</v>
      </c>
      <c r="C298" s="48" t="s">
        <v>808</v>
      </c>
      <c r="D298" s="38" t="s">
        <v>383</v>
      </c>
      <c r="E298" s="39">
        <v>50000</v>
      </c>
      <c r="F298" s="38" t="s">
        <v>822</v>
      </c>
      <c r="G298" s="41">
        <v>0</v>
      </c>
      <c r="H298" s="38" t="s">
        <v>167</v>
      </c>
      <c r="I298" s="41">
        <f>361/365</f>
        <v>0.989041095890411</v>
      </c>
      <c r="J298" s="43"/>
      <c r="K298" s="43"/>
      <c r="L298" s="43"/>
      <c r="M298" s="43"/>
    </row>
    <row r="299" spans="1:13" x14ac:dyDescent="0.25">
      <c r="A299" s="37"/>
      <c r="B299" s="48"/>
      <c r="C299" s="48"/>
      <c r="D299" s="38"/>
      <c r="E299" s="39"/>
      <c r="F299" s="38"/>
      <c r="G299" s="41"/>
      <c r="H299" s="38"/>
      <c r="I299" s="41"/>
      <c r="J299" s="43"/>
      <c r="K299" s="43"/>
      <c r="L299" s="43"/>
      <c r="M299" s="43"/>
    </row>
    <row r="300" spans="1:13" x14ac:dyDescent="0.25">
      <c r="A300" s="65" t="s">
        <v>427</v>
      </c>
      <c r="B300" s="66"/>
      <c r="C300" s="66"/>
      <c r="D300" s="67"/>
      <c r="E300" s="68"/>
      <c r="F300" s="67"/>
      <c r="G300" s="67"/>
      <c r="H300" s="67" t="s">
        <v>3</v>
      </c>
      <c r="I300" s="69"/>
      <c r="J300" s="70"/>
      <c r="K300" s="71">
        <f>SUM(K10:K299)</f>
        <v>1115246457</v>
      </c>
      <c r="L300" s="71">
        <f>SUM(L10:L299)</f>
        <v>25915370.780000001</v>
      </c>
      <c r="M300" s="71">
        <f>SUM(M10:M299)</f>
        <v>1141161828.24</v>
      </c>
    </row>
    <row r="301" spans="1:13" x14ac:dyDescent="0.25">
      <c r="A301" s="73"/>
      <c r="B301" s="3"/>
      <c r="C301" s="3"/>
      <c r="D301" s="6"/>
      <c r="E301" s="9"/>
      <c r="F301" s="6"/>
      <c r="G301" s="74"/>
      <c r="H301" s="75"/>
      <c r="I301" s="76"/>
      <c r="J301" s="77"/>
      <c r="K301" s="77"/>
      <c r="L301" s="77"/>
      <c r="M301" s="77"/>
    </row>
    <row r="302" spans="1:13" x14ac:dyDescent="0.25">
      <c r="A302" s="79" t="s">
        <v>823</v>
      </c>
      <c r="B302" s="79"/>
      <c r="C302" s="79" t="s">
        <v>824</v>
      </c>
      <c r="D302" s="6"/>
      <c r="E302" s="9"/>
      <c r="F302" s="6"/>
      <c r="G302" s="74"/>
      <c r="H302" s="75"/>
      <c r="I302" s="76"/>
      <c r="J302" s="6"/>
      <c r="K302" s="6"/>
      <c r="L302" s="6"/>
      <c r="M302" s="6"/>
    </row>
    <row r="303" spans="1:13" x14ac:dyDescent="0.25">
      <c r="A303" s="80" t="s">
        <v>430</v>
      </c>
      <c r="B303" s="48"/>
      <c r="C303" s="48"/>
      <c r="D303" s="6"/>
      <c r="E303" s="9"/>
      <c r="F303" s="6"/>
      <c r="G303" s="6"/>
      <c r="H303" s="81"/>
      <c r="I303" s="6"/>
      <c r="J303" s="82"/>
      <c r="K303" s="83"/>
      <c r="L303" s="6"/>
      <c r="M303" s="6"/>
    </row>
    <row r="304" spans="1:13" x14ac:dyDescent="0.25">
      <c r="A304" s="80" t="s">
        <v>431</v>
      </c>
      <c r="B304" s="3"/>
      <c r="C304" s="3"/>
      <c r="D304" s="6"/>
      <c r="E304" s="9"/>
      <c r="F304" s="6"/>
      <c r="G304" s="6"/>
      <c r="H304" s="6"/>
      <c r="I304" s="6"/>
      <c r="J304" s="6"/>
      <c r="K304" s="6"/>
      <c r="L304" s="6"/>
      <c r="M304" s="6"/>
    </row>
    <row r="305" spans="1:13" x14ac:dyDescent="0.25">
      <c r="A305" s="80" t="s">
        <v>432</v>
      </c>
      <c r="B305" s="3"/>
      <c r="C305" s="3"/>
      <c r="D305" s="6"/>
      <c r="E305" s="9"/>
      <c r="F305" s="6"/>
      <c r="G305" s="6"/>
      <c r="H305" s="6"/>
      <c r="I305" s="6"/>
      <c r="J305" s="6"/>
      <c r="K305" s="6"/>
      <c r="L305" s="6"/>
      <c r="M305" s="6"/>
    </row>
    <row r="306" spans="1:13" x14ac:dyDescent="0.25">
      <c r="A306" s="80" t="s">
        <v>433</v>
      </c>
      <c r="B306" s="3"/>
      <c r="C306" s="3"/>
      <c r="D306" s="6"/>
      <c r="E306" s="9"/>
      <c r="F306" s="6"/>
      <c r="G306" s="6"/>
      <c r="H306" s="6"/>
      <c r="I306" s="6"/>
      <c r="J306" s="6"/>
      <c r="K306" s="6"/>
      <c r="L306" s="6"/>
      <c r="M306" s="6"/>
    </row>
    <row r="307" spans="1:13" x14ac:dyDescent="0.25">
      <c r="A307" s="84" t="s">
        <v>434</v>
      </c>
      <c r="B307" s="84" t="s">
        <v>435</v>
      </c>
      <c r="C307" s="3"/>
      <c r="D307" s="6"/>
      <c r="E307" s="9"/>
      <c r="F307" s="6"/>
      <c r="G307" s="6"/>
      <c r="H307" s="6"/>
      <c r="I307" s="6"/>
      <c r="J307" s="6"/>
      <c r="K307" s="6"/>
      <c r="L307" s="6"/>
      <c r="M307" s="6"/>
    </row>
    <row r="308" spans="1:13" x14ac:dyDescent="0.25">
      <c r="A308" s="84" t="s">
        <v>436</v>
      </c>
      <c r="B308" s="3"/>
      <c r="C308" s="3"/>
      <c r="D308" s="6"/>
      <c r="E308" s="9"/>
      <c r="F308" s="6"/>
      <c r="G308" s="6"/>
      <c r="H308" s="6"/>
      <c r="I308" s="6"/>
      <c r="J308" s="6"/>
      <c r="K308" s="6"/>
      <c r="L308" s="6"/>
      <c r="M308" s="6"/>
    </row>
    <row r="309" spans="1:13" x14ac:dyDescent="0.25">
      <c r="A309" s="84" t="s">
        <v>437</v>
      </c>
      <c r="B309" s="3"/>
      <c r="C309" s="3"/>
      <c r="D309" s="6"/>
      <c r="E309" s="9"/>
      <c r="F309" s="6"/>
      <c r="G309" s="6"/>
      <c r="H309" s="6"/>
      <c r="I309" s="6"/>
      <c r="J309" s="6"/>
      <c r="K309" s="6"/>
      <c r="L309" s="6"/>
      <c r="M309" s="6"/>
    </row>
    <row r="310" spans="1:13" x14ac:dyDescent="0.25">
      <c r="A310" s="84" t="s">
        <v>438</v>
      </c>
      <c r="B310" s="3"/>
      <c r="C310" s="3"/>
      <c r="D310" s="6"/>
      <c r="E310" s="85"/>
      <c r="F310" s="6"/>
      <c r="G310" s="6"/>
      <c r="H310" s="6"/>
      <c r="I310" s="6"/>
      <c r="J310" s="6"/>
      <c r="K310" s="6"/>
      <c r="L310" s="6"/>
      <c r="M310" s="6"/>
    </row>
    <row r="311" spans="1:13" x14ac:dyDescent="0.25">
      <c r="A311" s="86" t="s">
        <v>439</v>
      </c>
      <c r="B311" s="86" t="s">
        <v>440</v>
      </c>
      <c r="C311" s="3"/>
      <c r="D311" s="6"/>
      <c r="E311" s="9"/>
      <c r="F311" s="6"/>
      <c r="G311" s="86" t="s">
        <v>441</v>
      </c>
      <c r="H311" s="6"/>
      <c r="I311" s="6"/>
      <c r="J311" s="6"/>
      <c r="K311" s="6"/>
      <c r="L311" s="6"/>
      <c r="M311" s="6"/>
    </row>
    <row r="312" spans="1:13" x14ac:dyDescent="0.25">
      <c r="A312" s="86" t="s">
        <v>442</v>
      </c>
      <c r="B312" s="86" t="s">
        <v>443</v>
      </c>
      <c r="C312" s="3"/>
      <c r="D312" s="6"/>
      <c r="E312" s="9"/>
      <c r="F312" s="6"/>
      <c r="G312" s="86" t="s">
        <v>444</v>
      </c>
      <c r="H312" s="6"/>
      <c r="I312" s="6"/>
      <c r="J312" s="6"/>
      <c r="K312" s="6"/>
      <c r="L312" s="6"/>
      <c r="M312" s="6"/>
    </row>
    <row r="313" spans="1:13" x14ac:dyDescent="0.25">
      <c r="A313" s="7"/>
      <c r="B313" s="7"/>
      <c r="C313" s="3"/>
      <c r="D313" s="6"/>
      <c r="E313" s="9"/>
      <c r="F313" s="6"/>
      <c r="G313" s="6"/>
      <c r="H313" s="6"/>
      <c r="I313" s="6"/>
      <c r="J313" s="6"/>
      <c r="K313" s="6"/>
      <c r="L313" s="6"/>
      <c r="M313" s="6"/>
    </row>
    <row r="314" spans="1:13" x14ac:dyDescent="0.25">
      <c r="A314" s="86" t="s">
        <v>825</v>
      </c>
      <c r="B314" s="3"/>
      <c r="C314" s="3"/>
      <c r="D314" s="6"/>
      <c r="E314" s="9"/>
      <c r="F314" s="6"/>
      <c r="G314" s="6"/>
      <c r="H314" s="6"/>
      <c r="I314" s="6"/>
      <c r="J314" s="6"/>
      <c r="K314" s="6"/>
      <c r="L314" s="6"/>
      <c r="M314" s="6"/>
    </row>
    <row r="316" spans="1:13" x14ac:dyDescent="0.25">
      <c r="A316" s="90" t="s">
        <v>445</v>
      </c>
      <c r="B316" s="3"/>
      <c r="C316" s="6"/>
      <c r="D316" s="6"/>
      <c r="E316" s="6"/>
      <c r="F316" s="6"/>
    </row>
    <row r="317" spans="1:13" x14ac:dyDescent="0.25">
      <c r="A317" s="1" t="s">
        <v>446</v>
      </c>
      <c r="B317" s="3"/>
      <c r="C317" s="6"/>
      <c r="D317" s="6"/>
      <c r="E317" s="6"/>
      <c r="F317" s="6"/>
    </row>
    <row r="318" spans="1:13" x14ac:dyDescent="0.25">
      <c r="A318" s="90" t="s">
        <v>826</v>
      </c>
      <c r="B318" s="3"/>
      <c r="C318" s="6"/>
      <c r="D318" s="6"/>
      <c r="E318" s="6"/>
      <c r="F318" s="6"/>
    </row>
    <row r="319" spans="1:13" x14ac:dyDescent="0.25">
      <c r="A319" s="11"/>
      <c r="B319" s="2"/>
      <c r="C319" s="11"/>
      <c r="D319" s="11"/>
      <c r="E319" s="11"/>
      <c r="F319" s="11"/>
    </row>
    <row r="320" spans="1:13" x14ac:dyDescent="0.25">
      <c r="A320" s="91"/>
      <c r="B320" s="92"/>
      <c r="C320" s="93"/>
      <c r="D320" s="93" t="s">
        <v>448</v>
      </c>
      <c r="E320" s="92"/>
      <c r="F320" s="94" t="s">
        <v>449</v>
      </c>
    </row>
    <row r="321" spans="1:6" x14ac:dyDescent="0.25">
      <c r="A321" s="95" t="s">
        <v>4</v>
      </c>
      <c r="B321" s="96" t="s">
        <v>5</v>
      </c>
      <c r="C321" s="22"/>
      <c r="D321" s="96" t="s">
        <v>450</v>
      </c>
      <c r="E321" s="96" t="s">
        <v>451</v>
      </c>
      <c r="F321" s="97" t="s">
        <v>452</v>
      </c>
    </row>
    <row r="322" spans="1:6" x14ac:dyDescent="0.25">
      <c r="A322" s="95" t="s">
        <v>453</v>
      </c>
      <c r="B322" s="96" t="s">
        <v>454</v>
      </c>
      <c r="C322" s="96" t="s">
        <v>7</v>
      </c>
      <c r="D322" s="96" t="s">
        <v>455</v>
      </c>
      <c r="E322" s="96" t="s">
        <v>456</v>
      </c>
      <c r="F322" s="97" t="s">
        <v>457</v>
      </c>
    </row>
    <row r="323" spans="1:6" x14ac:dyDescent="0.25">
      <c r="A323" s="98"/>
      <c r="B323" s="33"/>
      <c r="C323" s="32"/>
      <c r="D323" s="33" t="s">
        <v>33</v>
      </c>
      <c r="E323" s="33" t="s">
        <v>33</v>
      </c>
      <c r="F323" s="99" t="s">
        <v>33</v>
      </c>
    </row>
    <row r="324" spans="1:6" x14ac:dyDescent="0.25">
      <c r="A324" s="11"/>
      <c r="B324" s="2"/>
      <c r="C324" s="11"/>
      <c r="D324" s="11"/>
      <c r="E324" s="11"/>
      <c r="F324" s="11"/>
    </row>
    <row r="325" spans="1:6" x14ac:dyDescent="0.25">
      <c r="A325" s="86" t="s">
        <v>34</v>
      </c>
      <c r="B325" s="2">
        <v>236</v>
      </c>
      <c r="C325" s="2" t="s">
        <v>69</v>
      </c>
      <c r="D325" s="100">
        <v>229294</v>
      </c>
      <c r="E325" s="100">
        <v>160826</v>
      </c>
      <c r="F325" s="11"/>
    </row>
    <row r="326" spans="1:6" x14ac:dyDescent="0.25">
      <c r="A326" s="37" t="s">
        <v>458</v>
      </c>
      <c r="B326" s="38">
        <v>239</v>
      </c>
      <c r="C326" s="38" t="s">
        <v>52</v>
      </c>
      <c r="D326" s="100">
        <v>63873.47</v>
      </c>
      <c r="E326" s="100">
        <v>10819.74</v>
      </c>
      <c r="F326" s="11"/>
    </row>
    <row r="327" spans="1:6" x14ac:dyDescent="0.25">
      <c r="A327" s="86" t="s">
        <v>47</v>
      </c>
      <c r="B327" s="2">
        <v>247</v>
      </c>
      <c r="C327" s="2" t="s">
        <v>82</v>
      </c>
      <c r="D327" s="100">
        <v>160310</v>
      </c>
      <c r="E327" s="100">
        <v>64919</v>
      </c>
      <c r="F327" s="11"/>
    </row>
    <row r="328" spans="1:6" x14ac:dyDescent="0.25">
      <c r="A328" s="86" t="s">
        <v>47</v>
      </c>
      <c r="B328" s="2">
        <v>247</v>
      </c>
      <c r="C328" s="2" t="s">
        <v>83</v>
      </c>
      <c r="D328" s="100">
        <v>5385</v>
      </c>
      <c r="E328" s="100">
        <v>3488</v>
      </c>
      <c r="F328" s="11"/>
    </row>
    <row r="329" spans="1:6" x14ac:dyDescent="0.25">
      <c r="A329" s="86" t="s">
        <v>778</v>
      </c>
      <c r="B329" s="2">
        <v>282</v>
      </c>
      <c r="C329" s="38" t="s">
        <v>106</v>
      </c>
      <c r="D329" s="100">
        <v>439484</v>
      </c>
      <c r="E329" s="100">
        <v>168161</v>
      </c>
      <c r="F329" s="11"/>
    </row>
    <row r="330" spans="1:6" x14ac:dyDescent="0.25">
      <c r="A330" s="86" t="s">
        <v>778</v>
      </c>
      <c r="B330" s="2">
        <v>282</v>
      </c>
      <c r="C330" s="38" t="s">
        <v>107</v>
      </c>
      <c r="D330" s="100">
        <v>101125</v>
      </c>
      <c r="E330" s="100">
        <v>41617</v>
      </c>
      <c r="F330" s="11"/>
    </row>
    <row r="331" spans="1:6" x14ac:dyDescent="0.25">
      <c r="A331" s="86" t="s">
        <v>34</v>
      </c>
      <c r="B331" s="2">
        <v>283</v>
      </c>
      <c r="C331" s="2" t="s">
        <v>111</v>
      </c>
      <c r="D331" s="100">
        <v>173358</v>
      </c>
      <c r="E331" s="100">
        <v>208282</v>
      </c>
      <c r="F331" s="11"/>
    </row>
    <row r="332" spans="1:6" x14ac:dyDescent="0.25">
      <c r="A332" s="37" t="s">
        <v>47</v>
      </c>
      <c r="B332" s="2">
        <v>294</v>
      </c>
      <c r="C332" s="38" t="s">
        <v>119</v>
      </c>
      <c r="D332" s="100">
        <v>75356</v>
      </c>
      <c r="E332" s="100">
        <v>58958</v>
      </c>
      <c r="F332" s="11"/>
    </row>
    <row r="333" spans="1:6" x14ac:dyDescent="0.25">
      <c r="A333" s="37" t="s">
        <v>252</v>
      </c>
      <c r="B333" s="2">
        <v>294</v>
      </c>
      <c r="C333" s="38" t="s">
        <v>120</v>
      </c>
      <c r="D333" s="100">
        <v>13427</v>
      </c>
      <c r="E333" s="100">
        <v>10505</v>
      </c>
      <c r="F333" s="11"/>
    </row>
    <row r="334" spans="1:6" x14ac:dyDescent="0.25">
      <c r="A334" s="37" t="s">
        <v>124</v>
      </c>
      <c r="B334" s="2">
        <v>300</v>
      </c>
      <c r="C334" s="38" t="s">
        <v>126</v>
      </c>
      <c r="D334" s="100">
        <v>8201</v>
      </c>
      <c r="E334" s="100">
        <v>56963</v>
      </c>
      <c r="F334" s="11"/>
    </row>
    <row r="335" spans="1:6" x14ac:dyDescent="0.25">
      <c r="A335" s="37" t="s">
        <v>124</v>
      </c>
      <c r="B335" s="2">
        <v>300</v>
      </c>
      <c r="C335" s="38" t="s">
        <v>127</v>
      </c>
      <c r="D335" s="100">
        <v>1935</v>
      </c>
      <c r="E335" s="100">
        <v>13437</v>
      </c>
      <c r="F335" s="11"/>
    </row>
    <row r="336" spans="1:6" x14ac:dyDescent="0.25">
      <c r="A336" s="37" t="s">
        <v>124</v>
      </c>
      <c r="B336" s="48">
        <v>330</v>
      </c>
      <c r="C336" s="38" t="s">
        <v>146</v>
      </c>
      <c r="D336" s="100">
        <v>0</v>
      </c>
      <c r="E336" s="100">
        <v>52040</v>
      </c>
      <c r="F336" s="11"/>
    </row>
    <row r="337" spans="1:6" x14ac:dyDescent="0.25">
      <c r="A337" s="37" t="s">
        <v>94</v>
      </c>
      <c r="B337" s="48">
        <v>363</v>
      </c>
      <c r="C337" s="38" t="s">
        <v>217</v>
      </c>
      <c r="D337" s="100">
        <v>35742</v>
      </c>
      <c r="E337" s="100">
        <v>24141</v>
      </c>
      <c r="F337" s="11"/>
    </row>
    <row r="338" spans="1:6" x14ac:dyDescent="0.25">
      <c r="A338" s="37" t="s">
        <v>94</v>
      </c>
      <c r="B338" s="48">
        <v>363</v>
      </c>
      <c r="C338" s="38" t="s">
        <v>218</v>
      </c>
      <c r="D338" s="100">
        <v>8578</v>
      </c>
      <c r="E338" s="100">
        <v>6034</v>
      </c>
      <c r="F338" s="11"/>
    </row>
    <row r="339" spans="1:6" x14ac:dyDescent="0.25">
      <c r="A339" s="37" t="s">
        <v>461</v>
      </c>
      <c r="B339" s="48">
        <v>383</v>
      </c>
      <c r="C339" s="38" t="s">
        <v>105</v>
      </c>
      <c r="D339" s="100">
        <v>52372</v>
      </c>
      <c r="E339" s="100">
        <v>42074</v>
      </c>
      <c r="F339" s="11"/>
    </row>
    <row r="340" spans="1:6" x14ac:dyDescent="0.25">
      <c r="A340" s="37" t="s">
        <v>67</v>
      </c>
      <c r="B340" s="48">
        <v>392</v>
      </c>
      <c r="C340" s="38" t="s">
        <v>236</v>
      </c>
      <c r="D340" s="100">
        <v>218278</v>
      </c>
      <c r="E340" s="100">
        <v>8970</v>
      </c>
      <c r="F340" s="11"/>
    </row>
    <row r="341" spans="1:6" x14ac:dyDescent="0.25">
      <c r="A341" s="37" t="s">
        <v>220</v>
      </c>
      <c r="B341" s="48">
        <v>436</v>
      </c>
      <c r="C341" s="38" t="s">
        <v>271</v>
      </c>
      <c r="D341" s="100">
        <v>1833334</v>
      </c>
      <c r="E341" s="100">
        <v>148227</v>
      </c>
      <c r="F341" s="11"/>
    </row>
    <row r="342" spans="1:6" x14ac:dyDescent="0.25">
      <c r="A342" s="37" t="s">
        <v>130</v>
      </c>
      <c r="B342" s="48">
        <v>437</v>
      </c>
      <c r="C342" s="38" t="s">
        <v>274</v>
      </c>
      <c r="D342" s="100">
        <v>72176</v>
      </c>
      <c r="E342" s="100">
        <v>5082</v>
      </c>
      <c r="F342" s="11"/>
    </row>
    <row r="343" spans="1:6" x14ac:dyDescent="0.25">
      <c r="A343" s="37" t="s">
        <v>130</v>
      </c>
      <c r="B343" s="48">
        <v>437</v>
      </c>
      <c r="C343" s="38" t="s">
        <v>275</v>
      </c>
      <c r="D343" s="100">
        <v>21653</v>
      </c>
      <c r="E343" s="100">
        <v>1525</v>
      </c>
      <c r="F343" s="11"/>
    </row>
    <row r="344" spans="1:6" x14ac:dyDescent="0.25">
      <c r="A344" s="37" t="s">
        <v>130</v>
      </c>
      <c r="B344" s="48">
        <v>437</v>
      </c>
      <c r="C344" s="38" t="s">
        <v>276</v>
      </c>
      <c r="D344" s="100">
        <v>44210</v>
      </c>
      <c r="E344" s="100">
        <v>47800</v>
      </c>
      <c r="F344" s="11"/>
    </row>
    <row r="345" spans="1:6" x14ac:dyDescent="0.25">
      <c r="A345" s="37" t="s">
        <v>130</v>
      </c>
      <c r="B345" s="48">
        <v>437</v>
      </c>
      <c r="C345" s="38" t="s">
        <v>277</v>
      </c>
      <c r="D345" s="100">
        <v>11563</v>
      </c>
      <c r="E345" s="100">
        <v>12502</v>
      </c>
      <c r="F345" s="11"/>
    </row>
    <row r="346" spans="1:6" x14ac:dyDescent="0.25">
      <c r="A346" s="37" t="s">
        <v>130</v>
      </c>
      <c r="B346" s="48">
        <v>437</v>
      </c>
      <c r="C346" s="38" t="s">
        <v>279</v>
      </c>
      <c r="D346" s="100">
        <v>35445</v>
      </c>
      <c r="E346" s="100">
        <v>22308</v>
      </c>
      <c r="F346" s="11"/>
    </row>
    <row r="347" spans="1:6" x14ac:dyDescent="0.25">
      <c r="A347" s="37" t="s">
        <v>94</v>
      </c>
      <c r="B347" s="48">
        <v>437</v>
      </c>
      <c r="C347" s="38" t="s">
        <v>285</v>
      </c>
      <c r="D347" s="100">
        <v>96862</v>
      </c>
      <c r="E347" s="100">
        <v>7459</v>
      </c>
      <c r="F347" s="11"/>
    </row>
    <row r="348" spans="1:6" x14ac:dyDescent="0.25">
      <c r="A348" s="37" t="s">
        <v>94</v>
      </c>
      <c r="B348" s="48">
        <v>437</v>
      </c>
      <c r="C348" s="38" t="s">
        <v>287</v>
      </c>
      <c r="D348" s="100">
        <v>29059</v>
      </c>
      <c r="E348" s="100">
        <v>2238</v>
      </c>
      <c r="F348" s="101"/>
    </row>
    <row r="349" spans="1:6" x14ac:dyDescent="0.25">
      <c r="A349" s="37" t="s">
        <v>94</v>
      </c>
      <c r="B349" s="48">
        <v>437</v>
      </c>
      <c r="C349" s="38" t="s">
        <v>288</v>
      </c>
      <c r="D349" s="100">
        <v>67692</v>
      </c>
      <c r="E349" s="100">
        <v>73188</v>
      </c>
      <c r="F349" s="101"/>
    </row>
    <row r="350" spans="1:6" x14ac:dyDescent="0.25">
      <c r="A350" s="37" t="s">
        <v>94</v>
      </c>
      <c r="B350" s="48">
        <v>437</v>
      </c>
      <c r="C350" s="38" t="s">
        <v>289</v>
      </c>
      <c r="D350" s="100">
        <v>17871</v>
      </c>
      <c r="E350" s="100">
        <v>19322</v>
      </c>
      <c r="F350" s="101"/>
    </row>
    <row r="351" spans="1:6" x14ac:dyDescent="0.25">
      <c r="A351" s="37" t="s">
        <v>94</v>
      </c>
      <c r="B351" s="48">
        <v>437</v>
      </c>
      <c r="C351" s="38" t="s">
        <v>290</v>
      </c>
      <c r="D351" s="100">
        <v>24061</v>
      </c>
      <c r="E351" s="100">
        <v>17488</v>
      </c>
      <c r="F351" s="101"/>
    </row>
    <row r="352" spans="1:6" x14ac:dyDescent="0.25">
      <c r="A352" s="37" t="s">
        <v>94</v>
      </c>
      <c r="B352" s="48">
        <v>437</v>
      </c>
      <c r="C352" s="38" t="s">
        <v>292</v>
      </c>
      <c r="D352" s="100">
        <v>24402</v>
      </c>
      <c r="E352" s="100">
        <v>0</v>
      </c>
      <c r="F352" s="101"/>
    </row>
    <row r="353" spans="1:12" x14ac:dyDescent="0.25">
      <c r="A353" s="37" t="s">
        <v>298</v>
      </c>
      <c r="B353" s="48">
        <v>471</v>
      </c>
      <c r="C353" s="38" t="s">
        <v>317</v>
      </c>
      <c r="D353" s="100">
        <v>0</v>
      </c>
      <c r="E353" s="100">
        <v>559354</v>
      </c>
      <c r="F353" s="101"/>
    </row>
    <row r="354" spans="1:12" x14ac:dyDescent="0.25">
      <c r="A354" s="37" t="s">
        <v>298</v>
      </c>
      <c r="B354" s="48">
        <v>473</v>
      </c>
      <c r="C354" s="38" t="s">
        <v>322</v>
      </c>
      <c r="D354" s="100">
        <v>11440000</v>
      </c>
      <c r="E354" s="100">
        <v>128851</v>
      </c>
      <c r="F354" s="101"/>
    </row>
    <row r="355" spans="1:12" x14ac:dyDescent="0.25">
      <c r="A355" s="37" t="s">
        <v>298</v>
      </c>
      <c r="B355" s="48">
        <v>473</v>
      </c>
      <c r="C355" s="38" t="s">
        <v>323</v>
      </c>
      <c r="D355" s="100">
        <v>10000</v>
      </c>
      <c r="E355" s="100">
        <v>0</v>
      </c>
      <c r="F355" s="101"/>
    </row>
    <row r="356" spans="1:12" x14ac:dyDescent="0.25">
      <c r="A356" s="37" t="s">
        <v>298</v>
      </c>
      <c r="B356" s="48">
        <v>490</v>
      </c>
      <c r="C356" s="38" t="s">
        <v>331</v>
      </c>
      <c r="D356" s="100">
        <v>2938356</v>
      </c>
      <c r="E356" s="100">
        <v>229074</v>
      </c>
      <c r="F356" s="101"/>
    </row>
    <row r="357" spans="1:12" x14ac:dyDescent="0.25">
      <c r="A357" s="37" t="s">
        <v>298</v>
      </c>
      <c r="B357" s="48">
        <v>490</v>
      </c>
      <c r="C357" s="38" t="s">
        <v>335</v>
      </c>
      <c r="D357" s="100">
        <v>3290957</v>
      </c>
      <c r="E357" s="100">
        <v>266587</v>
      </c>
      <c r="F357" s="101"/>
    </row>
    <row r="358" spans="1:12" x14ac:dyDescent="0.25">
      <c r="A358" s="37" t="s">
        <v>67</v>
      </c>
      <c r="B358" s="48">
        <v>501</v>
      </c>
      <c r="C358" s="38" t="s">
        <v>244</v>
      </c>
      <c r="D358" s="100">
        <v>94442</v>
      </c>
      <c r="E358" s="100">
        <v>22174</v>
      </c>
      <c r="F358" s="101"/>
    </row>
    <row r="359" spans="1:12" x14ac:dyDescent="0.25">
      <c r="A359" s="37" t="s">
        <v>298</v>
      </c>
      <c r="B359" s="48">
        <v>519</v>
      </c>
      <c r="C359" s="38" t="s">
        <v>387</v>
      </c>
      <c r="D359" s="100">
        <v>0</v>
      </c>
      <c r="E359" s="100">
        <v>539519</v>
      </c>
      <c r="F359" s="101"/>
    </row>
    <row r="360" spans="1:12" x14ac:dyDescent="0.25">
      <c r="A360" s="37" t="s">
        <v>298</v>
      </c>
      <c r="B360" s="48">
        <v>571</v>
      </c>
      <c r="C360" s="38" t="s">
        <v>406</v>
      </c>
      <c r="D360" s="100">
        <v>0</v>
      </c>
      <c r="E360" s="100">
        <v>1104498</v>
      </c>
      <c r="F360" s="101"/>
    </row>
    <row r="361" spans="1:12" x14ac:dyDescent="0.25">
      <c r="A361" s="37" t="s">
        <v>298</v>
      </c>
      <c r="B361" s="48">
        <v>612</v>
      </c>
      <c r="C361" s="38" t="s">
        <v>418</v>
      </c>
      <c r="D361" s="100">
        <v>0</v>
      </c>
      <c r="E361" s="100">
        <v>506246</v>
      </c>
      <c r="F361" s="101"/>
    </row>
    <row r="362" spans="1:12" x14ac:dyDescent="0.25">
      <c r="A362" s="37"/>
      <c r="B362" s="48"/>
      <c r="C362" s="38"/>
      <c r="D362" s="100"/>
      <c r="E362" s="100"/>
      <c r="F362" s="101"/>
    </row>
    <row r="363" spans="1:12" x14ac:dyDescent="0.25">
      <c r="A363" s="102" t="s">
        <v>467</v>
      </c>
      <c r="B363" s="66"/>
      <c r="C363" s="67"/>
      <c r="D363" s="65">
        <v>21638801.469999999</v>
      </c>
      <c r="E363" s="65">
        <v>4644676.74</v>
      </c>
      <c r="F363" s="65">
        <v>0</v>
      </c>
    </row>
    <row r="365" spans="1:12" x14ac:dyDescent="0.25">
      <c r="A365" s="8" t="s">
        <v>468</v>
      </c>
      <c r="B365" s="87"/>
      <c r="C365" s="87"/>
      <c r="D365" s="6"/>
      <c r="E365" s="6"/>
      <c r="F365" s="104"/>
      <c r="G365" s="104"/>
      <c r="H365" s="6"/>
      <c r="I365" s="6"/>
      <c r="J365" s="6"/>
      <c r="K365" s="6"/>
      <c r="L365" s="105"/>
    </row>
    <row r="366" spans="1:12" x14ac:dyDescent="0.25">
      <c r="A366" s="1" t="s">
        <v>446</v>
      </c>
      <c r="B366" s="87"/>
      <c r="C366" s="87"/>
      <c r="D366" s="6"/>
      <c r="E366" s="6"/>
      <c r="F366" s="104"/>
      <c r="G366" s="104"/>
      <c r="H366" s="6"/>
      <c r="I366" s="6"/>
      <c r="J366" s="6"/>
      <c r="K366" s="6"/>
      <c r="L366" s="105"/>
    </row>
    <row r="367" spans="1:12" x14ac:dyDescent="0.25">
      <c r="A367" s="90" t="s">
        <v>826</v>
      </c>
      <c r="B367" s="6"/>
      <c r="C367" s="6"/>
      <c r="D367" s="6"/>
      <c r="E367" s="6"/>
      <c r="F367" s="104"/>
      <c r="G367" s="104"/>
      <c r="H367" s="6"/>
      <c r="I367" s="6"/>
      <c r="J367" s="6"/>
      <c r="K367" s="6"/>
      <c r="L367" s="105"/>
    </row>
    <row r="368" spans="1:12" x14ac:dyDescent="0.25">
      <c r="A368" s="11"/>
      <c r="B368" s="11"/>
      <c r="C368" s="11"/>
      <c r="D368" s="11"/>
      <c r="E368" s="11"/>
      <c r="F368" s="106"/>
      <c r="G368" s="106"/>
      <c r="H368" s="11"/>
      <c r="I368" s="11"/>
      <c r="J368" s="11"/>
      <c r="K368" s="11"/>
      <c r="L368" s="105"/>
    </row>
    <row r="369" spans="1:12" x14ac:dyDescent="0.25">
      <c r="A369" s="91"/>
      <c r="B369" s="92" t="s">
        <v>469</v>
      </c>
      <c r="C369" s="92"/>
      <c r="D369" s="92"/>
      <c r="E369" s="107"/>
      <c r="F369" s="92" t="s">
        <v>470</v>
      </c>
      <c r="G369" s="92" t="s">
        <v>471</v>
      </c>
      <c r="H369" s="92" t="s">
        <v>472</v>
      </c>
      <c r="I369" s="92" t="s">
        <v>14</v>
      </c>
      <c r="J369" s="92" t="s">
        <v>472</v>
      </c>
      <c r="K369" s="92" t="s">
        <v>473</v>
      </c>
      <c r="L369" s="92" t="s">
        <v>474</v>
      </c>
    </row>
    <row r="370" spans="1:12" x14ac:dyDescent="0.25">
      <c r="A370" s="95" t="s">
        <v>475</v>
      </c>
      <c r="B370" s="96" t="s">
        <v>476</v>
      </c>
      <c r="C370" s="96" t="s">
        <v>477</v>
      </c>
      <c r="D370" s="96" t="s">
        <v>5</v>
      </c>
      <c r="E370" s="96" t="s">
        <v>7</v>
      </c>
      <c r="F370" s="96" t="s">
        <v>15</v>
      </c>
      <c r="G370" s="96" t="s">
        <v>478</v>
      </c>
      <c r="H370" s="96" t="s">
        <v>479</v>
      </c>
      <c r="I370" s="96" t="s">
        <v>480</v>
      </c>
      <c r="J370" s="96" t="s">
        <v>481</v>
      </c>
      <c r="K370" s="96" t="s">
        <v>482</v>
      </c>
      <c r="L370" s="96" t="s">
        <v>483</v>
      </c>
    </row>
    <row r="371" spans="1:12" x14ac:dyDescent="0.25">
      <c r="A371" s="95" t="s">
        <v>453</v>
      </c>
      <c r="B371" s="96" t="s">
        <v>484</v>
      </c>
      <c r="C371" s="96" t="s">
        <v>485</v>
      </c>
      <c r="D371" s="96" t="s">
        <v>486</v>
      </c>
      <c r="E371" s="22"/>
      <c r="F371" s="96" t="s">
        <v>487</v>
      </c>
      <c r="G371" s="96" t="s">
        <v>488</v>
      </c>
      <c r="H371" s="96" t="s">
        <v>489</v>
      </c>
      <c r="I371" s="96" t="s">
        <v>490</v>
      </c>
      <c r="J371" s="96" t="s">
        <v>21</v>
      </c>
      <c r="K371" s="108" t="s">
        <v>21</v>
      </c>
      <c r="L371" s="108" t="s">
        <v>491</v>
      </c>
    </row>
    <row r="372" spans="1:12" x14ac:dyDescent="0.25">
      <c r="A372" s="98"/>
      <c r="B372" s="33" t="s">
        <v>492</v>
      </c>
      <c r="C372" s="33"/>
      <c r="D372" s="33"/>
      <c r="E372" s="32"/>
      <c r="F372" s="109"/>
      <c r="G372" s="109"/>
      <c r="H372" s="33"/>
      <c r="I372" s="33" t="s">
        <v>33</v>
      </c>
      <c r="J372" s="33"/>
      <c r="K372" s="110"/>
      <c r="L372" s="110" t="s">
        <v>493</v>
      </c>
    </row>
    <row r="373" spans="1:12" x14ac:dyDescent="0.25">
      <c r="A373" s="11"/>
      <c r="B373" s="11"/>
      <c r="C373" s="11"/>
      <c r="D373" s="11"/>
      <c r="E373" s="11"/>
      <c r="F373" s="106"/>
      <c r="G373" s="106"/>
      <c r="H373" s="11"/>
      <c r="I373" s="11"/>
      <c r="J373" s="11"/>
      <c r="K373" s="11"/>
      <c r="L373" s="105"/>
    </row>
    <row r="374" spans="1:12" x14ac:dyDescent="0.25">
      <c r="A374" s="145" t="s">
        <v>827</v>
      </c>
      <c r="B374" s="37"/>
      <c r="C374" s="6"/>
      <c r="D374" s="48"/>
      <c r="E374" s="38"/>
      <c r="F374" s="111"/>
      <c r="G374" s="38"/>
      <c r="H374" s="112"/>
      <c r="I374" s="112"/>
      <c r="J374" s="112"/>
      <c r="K374" s="112"/>
      <c r="L374" s="105"/>
    </row>
    <row r="375" spans="1:12" x14ac:dyDescent="0.25">
      <c r="A375" s="37"/>
      <c r="B375" s="37"/>
      <c r="C375" s="6"/>
      <c r="D375" s="48"/>
      <c r="E375" s="38"/>
      <c r="F375" s="111"/>
      <c r="G375" s="38"/>
      <c r="H375" s="112"/>
      <c r="I375" s="112"/>
      <c r="J375" s="112"/>
      <c r="K375" s="112"/>
      <c r="L375" s="105"/>
    </row>
    <row r="376" spans="1:12" x14ac:dyDescent="0.25">
      <c r="A376" s="113" t="s">
        <v>467</v>
      </c>
      <c r="B376" s="67"/>
      <c r="C376" s="67"/>
      <c r="D376" s="67"/>
      <c r="E376" s="67"/>
      <c r="F376" s="114"/>
      <c r="G376" s="114"/>
      <c r="H376" s="65"/>
      <c r="I376" s="69">
        <v>0</v>
      </c>
      <c r="J376" s="69">
        <v>0</v>
      </c>
      <c r="K376" s="69">
        <v>0</v>
      </c>
      <c r="L376" s="65"/>
    </row>
    <row r="377" spans="1:12" x14ac:dyDescent="0.25">
      <c r="A377" s="115"/>
      <c r="B377" s="6"/>
      <c r="C377" s="6"/>
      <c r="D377" s="6"/>
      <c r="E377" s="6"/>
      <c r="F377" s="104"/>
      <c r="G377" s="104"/>
      <c r="H377" s="73"/>
      <c r="I377" s="73"/>
      <c r="J377" s="73"/>
      <c r="K377" s="73"/>
      <c r="L377" s="105"/>
    </row>
    <row r="378" spans="1:12" x14ac:dyDescent="0.25">
      <c r="A378" s="116" t="s">
        <v>497</v>
      </c>
      <c r="B378" s="6"/>
      <c r="C378" s="6"/>
      <c r="D378" s="6"/>
      <c r="E378" s="6"/>
      <c r="F378" s="104"/>
      <c r="G378" s="104"/>
      <c r="H378" s="78"/>
      <c r="I378" s="78"/>
      <c r="J378" s="78"/>
      <c r="K378" s="78"/>
      <c r="L378" s="105"/>
    </row>
    <row r="379" spans="1:12" x14ac:dyDescent="0.25">
      <c r="A379" s="80" t="s">
        <v>498</v>
      </c>
      <c r="B379" s="6"/>
      <c r="C379" s="6"/>
      <c r="D379" s="6"/>
      <c r="E379" s="82"/>
      <c r="F379" s="117"/>
      <c r="G379" s="118"/>
      <c r="H379" s="78"/>
      <c r="I379" s="78"/>
      <c r="J379" s="78"/>
      <c r="K379" s="78"/>
      <c r="L379" s="105"/>
    </row>
    <row r="380" spans="1:12" x14ac:dyDescent="0.25">
      <c r="A380" s="80" t="s">
        <v>499</v>
      </c>
      <c r="B380" s="6"/>
      <c r="C380" s="6"/>
      <c r="D380" s="6"/>
      <c r="E380" s="6"/>
      <c r="F380" s="104"/>
      <c r="G380" s="104"/>
      <c r="H380" s="6"/>
      <c r="I380" s="6"/>
      <c r="J380" s="6"/>
      <c r="K380" s="6"/>
      <c r="L380" s="105"/>
    </row>
    <row r="382" spans="1:12" x14ac:dyDescent="0.25">
      <c r="A382" s="120"/>
      <c r="B382" s="120"/>
      <c r="C382" s="121"/>
      <c r="D382" s="121"/>
      <c r="E382" s="121"/>
      <c r="F382" s="121"/>
    </row>
    <row r="383" spans="1:12" x14ac:dyDescent="0.25">
      <c r="A383" s="122" t="s">
        <v>500</v>
      </c>
      <c r="B383" s="123"/>
      <c r="C383" s="123"/>
      <c r="D383" s="123"/>
      <c r="E383" s="123"/>
      <c r="F383" s="124"/>
    </row>
    <row r="384" spans="1:12" ht="52.5" x14ac:dyDescent="0.25">
      <c r="A384" s="125" t="s">
        <v>501</v>
      </c>
      <c r="B384" s="126" t="s">
        <v>502</v>
      </c>
      <c r="C384" s="126" t="s">
        <v>503</v>
      </c>
      <c r="D384" s="127" t="s">
        <v>504</v>
      </c>
      <c r="E384" s="126" t="s">
        <v>505</v>
      </c>
      <c r="F384" s="128" t="s">
        <v>506</v>
      </c>
    </row>
    <row r="385" spans="1:6" ht="135" x14ac:dyDescent="0.25">
      <c r="A385" s="129">
        <v>193</v>
      </c>
      <c r="B385" s="130" t="s">
        <v>35</v>
      </c>
      <c r="C385" s="130" t="s">
        <v>507</v>
      </c>
      <c r="D385" s="130" t="s">
        <v>508</v>
      </c>
      <c r="E385" s="131" t="s">
        <v>509</v>
      </c>
      <c r="F385" s="131" t="s">
        <v>510</v>
      </c>
    </row>
    <row r="386" spans="1:6" ht="135" x14ac:dyDescent="0.25">
      <c r="A386" s="132">
        <v>199</v>
      </c>
      <c r="B386" s="133" t="s">
        <v>40</v>
      </c>
      <c r="C386" s="133" t="s">
        <v>507</v>
      </c>
      <c r="D386" s="133" t="s">
        <v>508</v>
      </c>
      <c r="E386" s="134" t="s">
        <v>509</v>
      </c>
      <c r="F386" s="134" t="s">
        <v>511</v>
      </c>
    </row>
    <row r="387" spans="1:6" ht="191.25" x14ac:dyDescent="0.25">
      <c r="A387" s="129">
        <v>202</v>
      </c>
      <c r="B387" s="130" t="s">
        <v>43</v>
      </c>
      <c r="C387" s="130" t="s">
        <v>507</v>
      </c>
      <c r="D387" s="130" t="s">
        <v>508</v>
      </c>
      <c r="E387" s="131" t="s">
        <v>512</v>
      </c>
      <c r="F387" s="131" t="s">
        <v>513</v>
      </c>
    </row>
    <row r="388" spans="1:6" ht="56.25" x14ac:dyDescent="0.25">
      <c r="A388" s="132">
        <v>211</v>
      </c>
      <c r="B388" s="133" t="s">
        <v>48</v>
      </c>
      <c r="C388" s="133" t="s">
        <v>514</v>
      </c>
      <c r="D388" s="133" t="s">
        <v>508</v>
      </c>
      <c r="E388" s="133" t="s">
        <v>515</v>
      </c>
      <c r="F388" s="133" t="s">
        <v>516</v>
      </c>
    </row>
    <row r="389" spans="1:6" ht="67.5" x14ac:dyDescent="0.25">
      <c r="A389" s="129">
        <v>221</v>
      </c>
      <c r="B389" s="130" t="s">
        <v>53</v>
      </c>
      <c r="C389" s="130" t="s">
        <v>514</v>
      </c>
      <c r="D389" s="130" t="s">
        <v>517</v>
      </c>
      <c r="E389" s="133" t="s">
        <v>518</v>
      </c>
      <c r="F389" s="133" t="s">
        <v>519</v>
      </c>
    </row>
    <row r="390" spans="1:6" ht="45" x14ac:dyDescent="0.25">
      <c r="A390" s="132">
        <v>225</v>
      </c>
      <c r="B390" s="133" t="s">
        <v>61</v>
      </c>
      <c r="C390" s="133" t="s">
        <v>520</v>
      </c>
      <c r="D390" s="133" t="s">
        <v>521</v>
      </c>
      <c r="E390" s="133" t="s">
        <v>522</v>
      </c>
      <c r="F390" s="133" t="s">
        <v>523</v>
      </c>
    </row>
    <row r="391" spans="1:6" ht="22.5" x14ac:dyDescent="0.25">
      <c r="A391" s="129">
        <v>226</v>
      </c>
      <c r="B391" s="130" t="s">
        <v>524</v>
      </c>
      <c r="C391" s="130" t="s">
        <v>514</v>
      </c>
      <c r="D391" s="130" t="s">
        <v>508</v>
      </c>
      <c r="E391" s="130" t="s">
        <v>525</v>
      </c>
      <c r="F391" s="130" t="s">
        <v>526</v>
      </c>
    </row>
    <row r="392" spans="1:6" ht="22.5" x14ac:dyDescent="0.25">
      <c r="A392" s="132">
        <v>228</v>
      </c>
      <c r="B392" s="133" t="s">
        <v>66</v>
      </c>
      <c r="C392" s="133" t="s">
        <v>520</v>
      </c>
      <c r="D392" s="133" t="s">
        <v>521</v>
      </c>
      <c r="E392" s="133" t="s">
        <v>527</v>
      </c>
      <c r="F392" s="133" t="s">
        <v>527</v>
      </c>
    </row>
    <row r="393" spans="1:6" ht="45" x14ac:dyDescent="0.25">
      <c r="A393" s="129">
        <v>233</v>
      </c>
      <c r="B393" s="130" t="s">
        <v>528</v>
      </c>
      <c r="C393" s="130" t="s">
        <v>514</v>
      </c>
      <c r="D393" s="130" t="s">
        <v>529</v>
      </c>
      <c r="E393" s="133" t="s">
        <v>530</v>
      </c>
      <c r="F393" s="133" t="s">
        <v>531</v>
      </c>
    </row>
    <row r="394" spans="1:6" ht="90" x14ac:dyDescent="0.25">
      <c r="A394" s="132">
        <v>236</v>
      </c>
      <c r="B394" s="133" t="s">
        <v>68</v>
      </c>
      <c r="C394" s="133" t="s">
        <v>507</v>
      </c>
      <c r="D394" s="133" t="s">
        <v>521</v>
      </c>
      <c r="E394" s="133" t="s">
        <v>532</v>
      </c>
      <c r="F394" s="133" t="s">
        <v>533</v>
      </c>
    </row>
    <row r="395" spans="1:6" ht="33.75" x14ac:dyDescent="0.25">
      <c r="A395" s="129">
        <v>239</v>
      </c>
      <c r="B395" s="130" t="s">
        <v>73</v>
      </c>
      <c r="C395" s="130" t="s">
        <v>534</v>
      </c>
      <c r="D395" s="130" t="s">
        <v>508</v>
      </c>
      <c r="E395" s="130" t="s">
        <v>535</v>
      </c>
      <c r="F395" s="130" t="s">
        <v>535</v>
      </c>
    </row>
    <row r="396" spans="1:6" ht="22.5" x14ac:dyDescent="0.25">
      <c r="A396" s="132">
        <v>243</v>
      </c>
      <c r="B396" s="133" t="s">
        <v>536</v>
      </c>
      <c r="C396" s="133" t="s">
        <v>534</v>
      </c>
      <c r="D396" s="133" t="s">
        <v>508</v>
      </c>
      <c r="E396" s="133" t="s">
        <v>537</v>
      </c>
      <c r="F396" s="133" t="s">
        <v>537</v>
      </c>
    </row>
    <row r="397" spans="1:6" ht="101.25" x14ac:dyDescent="0.25">
      <c r="A397" s="129">
        <v>245</v>
      </c>
      <c r="B397" s="130" t="s">
        <v>76</v>
      </c>
      <c r="C397" s="130" t="s">
        <v>514</v>
      </c>
      <c r="D397" s="130" t="s">
        <v>517</v>
      </c>
      <c r="E397" s="133" t="s">
        <v>538</v>
      </c>
      <c r="F397" s="133" t="s">
        <v>539</v>
      </c>
    </row>
    <row r="398" spans="1:6" ht="101.25" x14ac:dyDescent="0.25">
      <c r="A398" s="132">
        <v>247</v>
      </c>
      <c r="B398" s="133" t="s">
        <v>81</v>
      </c>
      <c r="C398" s="133" t="s">
        <v>514</v>
      </c>
      <c r="D398" s="133" t="s">
        <v>517</v>
      </c>
      <c r="E398" s="133" t="s">
        <v>540</v>
      </c>
      <c r="F398" s="133" t="s">
        <v>541</v>
      </c>
    </row>
    <row r="399" spans="1:6" ht="33.75" x14ac:dyDescent="0.25">
      <c r="A399" s="129">
        <v>262</v>
      </c>
      <c r="B399" s="130" t="s">
        <v>86</v>
      </c>
      <c r="C399" s="130" t="s">
        <v>542</v>
      </c>
      <c r="D399" s="130" t="s">
        <v>508</v>
      </c>
      <c r="E399" s="130" t="s">
        <v>543</v>
      </c>
      <c r="F399" s="130" t="s">
        <v>543</v>
      </c>
    </row>
    <row r="400" spans="1:6" ht="78.75" x14ac:dyDescent="0.25">
      <c r="A400" s="132">
        <v>265</v>
      </c>
      <c r="B400" s="133" t="s">
        <v>544</v>
      </c>
      <c r="C400" s="133" t="s">
        <v>545</v>
      </c>
      <c r="D400" s="133" t="s">
        <v>517</v>
      </c>
      <c r="E400" s="133" t="s">
        <v>546</v>
      </c>
      <c r="F400" s="133" t="s">
        <v>547</v>
      </c>
    </row>
    <row r="401" spans="1:6" ht="22.5" x14ac:dyDescent="0.25">
      <c r="A401" s="129">
        <v>270</v>
      </c>
      <c r="B401" s="130" t="s">
        <v>93</v>
      </c>
      <c r="C401" s="130" t="s">
        <v>520</v>
      </c>
      <c r="D401" s="130" t="s">
        <v>521</v>
      </c>
      <c r="E401" s="130" t="s">
        <v>527</v>
      </c>
      <c r="F401" s="130" t="s">
        <v>527</v>
      </c>
    </row>
    <row r="402" spans="1:6" ht="101.25" x14ac:dyDescent="0.25">
      <c r="A402" s="132">
        <v>271</v>
      </c>
      <c r="B402" s="133" t="s">
        <v>95</v>
      </c>
      <c r="C402" s="133" t="s">
        <v>548</v>
      </c>
      <c r="D402" s="133" t="s">
        <v>517</v>
      </c>
      <c r="E402" s="133" t="s">
        <v>549</v>
      </c>
      <c r="F402" s="133" t="s">
        <v>550</v>
      </c>
    </row>
    <row r="403" spans="1:6" ht="33.75" x14ac:dyDescent="0.25">
      <c r="A403" s="129">
        <v>278</v>
      </c>
      <c r="B403" s="130" t="s">
        <v>551</v>
      </c>
      <c r="C403" s="130" t="s">
        <v>552</v>
      </c>
      <c r="D403" s="130" t="s">
        <v>508</v>
      </c>
      <c r="E403" s="130" t="s">
        <v>553</v>
      </c>
      <c r="F403" s="130" t="s">
        <v>553</v>
      </c>
    </row>
    <row r="404" spans="1:6" ht="33.75" x14ac:dyDescent="0.25">
      <c r="A404" s="132">
        <v>280</v>
      </c>
      <c r="B404" s="133" t="s">
        <v>100</v>
      </c>
      <c r="C404" s="133" t="s">
        <v>514</v>
      </c>
      <c r="D404" s="133" t="s">
        <v>554</v>
      </c>
      <c r="E404" s="133" t="s">
        <v>555</v>
      </c>
      <c r="F404" s="133" t="s">
        <v>556</v>
      </c>
    </row>
    <row r="405" spans="1:6" ht="90" x14ac:dyDescent="0.25">
      <c r="A405" s="129">
        <v>282</v>
      </c>
      <c r="B405" s="130" t="s">
        <v>104</v>
      </c>
      <c r="C405" s="130" t="s">
        <v>548</v>
      </c>
      <c r="D405" s="130" t="s">
        <v>517</v>
      </c>
      <c r="E405" s="133" t="s">
        <v>557</v>
      </c>
      <c r="F405" s="133" t="s">
        <v>558</v>
      </c>
    </row>
    <row r="406" spans="1:6" ht="78.75" x14ac:dyDescent="0.25">
      <c r="A406" s="132">
        <v>283</v>
      </c>
      <c r="B406" s="133" t="s">
        <v>110</v>
      </c>
      <c r="C406" s="133" t="s">
        <v>507</v>
      </c>
      <c r="D406" s="133" t="s">
        <v>521</v>
      </c>
      <c r="E406" s="133" t="s">
        <v>559</v>
      </c>
      <c r="F406" s="133" t="s">
        <v>560</v>
      </c>
    </row>
    <row r="407" spans="1:6" x14ac:dyDescent="0.25">
      <c r="A407" s="129">
        <v>290</v>
      </c>
      <c r="B407" s="130" t="s">
        <v>114</v>
      </c>
      <c r="C407" s="130" t="s">
        <v>548</v>
      </c>
      <c r="D407" s="130" t="s">
        <v>561</v>
      </c>
      <c r="E407" s="130"/>
      <c r="F407" s="130" t="s">
        <v>562</v>
      </c>
    </row>
    <row r="408" spans="1:6" ht="112.5" x14ac:dyDescent="0.25">
      <c r="A408" s="132">
        <v>294</v>
      </c>
      <c r="B408" s="133" t="s">
        <v>118</v>
      </c>
      <c r="C408" s="133" t="s">
        <v>514</v>
      </c>
      <c r="D408" s="133" t="s">
        <v>517</v>
      </c>
      <c r="E408" s="134" t="s">
        <v>563</v>
      </c>
      <c r="F408" s="134" t="s">
        <v>564</v>
      </c>
    </row>
    <row r="409" spans="1:6" ht="45" x14ac:dyDescent="0.25">
      <c r="A409" s="129">
        <v>295</v>
      </c>
      <c r="B409" s="130" t="s">
        <v>565</v>
      </c>
      <c r="C409" s="130" t="s">
        <v>548</v>
      </c>
      <c r="D409" s="130" t="s">
        <v>566</v>
      </c>
      <c r="E409" s="130" t="s">
        <v>567</v>
      </c>
      <c r="F409" s="130" t="s">
        <v>567</v>
      </c>
    </row>
    <row r="410" spans="1:6" x14ac:dyDescent="0.25">
      <c r="A410" s="132">
        <v>299</v>
      </c>
      <c r="B410" s="133" t="s">
        <v>122</v>
      </c>
      <c r="C410" s="133" t="s">
        <v>548</v>
      </c>
      <c r="D410" s="133" t="s">
        <v>561</v>
      </c>
      <c r="E410" s="133"/>
      <c r="F410" s="133" t="s">
        <v>562</v>
      </c>
    </row>
    <row r="411" spans="1:6" ht="56.25" x14ac:dyDescent="0.25">
      <c r="A411" s="129">
        <v>300</v>
      </c>
      <c r="B411" s="130" t="s">
        <v>125</v>
      </c>
      <c r="C411" s="130" t="s">
        <v>545</v>
      </c>
      <c r="D411" s="130" t="s">
        <v>521</v>
      </c>
      <c r="E411" s="130" t="s">
        <v>568</v>
      </c>
      <c r="F411" s="130" t="s">
        <v>569</v>
      </c>
    </row>
    <row r="412" spans="1:6" ht="45" x14ac:dyDescent="0.25">
      <c r="A412" s="132">
        <v>304</v>
      </c>
      <c r="B412" s="133" t="s">
        <v>570</v>
      </c>
      <c r="C412" s="133" t="s">
        <v>542</v>
      </c>
      <c r="D412" s="133" t="s">
        <v>571</v>
      </c>
      <c r="E412" s="133" t="s">
        <v>572</v>
      </c>
      <c r="F412" s="133" t="s">
        <v>573</v>
      </c>
    </row>
    <row r="413" spans="1:6" ht="33.75" x14ac:dyDescent="0.25">
      <c r="A413" s="132" t="s">
        <v>574</v>
      </c>
      <c r="B413" s="133" t="s">
        <v>575</v>
      </c>
      <c r="C413" s="133" t="s">
        <v>514</v>
      </c>
      <c r="D413" s="133" t="s">
        <v>576</v>
      </c>
      <c r="E413" s="133" t="s">
        <v>577</v>
      </c>
      <c r="F413" s="133" t="s">
        <v>578</v>
      </c>
    </row>
    <row r="414" spans="1:6" ht="56.25" x14ac:dyDescent="0.25">
      <c r="A414" s="129">
        <v>311</v>
      </c>
      <c r="B414" s="130" t="s">
        <v>579</v>
      </c>
      <c r="C414" s="130" t="s">
        <v>542</v>
      </c>
      <c r="D414" s="130" t="s">
        <v>580</v>
      </c>
      <c r="E414" s="130" t="s">
        <v>581</v>
      </c>
      <c r="F414" s="130" t="s">
        <v>582</v>
      </c>
    </row>
    <row r="415" spans="1:6" ht="33.75" x14ac:dyDescent="0.25">
      <c r="A415" s="132">
        <v>312</v>
      </c>
      <c r="B415" s="133" t="s">
        <v>583</v>
      </c>
      <c r="C415" s="133" t="s">
        <v>584</v>
      </c>
      <c r="D415" s="133" t="s">
        <v>508</v>
      </c>
      <c r="E415" s="133" t="s">
        <v>585</v>
      </c>
      <c r="F415" s="133" t="s">
        <v>585</v>
      </c>
    </row>
    <row r="416" spans="1:6" ht="123.75" x14ac:dyDescent="0.25">
      <c r="A416" s="129">
        <v>313</v>
      </c>
      <c r="B416" s="130" t="s">
        <v>586</v>
      </c>
      <c r="C416" s="130" t="s">
        <v>587</v>
      </c>
      <c r="D416" s="130" t="s">
        <v>588</v>
      </c>
      <c r="E416" s="133" t="s">
        <v>589</v>
      </c>
      <c r="F416" s="130" t="s">
        <v>590</v>
      </c>
    </row>
    <row r="417" spans="1:6" ht="33.75" x14ac:dyDescent="0.25">
      <c r="A417" s="132">
        <v>315</v>
      </c>
      <c r="B417" s="133" t="s">
        <v>131</v>
      </c>
      <c r="C417" s="133" t="s">
        <v>591</v>
      </c>
      <c r="D417" s="133" t="s">
        <v>592</v>
      </c>
      <c r="E417" s="133"/>
      <c r="F417" s="133" t="s">
        <v>562</v>
      </c>
    </row>
    <row r="418" spans="1:6" x14ac:dyDescent="0.25">
      <c r="A418" s="129">
        <v>316</v>
      </c>
      <c r="B418" s="130" t="s">
        <v>131</v>
      </c>
      <c r="C418" s="130" t="s">
        <v>548</v>
      </c>
      <c r="D418" s="130" t="s">
        <v>561</v>
      </c>
      <c r="E418" s="130"/>
      <c r="F418" s="130" t="s">
        <v>562</v>
      </c>
    </row>
    <row r="419" spans="1:6" ht="22.5" x14ac:dyDescent="0.25">
      <c r="A419" s="132">
        <v>319</v>
      </c>
      <c r="B419" s="133" t="s">
        <v>134</v>
      </c>
      <c r="C419" s="133" t="s">
        <v>520</v>
      </c>
      <c r="D419" s="133" t="s">
        <v>521</v>
      </c>
      <c r="E419" s="133" t="s">
        <v>527</v>
      </c>
      <c r="F419" s="133" t="s">
        <v>527</v>
      </c>
    </row>
    <row r="420" spans="1:6" ht="112.5" x14ac:dyDescent="0.25">
      <c r="A420" s="129">
        <v>322</v>
      </c>
      <c r="B420" s="130" t="s">
        <v>136</v>
      </c>
      <c r="C420" s="130" t="s">
        <v>548</v>
      </c>
      <c r="D420" s="130" t="s">
        <v>517</v>
      </c>
      <c r="E420" s="133" t="s">
        <v>593</v>
      </c>
      <c r="F420" s="133" t="s">
        <v>539</v>
      </c>
    </row>
    <row r="421" spans="1:6" ht="67.5" x14ac:dyDescent="0.25">
      <c r="A421" s="132">
        <v>323</v>
      </c>
      <c r="B421" s="133" t="s">
        <v>594</v>
      </c>
      <c r="C421" s="133" t="s">
        <v>584</v>
      </c>
      <c r="D421" s="133" t="s">
        <v>595</v>
      </c>
      <c r="E421" s="133" t="s">
        <v>596</v>
      </c>
      <c r="F421" s="133" t="s">
        <v>597</v>
      </c>
    </row>
    <row r="422" spans="1:6" ht="22.5" x14ac:dyDescent="0.25">
      <c r="A422" s="129">
        <v>330</v>
      </c>
      <c r="B422" s="130" t="s">
        <v>145</v>
      </c>
      <c r="C422" s="130" t="s">
        <v>545</v>
      </c>
      <c r="D422" s="130" t="s">
        <v>598</v>
      </c>
      <c r="E422" s="130" t="s">
        <v>599</v>
      </c>
      <c r="F422" s="130" t="s">
        <v>599</v>
      </c>
    </row>
    <row r="423" spans="1:6" ht="33.75" x14ac:dyDescent="0.25">
      <c r="A423" s="132">
        <v>331</v>
      </c>
      <c r="B423" s="133" t="s">
        <v>600</v>
      </c>
      <c r="C423" s="133" t="s">
        <v>591</v>
      </c>
      <c r="D423" s="133" t="s">
        <v>601</v>
      </c>
      <c r="E423" s="133" t="s">
        <v>602</v>
      </c>
      <c r="F423" s="133" t="s">
        <v>603</v>
      </c>
    </row>
    <row r="424" spans="1:6" ht="45" x14ac:dyDescent="0.25">
      <c r="A424" s="132">
        <v>332</v>
      </c>
      <c r="B424" s="133" t="s">
        <v>600</v>
      </c>
      <c r="C424" s="133" t="s">
        <v>604</v>
      </c>
      <c r="D424" s="133" t="s">
        <v>605</v>
      </c>
      <c r="E424" s="133" t="s">
        <v>606</v>
      </c>
      <c r="F424" s="133" t="s">
        <v>607</v>
      </c>
    </row>
    <row r="425" spans="1:6" ht="33.75" x14ac:dyDescent="0.25">
      <c r="A425" s="129" t="s">
        <v>608</v>
      </c>
      <c r="B425" s="130" t="s">
        <v>609</v>
      </c>
      <c r="C425" s="130" t="s">
        <v>514</v>
      </c>
      <c r="D425" s="130" t="s">
        <v>576</v>
      </c>
      <c r="E425" s="130" t="s">
        <v>577</v>
      </c>
      <c r="F425" s="130" t="s">
        <v>578</v>
      </c>
    </row>
    <row r="426" spans="1:6" ht="22.5" x14ac:dyDescent="0.25">
      <c r="A426" s="132" t="s">
        <v>610</v>
      </c>
      <c r="B426" s="133" t="s">
        <v>149</v>
      </c>
      <c r="C426" s="133" t="s">
        <v>611</v>
      </c>
      <c r="D426" s="133" t="s">
        <v>521</v>
      </c>
      <c r="E426" s="133" t="s">
        <v>612</v>
      </c>
      <c r="F426" s="133" t="s">
        <v>612</v>
      </c>
    </row>
    <row r="427" spans="1:6" ht="33.75" x14ac:dyDescent="0.25">
      <c r="A427" s="129">
        <v>338</v>
      </c>
      <c r="B427" s="130" t="s">
        <v>613</v>
      </c>
      <c r="C427" s="130" t="s">
        <v>542</v>
      </c>
      <c r="D427" s="130" t="s">
        <v>508</v>
      </c>
      <c r="E427" s="133" t="s">
        <v>614</v>
      </c>
      <c r="F427" s="133" t="s">
        <v>614</v>
      </c>
    </row>
    <row r="428" spans="1:6" ht="67.5" x14ac:dyDescent="0.25">
      <c r="A428" s="132">
        <v>341</v>
      </c>
      <c r="B428" s="133" t="s">
        <v>160</v>
      </c>
      <c r="C428" s="133" t="s">
        <v>520</v>
      </c>
      <c r="D428" s="133" t="s">
        <v>508</v>
      </c>
      <c r="E428" s="133" t="s">
        <v>615</v>
      </c>
      <c r="F428" s="133" t="s">
        <v>615</v>
      </c>
    </row>
    <row r="429" spans="1:6" ht="45" x14ac:dyDescent="0.25">
      <c r="A429" s="129">
        <v>342</v>
      </c>
      <c r="B429" s="130" t="s">
        <v>164</v>
      </c>
      <c r="C429" s="130" t="s">
        <v>548</v>
      </c>
      <c r="D429" s="130" t="s">
        <v>616</v>
      </c>
      <c r="E429" s="133" t="s">
        <v>567</v>
      </c>
      <c r="F429" s="130" t="s">
        <v>567</v>
      </c>
    </row>
    <row r="430" spans="1:6" ht="56.25" x14ac:dyDescent="0.25">
      <c r="A430" s="132">
        <v>346</v>
      </c>
      <c r="B430" s="133" t="s">
        <v>617</v>
      </c>
      <c r="C430" s="133" t="s">
        <v>542</v>
      </c>
      <c r="D430" s="133" t="s">
        <v>580</v>
      </c>
      <c r="E430" s="133" t="s">
        <v>618</v>
      </c>
      <c r="F430" s="133" t="s">
        <v>582</v>
      </c>
    </row>
    <row r="431" spans="1:6" ht="56.25" x14ac:dyDescent="0.25">
      <c r="A431" s="129" t="s">
        <v>619</v>
      </c>
      <c r="B431" s="130" t="s">
        <v>179</v>
      </c>
      <c r="C431" s="130" t="s">
        <v>548</v>
      </c>
      <c r="D431" s="133" t="s">
        <v>517</v>
      </c>
      <c r="E431" s="133" t="s">
        <v>620</v>
      </c>
      <c r="F431" s="133" t="s">
        <v>620</v>
      </c>
    </row>
    <row r="432" spans="1:6" ht="56.25" x14ac:dyDescent="0.25">
      <c r="A432" s="132">
        <v>354</v>
      </c>
      <c r="B432" s="133" t="s">
        <v>621</v>
      </c>
      <c r="C432" s="133" t="s">
        <v>591</v>
      </c>
      <c r="D432" s="133" t="s">
        <v>622</v>
      </c>
      <c r="E432" s="133" t="s">
        <v>623</v>
      </c>
      <c r="F432" s="133" t="s">
        <v>623</v>
      </c>
    </row>
    <row r="433" spans="1:6" ht="33.75" x14ac:dyDescent="0.25">
      <c r="A433" s="129">
        <v>361</v>
      </c>
      <c r="B433" s="130" t="s">
        <v>624</v>
      </c>
      <c r="C433" s="130" t="s">
        <v>584</v>
      </c>
      <c r="D433" s="130" t="s">
        <v>508</v>
      </c>
      <c r="E433" s="130" t="s">
        <v>585</v>
      </c>
      <c r="F433" s="130" t="s">
        <v>585</v>
      </c>
    </row>
    <row r="434" spans="1:6" ht="33.75" x14ac:dyDescent="0.25">
      <c r="A434" s="132">
        <v>362</v>
      </c>
      <c r="B434" s="133" t="s">
        <v>625</v>
      </c>
      <c r="C434" s="133" t="s">
        <v>514</v>
      </c>
      <c r="D434" s="133" t="s">
        <v>508</v>
      </c>
      <c r="E434" s="133" t="s">
        <v>553</v>
      </c>
      <c r="F434" s="133" t="s">
        <v>553</v>
      </c>
    </row>
    <row r="435" spans="1:6" ht="45" x14ac:dyDescent="0.25">
      <c r="A435" s="129">
        <v>363</v>
      </c>
      <c r="B435" s="130" t="s">
        <v>216</v>
      </c>
      <c r="C435" s="130" t="s">
        <v>548</v>
      </c>
      <c r="D435" s="130" t="s">
        <v>626</v>
      </c>
      <c r="E435" s="133" t="s">
        <v>627</v>
      </c>
      <c r="F435" s="133" t="s">
        <v>627</v>
      </c>
    </row>
    <row r="436" spans="1:6" ht="101.25" x14ac:dyDescent="0.25">
      <c r="A436" s="132" t="s">
        <v>628</v>
      </c>
      <c r="B436" s="133" t="s">
        <v>187</v>
      </c>
      <c r="C436" s="133" t="s">
        <v>548</v>
      </c>
      <c r="D436" s="133" t="s">
        <v>517</v>
      </c>
      <c r="E436" s="133" t="s">
        <v>629</v>
      </c>
      <c r="F436" s="133" t="s">
        <v>539</v>
      </c>
    </row>
    <row r="437" spans="1:6" ht="33.75" x14ac:dyDescent="0.25">
      <c r="A437" s="129">
        <v>365</v>
      </c>
      <c r="B437" s="130" t="s">
        <v>221</v>
      </c>
      <c r="C437" s="130" t="s">
        <v>584</v>
      </c>
      <c r="D437" s="130" t="s">
        <v>630</v>
      </c>
      <c r="E437" s="133" t="s">
        <v>631</v>
      </c>
      <c r="F437" s="133" t="s">
        <v>631</v>
      </c>
    </row>
    <row r="438" spans="1:6" ht="22.5" x14ac:dyDescent="0.25">
      <c r="A438" s="132">
        <v>367</v>
      </c>
      <c r="B438" s="133" t="s">
        <v>225</v>
      </c>
      <c r="C438" s="133" t="s">
        <v>520</v>
      </c>
      <c r="D438" s="133" t="s">
        <v>521</v>
      </c>
      <c r="E438" s="133" t="s">
        <v>527</v>
      </c>
      <c r="F438" s="133" t="s">
        <v>527</v>
      </c>
    </row>
    <row r="439" spans="1:6" ht="56.25" x14ac:dyDescent="0.25">
      <c r="A439" s="129">
        <v>368</v>
      </c>
      <c r="B439" s="130" t="s">
        <v>632</v>
      </c>
      <c r="C439" s="130" t="s">
        <v>542</v>
      </c>
      <c r="D439" s="130" t="s">
        <v>633</v>
      </c>
      <c r="E439" s="133" t="s">
        <v>634</v>
      </c>
      <c r="F439" s="133" t="s">
        <v>635</v>
      </c>
    </row>
    <row r="440" spans="1:6" ht="45" x14ac:dyDescent="0.25">
      <c r="A440" s="132">
        <v>369</v>
      </c>
      <c r="B440" s="133" t="s">
        <v>636</v>
      </c>
      <c r="C440" s="133" t="s">
        <v>584</v>
      </c>
      <c r="D440" s="133" t="s">
        <v>566</v>
      </c>
      <c r="E440" s="133" t="s">
        <v>567</v>
      </c>
      <c r="F440" s="133" t="s">
        <v>567</v>
      </c>
    </row>
    <row r="441" spans="1:6" ht="56.25" x14ac:dyDescent="0.25">
      <c r="A441" s="132">
        <v>373</v>
      </c>
      <c r="B441" s="133" t="s">
        <v>230</v>
      </c>
      <c r="C441" s="133" t="s">
        <v>545</v>
      </c>
      <c r="D441" s="133" t="s">
        <v>637</v>
      </c>
      <c r="E441" s="133" t="s">
        <v>638</v>
      </c>
      <c r="F441" s="133" t="s">
        <v>639</v>
      </c>
    </row>
    <row r="442" spans="1:6" x14ac:dyDescent="0.25">
      <c r="A442" s="132">
        <v>379</v>
      </c>
      <c r="B442" s="133" t="s">
        <v>640</v>
      </c>
      <c r="C442" s="133" t="s">
        <v>548</v>
      </c>
      <c r="D442" s="133" t="s">
        <v>641</v>
      </c>
      <c r="E442" s="133"/>
      <c r="F442" s="133" t="s">
        <v>642</v>
      </c>
    </row>
    <row r="443" spans="1:6" ht="78.75" x14ac:dyDescent="0.25">
      <c r="A443" s="132" t="s">
        <v>643</v>
      </c>
      <c r="B443" s="133" t="s">
        <v>153</v>
      </c>
      <c r="C443" s="133" t="s">
        <v>611</v>
      </c>
      <c r="D443" s="133" t="s">
        <v>517</v>
      </c>
      <c r="E443" s="133" t="s">
        <v>644</v>
      </c>
      <c r="F443" s="133" t="s">
        <v>644</v>
      </c>
    </row>
    <row r="444" spans="1:6" ht="112.5" x14ac:dyDescent="0.25">
      <c r="A444" s="132" t="s">
        <v>645</v>
      </c>
      <c r="B444" s="133" t="s">
        <v>196</v>
      </c>
      <c r="C444" s="133" t="s">
        <v>548</v>
      </c>
      <c r="D444" s="133" t="s">
        <v>521</v>
      </c>
      <c r="E444" s="133" t="s">
        <v>646</v>
      </c>
      <c r="F444" s="133" t="s">
        <v>620</v>
      </c>
    </row>
    <row r="445" spans="1:6" ht="78.75" x14ac:dyDescent="0.25">
      <c r="A445" s="132">
        <v>383</v>
      </c>
      <c r="B445" s="133" t="s">
        <v>647</v>
      </c>
      <c r="C445" s="133" t="s">
        <v>604</v>
      </c>
      <c r="D445" s="133" t="s">
        <v>517</v>
      </c>
      <c r="E445" s="133" t="s">
        <v>648</v>
      </c>
      <c r="F445" s="133" t="s">
        <v>649</v>
      </c>
    </row>
    <row r="446" spans="1:6" ht="112.5" x14ac:dyDescent="0.25">
      <c r="A446" s="132">
        <v>392</v>
      </c>
      <c r="B446" s="133" t="s">
        <v>235</v>
      </c>
      <c r="C446" s="133" t="s">
        <v>507</v>
      </c>
      <c r="D446" s="133" t="s">
        <v>517</v>
      </c>
      <c r="E446" s="133" t="s">
        <v>650</v>
      </c>
      <c r="F446" s="133" t="s">
        <v>651</v>
      </c>
    </row>
    <row r="447" spans="1:6" ht="45" x14ac:dyDescent="0.25">
      <c r="A447" s="132">
        <v>393</v>
      </c>
      <c r="B447" s="133" t="s">
        <v>170</v>
      </c>
      <c r="C447" s="133" t="s">
        <v>548</v>
      </c>
      <c r="D447" s="133" t="s">
        <v>616</v>
      </c>
      <c r="E447" s="133" t="s">
        <v>567</v>
      </c>
      <c r="F447" s="133" t="s">
        <v>567</v>
      </c>
    </row>
    <row r="448" spans="1:6" ht="22.5" x14ac:dyDescent="0.25">
      <c r="A448" s="132">
        <v>396</v>
      </c>
      <c r="B448" s="133" t="s">
        <v>652</v>
      </c>
      <c r="C448" s="133" t="s">
        <v>584</v>
      </c>
      <c r="D448" s="133" t="s">
        <v>653</v>
      </c>
      <c r="E448" s="133" t="s">
        <v>654</v>
      </c>
      <c r="F448" s="133" t="s">
        <v>654</v>
      </c>
    </row>
    <row r="449" spans="1:6" ht="112.5" x14ac:dyDescent="0.25">
      <c r="A449" s="132" t="s">
        <v>655</v>
      </c>
      <c r="B449" s="133" t="s">
        <v>206</v>
      </c>
      <c r="C449" s="133" t="s">
        <v>548</v>
      </c>
      <c r="D449" s="133" t="s">
        <v>521</v>
      </c>
      <c r="E449" s="133" t="s">
        <v>656</v>
      </c>
      <c r="F449" s="133" t="s">
        <v>620</v>
      </c>
    </row>
    <row r="450" spans="1:6" ht="67.5" x14ac:dyDescent="0.25">
      <c r="A450" s="132">
        <v>405</v>
      </c>
      <c r="B450" s="135">
        <v>38393</v>
      </c>
      <c r="C450" s="133" t="s">
        <v>548</v>
      </c>
      <c r="D450" s="133" t="s">
        <v>508</v>
      </c>
      <c r="E450" s="133" t="s">
        <v>657</v>
      </c>
      <c r="F450" s="133" t="s">
        <v>657</v>
      </c>
    </row>
    <row r="451" spans="1:6" ht="45" x14ac:dyDescent="0.25">
      <c r="A451" s="129">
        <v>410</v>
      </c>
      <c r="B451" s="136">
        <v>38454</v>
      </c>
      <c r="C451" s="137" t="s">
        <v>548</v>
      </c>
      <c r="D451" s="137" t="s">
        <v>616</v>
      </c>
      <c r="E451" s="137" t="s">
        <v>567</v>
      </c>
      <c r="F451" s="137" t="s">
        <v>567</v>
      </c>
    </row>
    <row r="452" spans="1:6" ht="45" x14ac:dyDescent="0.25">
      <c r="A452" s="132">
        <v>412</v>
      </c>
      <c r="B452" s="135">
        <v>38470</v>
      </c>
      <c r="C452" s="133" t="s">
        <v>542</v>
      </c>
      <c r="D452" s="133" t="s">
        <v>658</v>
      </c>
      <c r="E452" s="133" t="s">
        <v>659</v>
      </c>
      <c r="F452" s="133" t="s">
        <v>659</v>
      </c>
    </row>
    <row r="453" spans="1:6" ht="22.5" x14ac:dyDescent="0.25">
      <c r="A453" s="132">
        <v>414</v>
      </c>
      <c r="B453" s="135">
        <v>38498</v>
      </c>
      <c r="C453" s="133" t="s">
        <v>584</v>
      </c>
      <c r="D453" s="133" t="s">
        <v>660</v>
      </c>
      <c r="E453" s="133" t="s">
        <v>661</v>
      </c>
      <c r="F453" s="133" t="s">
        <v>661</v>
      </c>
    </row>
    <row r="454" spans="1:6" ht="22.5" x14ac:dyDescent="0.25">
      <c r="A454" s="132">
        <v>420</v>
      </c>
      <c r="B454" s="135">
        <v>38526</v>
      </c>
      <c r="C454" s="133" t="s">
        <v>520</v>
      </c>
      <c r="D454" s="133" t="s">
        <v>508</v>
      </c>
      <c r="E454" s="133" t="s">
        <v>527</v>
      </c>
      <c r="F454" s="133" t="s">
        <v>527</v>
      </c>
    </row>
    <row r="455" spans="1:6" ht="33.75" x14ac:dyDescent="0.25">
      <c r="A455" s="132">
        <v>424</v>
      </c>
      <c r="B455" s="135">
        <v>38553</v>
      </c>
      <c r="C455" s="135" t="s">
        <v>514</v>
      </c>
      <c r="D455" s="130" t="s">
        <v>576</v>
      </c>
      <c r="E455" s="130" t="s">
        <v>577</v>
      </c>
      <c r="F455" s="130" t="s">
        <v>578</v>
      </c>
    </row>
    <row r="456" spans="1:6" ht="22.5" x14ac:dyDescent="0.25">
      <c r="A456" s="132" t="s">
        <v>662</v>
      </c>
      <c r="B456" s="135">
        <v>38559</v>
      </c>
      <c r="C456" s="133" t="s">
        <v>611</v>
      </c>
      <c r="D456" s="133" t="s">
        <v>521</v>
      </c>
      <c r="E456" s="133" t="s">
        <v>663</v>
      </c>
      <c r="F456" s="133" t="s">
        <v>663</v>
      </c>
    </row>
    <row r="457" spans="1:6" ht="33.75" x14ac:dyDescent="0.25">
      <c r="A457" s="132">
        <v>430</v>
      </c>
      <c r="B457" s="135">
        <v>38576</v>
      </c>
      <c r="C457" s="135" t="s">
        <v>514</v>
      </c>
      <c r="D457" s="133" t="s">
        <v>664</v>
      </c>
      <c r="E457" s="133" t="s">
        <v>665</v>
      </c>
      <c r="F457" s="133" t="s">
        <v>578</v>
      </c>
    </row>
    <row r="458" spans="1:6" ht="67.5" x14ac:dyDescent="0.25">
      <c r="A458" s="132">
        <v>436</v>
      </c>
      <c r="B458" s="135">
        <v>38638</v>
      </c>
      <c r="C458" s="133" t="s">
        <v>584</v>
      </c>
      <c r="D458" s="133" t="s">
        <v>595</v>
      </c>
      <c r="E458" s="133" t="s">
        <v>596</v>
      </c>
      <c r="F458" s="133" t="s">
        <v>597</v>
      </c>
    </row>
    <row r="459" spans="1:6" ht="90" x14ac:dyDescent="0.25">
      <c r="A459" s="132" t="s">
        <v>666</v>
      </c>
      <c r="B459" s="135">
        <v>38649</v>
      </c>
      <c r="C459" s="133" t="s">
        <v>548</v>
      </c>
      <c r="D459" s="133" t="s">
        <v>521</v>
      </c>
      <c r="E459" s="133" t="s">
        <v>667</v>
      </c>
      <c r="F459" s="133" t="s">
        <v>620</v>
      </c>
    </row>
    <row r="460" spans="1:6" ht="45" x14ac:dyDescent="0.25">
      <c r="A460" s="132">
        <v>441</v>
      </c>
      <c r="B460" s="135">
        <v>38673</v>
      </c>
      <c r="C460" s="133" t="s">
        <v>584</v>
      </c>
      <c r="D460" s="137" t="s">
        <v>616</v>
      </c>
      <c r="E460" s="137" t="s">
        <v>567</v>
      </c>
      <c r="F460" s="137" t="s">
        <v>567</v>
      </c>
    </row>
    <row r="461" spans="1:6" ht="22.5" x14ac:dyDescent="0.25">
      <c r="A461" s="132">
        <v>442</v>
      </c>
      <c r="B461" s="135">
        <v>38677</v>
      </c>
      <c r="C461" s="133" t="s">
        <v>542</v>
      </c>
      <c r="D461" s="133" t="s">
        <v>668</v>
      </c>
      <c r="E461" s="133" t="s">
        <v>669</v>
      </c>
      <c r="F461" s="133" t="s">
        <v>669</v>
      </c>
    </row>
    <row r="462" spans="1:6" ht="409.5" x14ac:dyDescent="0.25">
      <c r="A462" s="132">
        <v>449</v>
      </c>
      <c r="B462" s="135">
        <v>38716</v>
      </c>
      <c r="C462" s="133" t="s">
        <v>507</v>
      </c>
      <c r="D462" s="133" t="s">
        <v>517</v>
      </c>
      <c r="E462" s="138" t="s">
        <v>670</v>
      </c>
      <c r="F462" s="133" t="s">
        <v>671</v>
      </c>
    </row>
    <row r="463" spans="1:6" ht="56.25" x14ac:dyDescent="0.25">
      <c r="A463" s="132" t="s">
        <v>672</v>
      </c>
      <c r="B463" s="135">
        <v>38734</v>
      </c>
      <c r="C463" s="133" t="s">
        <v>542</v>
      </c>
      <c r="D463" s="133" t="s">
        <v>580</v>
      </c>
      <c r="E463" s="133" t="s">
        <v>618</v>
      </c>
      <c r="F463" s="133" t="s">
        <v>582</v>
      </c>
    </row>
    <row r="464" spans="1:6" ht="22.5" x14ac:dyDescent="0.25">
      <c r="A464" s="132">
        <v>455</v>
      </c>
      <c r="B464" s="135">
        <v>38769</v>
      </c>
      <c r="C464" s="133" t="s">
        <v>673</v>
      </c>
      <c r="D464" s="133" t="s">
        <v>674</v>
      </c>
      <c r="E464" s="133" t="s">
        <v>675</v>
      </c>
      <c r="F464" s="133" t="s">
        <v>675</v>
      </c>
    </row>
    <row r="465" spans="1:6" ht="45" x14ac:dyDescent="0.25">
      <c r="A465" s="132">
        <v>458</v>
      </c>
      <c r="B465" s="135">
        <v>38792</v>
      </c>
      <c r="C465" s="137" t="s">
        <v>676</v>
      </c>
      <c r="D465" s="133" t="s">
        <v>616</v>
      </c>
      <c r="E465" s="137" t="s">
        <v>567</v>
      </c>
      <c r="F465" s="137" t="s">
        <v>567</v>
      </c>
    </row>
    <row r="466" spans="1:6" ht="22.5" x14ac:dyDescent="0.25">
      <c r="A466" s="132">
        <v>460</v>
      </c>
      <c r="B466" s="135">
        <v>38812</v>
      </c>
      <c r="C466" s="133" t="s">
        <v>520</v>
      </c>
      <c r="D466" s="133" t="s">
        <v>521</v>
      </c>
      <c r="E466" s="133" t="s">
        <v>612</v>
      </c>
      <c r="F466" s="133" t="s">
        <v>612</v>
      </c>
    </row>
    <row r="467" spans="1:6" ht="157.5" x14ac:dyDescent="0.25">
      <c r="A467" s="132">
        <v>462</v>
      </c>
      <c r="B467" s="135">
        <v>38818</v>
      </c>
      <c r="C467" s="133" t="s">
        <v>542</v>
      </c>
      <c r="D467" s="133" t="s">
        <v>677</v>
      </c>
      <c r="E467" s="133" t="s">
        <v>678</v>
      </c>
      <c r="F467" s="133" t="s">
        <v>679</v>
      </c>
    </row>
    <row r="468" spans="1:6" ht="22.5" x14ac:dyDescent="0.25">
      <c r="A468" s="132">
        <v>471</v>
      </c>
      <c r="B468" s="135">
        <v>38960</v>
      </c>
      <c r="C468" s="133" t="s">
        <v>542</v>
      </c>
      <c r="D468" s="133" t="s">
        <v>680</v>
      </c>
      <c r="E468" s="133" t="s">
        <v>681</v>
      </c>
      <c r="F468" s="133" t="s">
        <v>681</v>
      </c>
    </row>
    <row r="469" spans="1:6" ht="45" x14ac:dyDescent="0.25">
      <c r="A469" s="132">
        <v>472</v>
      </c>
      <c r="B469" s="135">
        <v>38973</v>
      </c>
      <c r="C469" s="133" t="s">
        <v>611</v>
      </c>
      <c r="D469" s="130" t="s">
        <v>566</v>
      </c>
      <c r="E469" s="130" t="s">
        <v>567</v>
      </c>
      <c r="F469" s="130" t="s">
        <v>567</v>
      </c>
    </row>
    <row r="470" spans="1:6" x14ac:dyDescent="0.25">
      <c r="A470" s="132">
        <v>473</v>
      </c>
      <c r="B470" s="135">
        <v>38986</v>
      </c>
      <c r="C470" s="133" t="s">
        <v>542</v>
      </c>
      <c r="D470" s="133" t="s">
        <v>682</v>
      </c>
      <c r="E470" s="133" t="s">
        <v>683</v>
      </c>
      <c r="F470" s="133" t="s">
        <v>683</v>
      </c>
    </row>
    <row r="471" spans="1:6" ht="45" x14ac:dyDescent="0.25">
      <c r="A471" s="132">
        <v>486</v>
      </c>
      <c r="B471" s="135" t="s">
        <v>324</v>
      </c>
      <c r="C471" s="133" t="s">
        <v>611</v>
      </c>
      <c r="D471" s="133" t="s">
        <v>521</v>
      </c>
      <c r="E471" s="133" t="s">
        <v>684</v>
      </c>
      <c r="F471" s="133" t="s">
        <v>684</v>
      </c>
    </row>
    <row r="472" spans="1:6" ht="90" x14ac:dyDescent="0.25">
      <c r="A472" s="132" t="s">
        <v>685</v>
      </c>
      <c r="B472" s="135" t="s">
        <v>284</v>
      </c>
      <c r="C472" s="133" t="s">
        <v>548</v>
      </c>
      <c r="D472" s="133" t="s">
        <v>521</v>
      </c>
      <c r="E472" s="133" t="s">
        <v>667</v>
      </c>
      <c r="F472" s="133" t="s">
        <v>620</v>
      </c>
    </row>
    <row r="473" spans="1:6" ht="56.25" x14ac:dyDescent="0.25">
      <c r="A473" s="132" t="s">
        <v>686</v>
      </c>
      <c r="B473" s="135" t="s">
        <v>330</v>
      </c>
      <c r="C473" s="133" t="s">
        <v>542</v>
      </c>
      <c r="D473" s="133" t="s">
        <v>633</v>
      </c>
      <c r="E473" s="133" t="s">
        <v>634</v>
      </c>
      <c r="F473" s="133" t="s">
        <v>635</v>
      </c>
    </row>
    <row r="474" spans="1:6" ht="22.5" x14ac:dyDescent="0.25">
      <c r="A474" s="132" t="s">
        <v>687</v>
      </c>
      <c r="B474" s="135" t="s">
        <v>337</v>
      </c>
      <c r="C474" s="133" t="s">
        <v>520</v>
      </c>
      <c r="D474" s="133" t="s">
        <v>521</v>
      </c>
      <c r="E474" s="133" t="s">
        <v>612</v>
      </c>
      <c r="F474" s="133" t="s">
        <v>612</v>
      </c>
    </row>
    <row r="475" spans="1:6" ht="101.25" x14ac:dyDescent="0.25">
      <c r="A475" s="132">
        <v>496</v>
      </c>
      <c r="B475" s="135" t="s">
        <v>366</v>
      </c>
      <c r="C475" s="133" t="s">
        <v>542</v>
      </c>
      <c r="D475" s="133" t="s">
        <v>688</v>
      </c>
      <c r="E475" s="133" t="s">
        <v>689</v>
      </c>
      <c r="F475" s="133" t="s">
        <v>690</v>
      </c>
    </row>
    <row r="476" spans="1:6" ht="56.25" x14ac:dyDescent="0.25">
      <c r="A476" s="132" t="s">
        <v>691</v>
      </c>
      <c r="B476" s="135" t="s">
        <v>305</v>
      </c>
      <c r="C476" s="133" t="s">
        <v>542</v>
      </c>
      <c r="D476" s="133" t="s">
        <v>692</v>
      </c>
      <c r="E476" s="133" t="s">
        <v>581</v>
      </c>
      <c r="F476" s="133" t="s">
        <v>582</v>
      </c>
    </row>
    <row r="477" spans="1:6" ht="56.25" x14ac:dyDescent="0.25">
      <c r="A477" s="132">
        <v>501</v>
      </c>
      <c r="B477" s="135" t="s">
        <v>370</v>
      </c>
      <c r="C477" s="133" t="s">
        <v>507</v>
      </c>
      <c r="D477" s="133" t="s">
        <v>517</v>
      </c>
      <c r="E477" s="133" t="s">
        <v>693</v>
      </c>
      <c r="F477" s="133" t="s">
        <v>671</v>
      </c>
    </row>
    <row r="478" spans="1:6" ht="56.25" x14ac:dyDescent="0.25">
      <c r="A478" s="132" t="s">
        <v>694</v>
      </c>
      <c r="B478" s="135" t="s">
        <v>305</v>
      </c>
      <c r="C478" s="133" t="s">
        <v>542</v>
      </c>
      <c r="D478" s="133" t="s">
        <v>633</v>
      </c>
      <c r="E478" s="133" t="s">
        <v>634</v>
      </c>
      <c r="F478" s="133" t="s">
        <v>635</v>
      </c>
    </row>
    <row r="479" spans="1:6" ht="22.5" x14ac:dyDescent="0.25">
      <c r="A479" s="132">
        <v>510</v>
      </c>
      <c r="B479" s="135" t="s">
        <v>374</v>
      </c>
      <c r="C479" s="133" t="s">
        <v>520</v>
      </c>
      <c r="D479" s="133" t="s">
        <v>521</v>
      </c>
      <c r="E479" s="133" t="s">
        <v>527</v>
      </c>
      <c r="F479" s="133" t="s">
        <v>527</v>
      </c>
    </row>
    <row r="480" spans="1:6" ht="67.5" x14ac:dyDescent="0.25">
      <c r="A480" s="132">
        <v>511</v>
      </c>
      <c r="B480" s="135" t="s">
        <v>380</v>
      </c>
      <c r="C480" s="133" t="s">
        <v>584</v>
      </c>
      <c r="D480" s="133" t="s">
        <v>595</v>
      </c>
      <c r="E480" s="133" t="s">
        <v>596</v>
      </c>
      <c r="F480" s="133" t="s">
        <v>597</v>
      </c>
    </row>
    <row r="481" spans="1:6" ht="33.75" x14ac:dyDescent="0.25">
      <c r="A481" s="132">
        <v>514</v>
      </c>
      <c r="B481" s="135" t="s">
        <v>382</v>
      </c>
      <c r="C481" s="133" t="s">
        <v>584</v>
      </c>
      <c r="D481" s="133" t="s">
        <v>695</v>
      </c>
      <c r="E481" s="133"/>
      <c r="F481" s="133" t="s">
        <v>220</v>
      </c>
    </row>
    <row r="482" spans="1:6" ht="22.5" x14ac:dyDescent="0.25">
      <c r="A482" s="132" t="s">
        <v>696</v>
      </c>
      <c r="B482" s="135" t="s">
        <v>346</v>
      </c>
      <c r="C482" s="133" t="s">
        <v>520</v>
      </c>
      <c r="D482" s="133" t="s">
        <v>521</v>
      </c>
      <c r="E482" s="133" t="s">
        <v>663</v>
      </c>
      <c r="F482" s="133" t="s">
        <v>663</v>
      </c>
    </row>
    <row r="483" spans="1:6" ht="22.5" x14ac:dyDescent="0.25">
      <c r="A483" s="132">
        <v>519</v>
      </c>
      <c r="B483" s="135" t="s">
        <v>386</v>
      </c>
      <c r="C483" s="133" t="s">
        <v>542</v>
      </c>
      <c r="D483" s="133" t="s">
        <v>660</v>
      </c>
      <c r="E483" s="133" t="s">
        <v>661</v>
      </c>
      <c r="F483" s="133" t="s">
        <v>661</v>
      </c>
    </row>
    <row r="484" spans="1:6" ht="45" x14ac:dyDescent="0.25">
      <c r="A484" s="132">
        <v>523</v>
      </c>
      <c r="B484" s="135" t="s">
        <v>327</v>
      </c>
      <c r="C484" s="133" t="s">
        <v>611</v>
      </c>
      <c r="D484" s="133" t="s">
        <v>521</v>
      </c>
      <c r="E484" s="133" t="s">
        <v>684</v>
      </c>
      <c r="F484" s="133" t="s">
        <v>684</v>
      </c>
    </row>
    <row r="485" spans="1:6" ht="101.25" x14ac:dyDescent="0.25">
      <c r="A485" s="132">
        <v>524</v>
      </c>
      <c r="B485" s="135" t="s">
        <v>389</v>
      </c>
      <c r="C485" s="133" t="s">
        <v>542</v>
      </c>
      <c r="D485" s="133" t="s">
        <v>688</v>
      </c>
      <c r="E485" s="133" t="s">
        <v>689</v>
      </c>
      <c r="F485" s="133" t="s">
        <v>690</v>
      </c>
    </row>
    <row r="486" spans="1:6" ht="33.75" x14ac:dyDescent="0.25">
      <c r="A486" s="132">
        <v>536</v>
      </c>
      <c r="B486" s="135" t="s">
        <v>392</v>
      </c>
      <c r="C486" s="133" t="s">
        <v>584</v>
      </c>
      <c r="D486" s="133" t="s">
        <v>521</v>
      </c>
      <c r="E486" s="133" t="s">
        <v>697</v>
      </c>
      <c r="F486" s="133" t="s">
        <v>663</v>
      </c>
    </row>
    <row r="487" spans="1:6" ht="180" x14ac:dyDescent="0.25">
      <c r="A487" s="132">
        <v>554</v>
      </c>
      <c r="B487" s="135" t="s">
        <v>397</v>
      </c>
      <c r="C487" s="133" t="s">
        <v>542</v>
      </c>
      <c r="D487" s="133" t="s">
        <v>698</v>
      </c>
      <c r="E487" s="133" t="s">
        <v>699</v>
      </c>
      <c r="F487" s="133" t="s">
        <v>298</v>
      </c>
    </row>
    <row r="488" spans="1:6" ht="78.75" x14ac:dyDescent="0.25">
      <c r="A488" s="132">
        <v>557</v>
      </c>
      <c r="B488" s="135" t="s">
        <v>401</v>
      </c>
      <c r="C488" s="133" t="s">
        <v>507</v>
      </c>
      <c r="D488" s="133" t="s">
        <v>517</v>
      </c>
      <c r="E488" s="133" t="s">
        <v>700</v>
      </c>
      <c r="F488" s="133" t="s">
        <v>701</v>
      </c>
    </row>
    <row r="489" spans="1:6" ht="33.75" x14ac:dyDescent="0.25">
      <c r="A489" s="132">
        <v>571</v>
      </c>
      <c r="B489" s="135" t="s">
        <v>405</v>
      </c>
      <c r="C489" s="133" t="s">
        <v>542</v>
      </c>
      <c r="D489" s="133" t="s">
        <v>702</v>
      </c>
      <c r="E489" s="133" t="s">
        <v>703</v>
      </c>
      <c r="F489" s="133" t="s">
        <v>703</v>
      </c>
    </row>
    <row r="490" spans="1:6" ht="22.5" x14ac:dyDescent="0.25">
      <c r="A490" s="132">
        <v>582</v>
      </c>
      <c r="B490" s="135" t="s">
        <v>410</v>
      </c>
      <c r="C490" s="133" t="s">
        <v>520</v>
      </c>
      <c r="D490" s="133" t="s">
        <v>521</v>
      </c>
      <c r="E490" s="133" t="s">
        <v>527</v>
      </c>
      <c r="F490" s="133" t="s">
        <v>527</v>
      </c>
    </row>
    <row r="491" spans="1:6" ht="22.5" x14ac:dyDescent="0.25">
      <c r="A491" s="132" t="s">
        <v>704</v>
      </c>
      <c r="B491" s="135" t="s">
        <v>357</v>
      </c>
      <c r="C491" s="133" t="s">
        <v>520</v>
      </c>
      <c r="D491" s="133" t="s">
        <v>521</v>
      </c>
      <c r="E491" s="133" t="s">
        <v>663</v>
      </c>
      <c r="F491" s="133" t="s">
        <v>663</v>
      </c>
    </row>
    <row r="492" spans="1:6" ht="22.5" x14ac:dyDescent="0.25">
      <c r="A492" s="132">
        <v>602</v>
      </c>
      <c r="B492" s="135" t="s">
        <v>412</v>
      </c>
      <c r="C492" s="133" t="s">
        <v>542</v>
      </c>
      <c r="D492" s="133" t="s">
        <v>580</v>
      </c>
      <c r="E492" s="133" t="s">
        <v>705</v>
      </c>
      <c r="F492" s="133" t="s">
        <v>582</v>
      </c>
    </row>
    <row r="493" spans="1:6" ht="22.5" x14ac:dyDescent="0.25">
      <c r="A493" s="132">
        <v>607</v>
      </c>
      <c r="B493" s="135" t="s">
        <v>415</v>
      </c>
      <c r="C493" s="133" t="s">
        <v>584</v>
      </c>
      <c r="D493" s="133" t="s">
        <v>706</v>
      </c>
      <c r="E493" s="133" t="s">
        <v>707</v>
      </c>
      <c r="F493" s="133" t="s">
        <v>707</v>
      </c>
    </row>
    <row r="494" spans="1:6" ht="22.5" x14ac:dyDescent="0.25">
      <c r="A494" s="132">
        <v>612</v>
      </c>
      <c r="B494" s="135" t="s">
        <v>417</v>
      </c>
      <c r="C494" s="133" t="s">
        <v>542</v>
      </c>
      <c r="D494" s="133" t="s">
        <v>708</v>
      </c>
      <c r="E494" s="133" t="s">
        <v>669</v>
      </c>
      <c r="F494" s="133" t="s">
        <v>669</v>
      </c>
    </row>
    <row r="495" spans="1:6" ht="146.25" x14ac:dyDescent="0.25">
      <c r="A495" s="132">
        <v>614</v>
      </c>
      <c r="B495" s="135" t="s">
        <v>420</v>
      </c>
      <c r="C495" s="133" t="s">
        <v>542</v>
      </c>
      <c r="D495" s="133" t="s">
        <v>709</v>
      </c>
      <c r="E495" s="133" t="s">
        <v>710</v>
      </c>
      <c r="F495" s="133" t="s">
        <v>635</v>
      </c>
    </row>
    <row r="496" spans="1:6" ht="33.75" x14ac:dyDescent="0.25">
      <c r="A496" s="132">
        <v>626</v>
      </c>
      <c r="B496" s="135" t="s">
        <v>424</v>
      </c>
      <c r="C496" s="133" t="s">
        <v>514</v>
      </c>
      <c r="D496" s="133" t="s">
        <v>711</v>
      </c>
      <c r="E496" s="133" t="s">
        <v>712</v>
      </c>
      <c r="F496" s="133" t="s">
        <v>578</v>
      </c>
    </row>
    <row r="497" spans="1:6" ht="22.5" x14ac:dyDescent="0.25">
      <c r="A497" s="132">
        <v>628</v>
      </c>
      <c r="B497" s="135" t="s">
        <v>767</v>
      </c>
      <c r="C497" s="133" t="s">
        <v>542</v>
      </c>
      <c r="D497" s="133" t="s">
        <v>780</v>
      </c>
      <c r="E497" s="133" t="s">
        <v>781</v>
      </c>
      <c r="F497" s="133" t="s">
        <v>781</v>
      </c>
    </row>
    <row r="498" spans="1:6" ht="33.75" x14ac:dyDescent="0.25">
      <c r="A498" s="132">
        <v>631</v>
      </c>
      <c r="B498" s="135" t="s">
        <v>770</v>
      </c>
      <c r="C498" s="133" t="s">
        <v>542</v>
      </c>
      <c r="D498" s="133" t="s">
        <v>682</v>
      </c>
      <c r="E498" s="133" t="s">
        <v>782</v>
      </c>
      <c r="F498" s="133" t="s">
        <v>782</v>
      </c>
    </row>
    <row r="499" spans="1:6" ht="33.75" x14ac:dyDescent="0.25">
      <c r="A499" s="132">
        <v>634</v>
      </c>
      <c r="B499" s="135" t="s">
        <v>808</v>
      </c>
      <c r="C499" s="133" t="s">
        <v>584</v>
      </c>
      <c r="D499" s="133" t="s">
        <v>828</v>
      </c>
      <c r="E499" s="133" t="s">
        <v>829</v>
      </c>
      <c r="F499" s="133" t="s">
        <v>220</v>
      </c>
    </row>
    <row r="500" spans="1:6" x14ac:dyDescent="0.25">
      <c r="A500" s="129"/>
      <c r="B500" s="136"/>
      <c r="C500" s="130"/>
      <c r="D500" s="130"/>
      <c r="E500" s="130"/>
      <c r="F500" s="130"/>
    </row>
    <row r="501" spans="1:6" x14ac:dyDescent="0.25">
      <c r="A501" s="120" t="s">
        <v>713</v>
      </c>
      <c r="B501" s="139" t="s">
        <v>714</v>
      </c>
      <c r="C501" s="121"/>
      <c r="D501" s="121"/>
      <c r="E501" s="131"/>
      <c r="F501" s="121"/>
    </row>
    <row r="502" spans="1:6" x14ac:dyDescent="0.25">
      <c r="A502" s="120" t="s">
        <v>715</v>
      </c>
      <c r="B502" s="121" t="s">
        <v>521</v>
      </c>
      <c r="C502" s="121"/>
      <c r="D502" s="121"/>
      <c r="E502" s="130"/>
      <c r="F502" s="121"/>
    </row>
    <row r="503" spans="1:6" x14ac:dyDescent="0.25">
      <c r="A503" s="120" t="s">
        <v>716</v>
      </c>
      <c r="B503" s="139" t="s">
        <v>508</v>
      </c>
      <c r="C503" s="121"/>
      <c r="D503" s="121"/>
      <c r="E503" s="121"/>
      <c r="F503" s="121"/>
    </row>
    <row r="504" spans="1:6" x14ac:dyDescent="0.25">
      <c r="A504" s="120" t="s">
        <v>717</v>
      </c>
      <c r="B504" s="121" t="s">
        <v>718</v>
      </c>
      <c r="C504" s="121"/>
      <c r="D504" s="121"/>
      <c r="E504" s="121"/>
      <c r="F504" s="121"/>
    </row>
    <row r="505" spans="1:6" x14ac:dyDescent="0.25">
      <c r="A505" s="120" t="s">
        <v>719</v>
      </c>
      <c r="B505" s="121" t="s">
        <v>720</v>
      </c>
      <c r="C505" s="121"/>
      <c r="D505" s="121"/>
      <c r="E505" s="121"/>
      <c r="F505" s="121"/>
    </row>
    <row r="506" spans="1:6" x14ac:dyDescent="0.25">
      <c r="A506" s="120" t="s">
        <v>721</v>
      </c>
      <c r="B506" s="121" t="s">
        <v>722</v>
      </c>
      <c r="C506" s="121"/>
      <c r="D506" s="121"/>
      <c r="E506" s="121"/>
      <c r="F506" s="121"/>
    </row>
    <row r="507" spans="1:6" x14ac:dyDescent="0.25">
      <c r="A507" s="120" t="s">
        <v>723</v>
      </c>
      <c r="B507" s="121" t="s">
        <v>724</v>
      </c>
      <c r="C507" s="121"/>
      <c r="D507" s="121"/>
      <c r="E507" s="121"/>
      <c r="F507" s="121"/>
    </row>
    <row r="508" spans="1:6" x14ac:dyDescent="0.25">
      <c r="A508" s="120" t="s">
        <v>725</v>
      </c>
      <c r="B508" s="121" t="s">
        <v>726</v>
      </c>
      <c r="C508" s="121"/>
      <c r="D508" s="121"/>
      <c r="E508" s="121"/>
      <c r="F508" s="121"/>
    </row>
    <row r="509" spans="1:6" x14ac:dyDescent="0.25">
      <c r="A509" s="120" t="s">
        <v>727</v>
      </c>
      <c r="B509" s="121" t="s">
        <v>728</v>
      </c>
      <c r="C509" s="121"/>
      <c r="D509" s="121"/>
      <c r="E509" s="121"/>
      <c r="F509" s="121"/>
    </row>
    <row r="510" spans="1:6" x14ac:dyDescent="0.25">
      <c r="A510" s="120" t="s">
        <v>729</v>
      </c>
      <c r="B510" s="121" t="s">
        <v>730</v>
      </c>
      <c r="C510" s="121"/>
      <c r="D510" s="121"/>
      <c r="E510" s="121"/>
      <c r="F510" s="121"/>
    </row>
    <row r="511" spans="1:6" x14ac:dyDescent="0.25">
      <c r="A511" s="120"/>
      <c r="B511" s="121"/>
      <c r="C511" s="121"/>
      <c r="D511" s="121"/>
      <c r="E511" s="121"/>
      <c r="F511" s="121"/>
    </row>
    <row r="512" spans="1:6" x14ac:dyDescent="0.25">
      <c r="A512" s="149" t="s">
        <v>731</v>
      </c>
      <c r="B512" s="149"/>
      <c r="C512" s="149"/>
      <c r="D512" s="149"/>
      <c r="E512" s="149"/>
      <c r="F512" s="149"/>
    </row>
    <row r="513" spans="1:6" x14ac:dyDescent="0.25">
      <c r="A513" s="149"/>
      <c r="B513" s="149"/>
      <c r="C513" s="149"/>
      <c r="D513" s="149"/>
      <c r="E513" s="149"/>
      <c r="F513" s="149"/>
    </row>
    <row r="514" spans="1:6" x14ac:dyDescent="0.25">
      <c r="A514" s="149"/>
      <c r="B514" s="149"/>
      <c r="C514" s="149"/>
      <c r="D514" s="149"/>
      <c r="E514" s="149"/>
      <c r="F514" s="149"/>
    </row>
    <row r="515" spans="1:6" x14ac:dyDescent="0.25">
      <c r="A515" s="149"/>
      <c r="B515" s="149"/>
      <c r="C515" s="149"/>
      <c r="D515" s="149"/>
      <c r="E515" s="149"/>
      <c r="F515" s="149"/>
    </row>
  </sheetData>
  <mergeCells count="1">
    <mergeCell ref="A512:F5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546"/>
  <sheetViews>
    <sheetView workbookViewId="0"/>
  </sheetViews>
  <sheetFormatPr baseColWidth="10" defaultColWidth="11.7109375" defaultRowHeight="12" x14ac:dyDescent="0.15"/>
  <cols>
    <col min="1" max="1" width="37.28515625" style="6" customWidth="1"/>
    <col min="2" max="2" width="12.28515625" style="3" customWidth="1"/>
    <col min="3" max="3" width="9.85546875" style="3" bestFit="1" customWidth="1"/>
    <col min="4" max="4" width="24" style="6" bestFit="1" customWidth="1"/>
    <col min="5" max="5" width="11.28515625" style="9" bestFit="1" customWidth="1"/>
    <col min="6" max="6" width="16.5703125" style="6" bestFit="1" customWidth="1"/>
    <col min="7" max="7" width="9.5703125" style="6" bestFit="1" customWidth="1"/>
    <col min="8" max="8" width="9.85546875" style="6" bestFit="1" customWidth="1"/>
    <col min="9" max="9" width="13.7109375" style="6" bestFit="1" customWidth="1"/>
    <col min="10" max="11" width="13" style="6" bestFit="1" customWidth="1"/>
    <col min="12" max="12" width="16.7109375" style="6" bestFit="1" customWidth="1"/>
    <col min="13" max="14" width="16.140625" style="6" bestFit="1" customWidth="1"/>
    <col min="15" max="15" width="3.42578125" style="6" customWidth="1"/>
    <col min="16" max="149" width="9.7109375" style="7" customWidth="1"/>
    <col min="150" max="256" width="11.7109375" style="7"/>
    <col min="257" max="257" width="37.28515625" style="7" customWidth="1"/>
    <col min="258" max="258" width="6.7109375" style="7" customWidth="1"/>
    <col min="259" max="259" width="9.85546875" style="7" bestFit="1" customWidth="1"/>
    <col min="260" max="260" width="5.7109375" style="7" customWidth="1"/>
    <col min="261" max="261" width="11.2851562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2.140625" style="7" bestFit="1" customWidth="1"/>
    <col min="267" max="267" width="13" style="7" bestFit="1" customWidth="1"/>
    <col min="268" max="268" width="16.7109375" style="7" bestFit="1" customWidth="1"/>
    <col min="269" max="270" width="16.140625" style="7" bestFit="1" customWidth="1"/>
    <col min="271" max="271" width="3.42578125" style="7" customWidth="1"/>
    <col min="272" max="405" width="9.7109375" style="7" customWidth="1"/>
    <col min="406" max="512" width="11.7109375" style="7"/>
    <col min="513" max="513" width="37.28515625" style="7" customWidth="1"/>
    <col min="514" max="514" width="6.7109375" style="7" customWidth="1"/>
    <col min="515" max="515" width="9.85546875" style="7" bestFit="1" customWidth="1"/>
    <col min="516" max="516" width="5.7109375" style="7" customWidth="1"/>
    <col min="517" max="517" width="11.2851562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2.140625" style="7" bestFit="1" customWidth="1"/>
    <col min="523" max="523" width="13" style="7" bestFit="1" customWidth="1"/>
    <col min="524" max="524" width="16.7109375" style="7" bestFit="1" customWidth="1"/>
    <col min="525" max="526" width="16.140625" style="7" bestFit="1" customWidth="1"/>
    <col min="527" max="527" width="3.42578125" style="7" customWidth="1"/>
    <col min="528" max="661" width="9.7109375" style="7" customWidth="1"/>
    <col min="662" max="768" width="11.7109375" style="7"/>
    <col min="769" max="769" width="37.28515625" style="7" customWidth="1"/>
    <col min="770" max="770" width="6.7109375" style="7" customWidth="1"/>
    <col min="771" max="771" width="9.85546875" style="7" bestFit="1" customWidth="1"/>
    <col min="772" max="772" width="5.7109375" style="7" customWidth="1"/>
    <col min="773" max="773" width="11.2851562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2.140625" style="7" bestFit="1" customWidth="1"/>
    <col min="779" max="779" width="13" style="7" bestFit="1" customWidth="1"/>
    <col min="780" max="780" width="16.7109375" style="7" bestFit="1" customWidth="1"/>
    <col min="781" max="782" width="16.140625" style="7" bestFit="1" customWidth="1"/>
    <col min="783" max="783" width="3.42578125" style="7" customWidth="1"/>
    <col min="784" max="917" width="9.7109375" style="7" customWidth="1"/>
    <col min="918"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1.2851562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2.14062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173" width="9.7109375" style="7" customWidth="1"/>
    <col min="1174"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1.2851562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2.14062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429" width="9.7109375" style="7" customWidth="1"/>
    <col min="1430"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1.2851562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2.14062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685" width="9.7109375" style="7" customWidth="1"/>
    <col min="1686"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1.2851562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2.14062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1941" width="9.7109375" style="7" customWidth="1"/>
    <col min="1942"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1.2851562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2.14062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197" width="9.7109375" style="7" customWidth="1"/>
    <col min="2198"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1.2851562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2.14062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453" width="9.7109375" style="7" customWidth="1"/>
    <col min="2454"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1.2851562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2.14062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709" width="9.7109375" style="7" customWidth="1"/>
    <col min="2710"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1.2851562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2.14062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2965" width="9.7109375" style="7" customWidth="1"/>
    <col min="2966"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1.2851562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2.14062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221" width="9.7109375" style="7" customWidth="1"/>
    <col min="3222"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1.2851562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2.14062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477" width="9.7109375" style="7" customWidth="1"/>
    <col min="3478"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1.2851562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2.14062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733" width="9.7109375" style="7" customWidth="1"/>
    <col min="3734"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1.2851562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2.14062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3989" width="9.7109375" style="7" customWidth="1"/>
    <col min="3990"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1.2851562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2.14062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245" width="9.7109375" style="7" customWidth="1"/>
    <col min="4246"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1.2851562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2.14062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501" width="9.7109375" style="7" customWidth="1"/>
    <col min="4502"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1.2851562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2.14062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757" width="9.7109375" style="7" customWidth="1"/>
    <col min="4758"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1.2851562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2.14062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013" width="9.7109375" style="7" customWidth="1"/>
    <col min="5014"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1.2851562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2.14062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269" width="9.7109375" style="7" customWidth="1"/>
    <col min="5270"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1.2851562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2.14062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525" width="9.7109375" style="7" customWidth="1"/>
    <col min="5526"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1.2851562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2.14062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781" width="9.7109375" style="7" customWidth="1"/>
    <col min="5782"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1.2851562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2.14062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037" width="9.7109375" style="7" customWidth="1"/>
    <col min="6038"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1.2851562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2.14062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293" width="9.7109375" style="7" customWidth="1"/>
    <col min="6294"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1.2851562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2.14062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549" width="9.7109375" style="7" customWidth="1"/>
    <col min="6550"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1.2851562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2.14062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805" width="9.7109375" style="7" customWidth="1"/>
    <col min="6806"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1.2851562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2.14062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061" width="9.7109375" style="7" customWidth="1"/>
    <col min="7062"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1.2851562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2.14062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317" width="9.7109375" style="7" customWidth="1"/>
    <col min="7318"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1.2851562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2.14062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573" width="9.7109375" style="7" customWidth="1"/>
    <col min="7574"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1.2851562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2.14062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829" width="9.7109375" style="7" customWidth="1"/>
    <col min="7830"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1.2851562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2.14062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085" width="9.7109375" style="7" customWidth="1"/>
    <col min="8086"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1.2851562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2.14062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341" width="9.7109375" style="7" customWidth="1"/>
    <col min="8342"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1.2851562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2.14062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597" width="9.7109375" style="7" customWidth="1"/>
    <col min="8598"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1.2851562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2.14062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853" width="9.7109375" style="7" customWidth="1"/>
    <col min="8854"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1.2851562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2.14062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109" width="9.7109375" style="7" customWidth="1"/>
    <col min="9110"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1.2851562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2.14062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365" width="9.7109375" style="7" customWidth="1"/>
    <col min="9366"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1.2851562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2.14062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621" width="9.7109375" style="7" customWidth="1"/>
    <col min="9622"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1.2851562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2.14062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877" width="9.7109375" style="7" customWidth="1"/>
    <col min="9878"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1.2851562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2.14062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133" width="9.7109375" style="7" customWidth="1"/>
    <col min="10134"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1.2851562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2.14062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389" width="9.7109375" style="7" customWidth="1"/>
    <col min="10390"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1.2851562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2.14062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645" width="9.7109375" style="7" customWidth="1"/>
    <col min="10646"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1.2851562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2.14062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0901" width="9.7109375" style="7" customWidth="1"/>
    <col min="10902"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1.2851562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2.14062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157" width="9.7109375" style="7" customWidth="1"/>
    <col min="11158"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1.2851562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2.14062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413" width="9.7109375" style="7" customWidth="1"/>
    <col min="11414"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1.2851562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2.14062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669" width="9.7109375" style="7" customWidth="1"/>
    <col min="11670"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1.2851562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2.14062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1925" width="9.7109375" style="7" customWidth="1"/>
    <col min="11926"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1.2851562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2.14062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181" width="9.7109375" style="7" customWidth="1"/>
    <col min="12182"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1.2851562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2.14062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437" width="9.7109375" style="7" customWidth="1"/>
    <col min="12438"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1.2851562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2.14062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693" width="9.7109375" style="7" customWidth="1"/>
    <col min="12694"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1.2851562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2.14062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2949" width="9.7109375" style="7" customWidth="1"/>
    <col min="12950"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1.2851562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2.14062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205" width="9.7109375" style="7" customWidth="1"/>
    <col min="13206"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1.2851562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2.14062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461" width="9.7109375" style="7" customWidth="1"/>
    <col min="13462"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1.2851562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2.14062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717" width="9.7109375" style="7" customWidth="1"/>
    <col min="13718"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1.2851562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2.14062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3973" width="9.7109375" style="7" customWidth="1"/>
    <col min="13974"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1.2851562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2.14062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229" width="9.7109375" style="7" customWidth="1"/>
    <col min="14230"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1.2851562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2.14062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485" width="9.7109375" style="7" customWidth="1"/>
    <col min="14486"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1.2851562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2.14062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741" width="9.7109375" style="7" customWidth="1"/>
    <col min="14742"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1.2851562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2.14062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4997" width="9.7109375" style="7" customWidth="1"/>
    <col min="14998"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1.2851562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2.14062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253" width="9.7109375" style="7" customWidth="1"/>
    <col min="15254"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1.2851562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2.14062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509" width="9.7109375" style="7" customWidth="1"/>
    <col min="15510"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1.2851562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2.14062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765" width="9.7109375" style="7" customWidth="1"/>
    <col min="15766"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1.2851562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2.14062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021" width="9.7109375" style="7" customWidth="1"/>
    <col min="16022"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1.2851562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2.14062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277" width="9.7109375" style="7" customWidth="1"/>
    <col min="16278" max="16384" width="11.7109375" style="7"/>
  </cols>
  <sheetData>
    <row r="1" spans="1:15" ht="12.75" x14ac:dyDescent="0.2">
      <c r="A1" s="1" t="s">
        <v>0</v>
      </c>
      <c r="B1" s="2"/>
      <c r="D1" s="4"/>
      <c r="E1" s="5"/>
    </row>
    <row r="2" spans="1:15" ht="12.75" x14ac:dyDescent="0.2">
      <c r="A2" s="1" t="s">
        <v>1</v>
      </c>
      <c r="B2" s="2"/>
      <c r="D2" s="4"/>
      <c r="E2" s="5"/>
    </row>
    <row r="3" spans="1:15" ht="12.75" x14ac:dyDescent="0.2">
      <c r="A3" s="8" t="s">
        <v>830</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50" t="s">
        <v>11</v>
      </c>
      <c r="K5" s="150"/>
      <c r="L5" s="17" t="s">
        <v>12</v>
      </c>
      <c r="M5" s="17" t="s">
        <v>13</v>
      </c>
      <c r="N5" s="18" t="s">
        <v>14</v>
      </c>
      <c r="O5" s="19"/>
    </row>
    <row r="6" spans="1:15" ht="12.75" customHeight="1" x14ac:dyDescent="0.2">
      <c r="A6" s="20"/>
      <c r="B6" s="21"/>
      <c r="C6" s="21"/>
      <c r="D6" s="22"/>
      <c r="E6" s="23"/>
      <c r="F6" s="22"/>
      <c r="G6" s="21" t="s">
        <v>15</v>
      </c>
      <c r="H6" s="21" t="s">
        <v>16</v>
      </c>
      <c r="I6" s="24" t="s">
        <v>17</v>
      </c>
      <c r="J6" s="24" t="s">
        <v>831</v>
      </c>
      <c r="K6" s="24" t="s">
        <v>18</v>
      </c>
      <c r="L6" s="21" t="s">
        <v>19</v>
      </c>
      <c r="M6" s="21" t="s">
        <v>20</v>
      </c>
      <c r="N6" s="25" t="s">
        <v>21</v>
      </c>
      <c r="O6" s="19"/>
    </row>
    <row r="7" spans="1:15" ht="12.75" customHeight="1" x14ac:dyDescent="0.2">
      <c r="A7" s="20"/>
      <c r="B7" s="21" t="s">
        <v>22</v>
      </c>
      <c r="C7" s="21" t="s">
        <v>23</v>
      </c>
      <c r="D7" s="26"/>
      <c r="E7" s="27" t="s">
        <v>24</v>
      </c>
      <c r="F7" s="22"/>
      <c r="G7" s="21" t="s">
        <v>25</v>
      </c>
      <c r="H7" s="21" t="s">
        <v>26</v>
      </c>
      <c r="I7" s="21" t="s">
        <v>27</v>
      </c>
      <c r="J7" s="24" t="s">
        <v>832</v>
      </c>
      <c r="K7" s="24" t="s">
        <v>28</v>
      </c>
      <c r="L7" s="21" t="s">
        <v>29</v>
      </c>
      <c r="M7" s="21" t="s">
        <v>30</v>
      </c>
      <c r="N7" s="28"/>
      <c r="O7" s="19"/>
    </row>
    <row r="8" spans="1:15" ht="12.75" x14ac:dyDescent="0.2">
      <c r="A8" s="29" t="s">
        <v>833</v>
      </c>
      <c r="B8" s="30"/>
      <c r="C8" s="30">
        <v>21227.57</v>
      </c>
      <c r="D8" s="31"/>
      <c r="E8" s="30"/>
      <c r="F8" s="30" t="s">
        <v>834</v>
      </c>
      <c r="G8" s="30">
        <v>522.75</v>
      </c>
      <c r="H8" s="32"/>
      <c r="I8" s="32"/>
      <c r="J8" s="32"/>
      <c r="K8" s="32"/>
      <c r="L8" s="34" t="s">
        <v>33</v>
      </c>
      <c r="M8" s="32" t="s">
        <v>21</v>
      </c>
      <c r="N8" s="35"/>
      <c r="O8" s="19"/>
    </row>
    <row r="9" spans="1:15" x14ac:dyDescent="0.15">
      <c r="A9" s="11"/>
      <c r="B9" s="2"/>
      <c r="C9" s="36"/>
      <c r="D9" s="11"/>
      <c r="E9" s="12"/>
      <c r="F9" s="11"/>
      <c r="G9" s="2"/>
      <c r="H9" s="2"/>
      <c r="I9" s="2"/>
      <c r="J9" s="2"/>
      <c r="K9" s="11"/>
      <c r="L9" s="11"/>
      <c r="M9" s="11"/>
      <c r="N9" s="11"/>
      <c r="O9" s="11"/>
    </row>
    <row r="10" spans="1:15" x14ac:dyDescent="0.15">
      <c r="A10" s="37" t="s">
        <v>34</v>
      </c>
      <c r="B10" s="38">
        <v>193</v>
      </c>
      <c r="C10" s="38" t="s">
        <v>35</v>
      </c>
      <c r="D10" s="38" t="s">
        <v>36</v>
      </c>
      <c r="E10" s="39">
        <v>163</v>
      </c>
      <c r="F10" s="40" t="s">
        <v>37</v>
      </c>
      <c r="G10" s="41">
        <v>6.5</v>
      </c>
      <c r="H10" s="38" t="s">
        <v>38</v>
      </c>
      <c r="I10" s="42">
        <v>11.5</v>
      </c>
      <c r="J10" s="43">
        <v>163000</v>
      </c>
      <c r="K10" s="43">
        <v>0</v>
      </c>
      <c r="L10" s="43">
        <v>0</v>
      </c>
      <c r="M10" s="43">
        <v>0</v>
      </c>
      <c r="N10" s="43">
        <v>0</v>
      </c>
      <c r="O10" s="44"/>
    </row>
    <row r="11" spans="1:15" x14ac:dyDescent="0.15">
      <c r="A11" s="37" t="s">
        <v>34</v>
      </c>
      <c r="B11" s="38">
        <v>193</v>
      </c>
      <c r="C11" s="38" t="s">
        <v>35</v>
      </c>
      <c r="D11" s="38" t="s">
        <v>36</v>
      </c>
      <c r="E11" s="39">
        <v>139</v>
      </c>
      <c r="F11" s="40" t="s">
        <v>39</v>
      </c>
      <c r="G11" s="41">
        <v>6.3</v>
      </c>
      <c r="H11" s="38" t="s">
        <v>38</v>
      </c>
      <c r="I11" s="42">
        <v>24.5</v>
      </c>
      <c r="J11" s="43">
        <v>139000</v>
      </c>
      <c r="K11" s="43">
        <v>112210.07</v>
      </c>
      <c r="L11" s="43">
        <v>2381947</v>
      </c>
      <c r="M11" s="43">
        <v>12047</v>
      </c>
      <c r="N11" s="43">
        <v>2393994</v>
      </c>
      <c r="O11" s="44"/>
    </row>
    <row r="12" spans="1:15" x14ac:dyDescent="0.15">
      <c r="A12" s="37" t="s">
        <v>34</v>
      </c>
      <c r="B12" s="38">
        <v>199</v>
      </c>
      <c r="C12" s="38" t="s">
        <v>40</v>
      </c>
      <c r="D12" s="38" t="s">
        <v>36</v>
      </c>
      <c r="E12" s="39">
        <v>168</v>
      </c>
      <c r="F12" s="40" t="s">
        <v>41</v>
      </c>
      <c r="G12" s="41">
        <v>6.5</v>
      </c>
      <c r="H12" s="38" t="s">
        <v>38</v>
      </c>
      <c r="I12" s="42">
        <v>11.5</v>
      </c>
      <c r="J12" s="43">
        <v>168000</v>
      </c>
      <c r="K12" s="43">
        <v>0</v>
      </c>
      <c r="L12" s="43">
        <v>0</v>
      </c>
      <c r="M12" s="43">
        <v>0</v>
      </c>
      <c r="N12" s="43">
        <v>0</v>
      </c>
      <c r="O12" s="44"/>
    </row>
    <row r="13" spans="1:15" x14ac:dyDescent="0.15">
      <c r="A13" s="37" t="s">
        <v>34</v>
      </c>
      <c r="B13" s="38">
        <v>199</v>
      </c>
      <c r="C13" s="38" t="s">
        <v>40</v>
      </c>
      <c r="D13" s="38" t="s">
        <v>36</v>
      </c>
      <c r="E13" s="39">
        <v>143</v>
      </c>
      <c r="F13" s="40" t="s">
        <v>42</v>
      </c>
      <c r="G13" s="41">
        <v>6.3</v>
      </c>
      <c r="H13" s="38" t="s">
        <v>38</v>
      </c>
      <c r="I13" s="42">
        <v>24.5</v>
      </c>
      <c r="J13" s="43">
        <v>143000</v>
      </c>
      <c r="K13" s="43">
        <v>117778.09</v>
      </c>
      <c r="L13" s="43">
        <v>2500143</v>
      </c>
      <c r="M13" s="43">
        <v>12644</v>
      </c>
      <c r="N13" s="43">
        <v>2512787</v>
      </c>
      <c r="O13" s="44"/>
    </row>
    <row r="14" spans="1:15" x14ac:dyDescent="0.15">
      <c r="A14" s="37" t="s">
        <v>34</v>
      </c>
      <c r="B14" s="38">
        <v>202</v>
      </c>
      <c r="C14" s="38" t="s">
        <v>43</v>
      </c>
      <c r="D14" s="38" t="s">
        <v>36</v>
      </c>
      <c r="E14" s="39">
        <v>230</v>
      </c>
      <c r="F14" s="40" t="s">
        <v>44</v>
      </c>
      <c r="G14" s="41">
        <v>7.4</v>
      </c>
      <c r="H14" s="38" t="s">
        <v>38</v>
      </c>
      <c r="I14" s="42">
        <v>5</v>
      </c>
      <c r="J14" s="43">
        <v>230000</v>
      </c>
      <c r="K14" s="43">
        <v>0</v>
      </c>
      <c r="L14" s="43">
        <v>0</v>
      </c>
      <c r="M14" s="43">
        <v>0</v>
      </c>
      <c r="N14" s="43">
        <v>0</v>
      </c>
      <c r="O14" s="44"/>
    </row>
    <row r="15" spans="1:15" x14ac:dyDescent="0.15">
      <c r="A15" s="37" t="s">
        <v>45</v>
      </c>
      <c r="B15" s="38">
        <v>202</v>
      </c>
      <c r="C15" s="38" t="s">
        <v>43</v>
      </c>
      <c r="D15" s="38" t="s">
        <v>36</v>
      </c>
      <c r="E15" s="39">
        <v>317</v>
      </c>
      <c r="F15" s="40" t="s">
        <v>46</v>
      </c>
      <c r="G15" s="41">
        <v>7.4</v>
      </c>
      <c r="H15" s="38" t="s">
        <v>38</v>
      </c>
      <c r="I15" s="42">
        <v>20</v>
      </c>
      <c r="J15" s="43">
        <v>317000</v>
      </c>
      <c r="K15" s="43">
        <v>187332.22</v>
      </c>
      <c r="L15" s="43">
        <v>3976608</v>
      </c>
      <c r="M15" s="43">
        <v>23561</v>
      </c>
      <c r="N15" s="43">
        <v>4000169</v>
      </c>
      <c r="O15" s="44"/>
    </row>
    <row r="16" spans="1:15" x14ac:dyDescent="0.15">
      <c r="A16" s="37" t="s">
        <v>47</v>
      </c>
      <c r="B16" s="38">
        <v>211</v>
      </c>
      <c r="C16" s="38" t="s">
        <v>48</v>
      </c>
      <c r="D16" s="38" t="s">
        <v>36</v>
      </c>
      <c r="E16" s="39">
        <v>290</v>
      </c>
      <c r="F16" s="38" t="s">
        <v>49</v>
      </c>
      <c r="G16" s="41">
        <v>6.9</v>
      </c>
      <c r="H16" s="38" t="s">
        <v>38</v>
      </c>
      <c r="I16" s="42">
        <v>20</v>
      </c>
      <c r="J16" s="43">
        <v>290000</v>
      </c>
      <c r="K16" s="43">
        <v>114562.73</v>
      </c>
      <c r="L16" s="43">
        <v>2431888</v>
      </c>
      <c r="M16" s="43">
        <v>264975</v>
      </c>
      <c r="N16" s="43">
        <v>2696863</v>
      </c>
      <c r="O16" s="44"/>
    </row>
    <row r="17" spans="1:15" x14ac:dyDescent="0.15">
      <c r="A17" s="37" t="s">
        <v>47</v>
      </c>
      <c r="B17" s="38">
        <v>211</v>
      </c>
      <c r="C17" s="38" t="s">
        <v>48</v>
      </c>
      <c r="D17" s="38" t="s">
        <v>36</v>
      </c>
      <c r="E17" s="39">
        <v>128</v>
      </c>
      <c r="F17" s="38" t="s">
        <v>50</v>
      </c>
      <c r="G17" s="41">
        <v>6.9</v>
      </c>
      <c r="H17" s="38" t="s">
        <v>38</v>
      </c>
      <c r="I17" s="42">
        <v>20</v>
      </c>
      <c r="J17" s="43">
        <v>128000</v>
      </c>
      <c r="K17" s="43">
        <v>49540</v>
      </c>
      <c r="L17" s="43">
        <v>1051614</v>
      </c>
      <c r="M17" s="43">
        <v>114581</v>
      </c>
      <c r="N17" s="43">
        <v>1166195</v>
      </c>
      <c r="O17" s="44"/>
    </row>
    <row r="18" spans="1:15" x14ac:dyDescent="0.15">
      <c r="A18" s="37" t="s">
        <v>51</v>
      </c>
      <c r="B18" s="38">
        <v>211</v>
      </c>
      <c r="C18" s="38" t="s">
        <v>48</v>
      </c>
      <c r="D18" s="38" t="s">
        <v>36</v>
      </c>
      <c r="E18" s="39">
        <v>22</v>
      </c>
      <c r="F18" s="38" t="s">
        <v>52</v>
      </c>
      <c r="G18" s="41">
        <v>6.9</v>
      </c>
      <c r="H18" s="38" t="s">
        <v>38</v>
      </c>
      <c r="I18" s="42">
        <v>20</v>
      </c>
      <c r="J18" s="43">
        <v>22000</v>
      </c>
      <c r="K18" s="43">
        <v>46328.26</v>
      </c>
      <c r="L18" s="43">
        <v>983436</v>
      </c>
      <c r="M18" s="43">
        <v>107154</v>
      </c>
      <c r="N18" s="43">
        <v>1090590</v>
      </c>
      <c r="O18" s="44"/>
    </row>
    <row r="19" spans="1:15" x14ac:dyDescent="0.15">
      <c r="A19" s="37"/>
      <c r="B19" s="38"/>
      <c r="C19" s="38"/>
      <c r="D19" s="38"/>
      <c r="E19" s="39"/>
      <c r="F19" s="38"/>
      <c r="G19" s="41"/>
      <c r="H19" s="38"/>
      <c r="I19" s="42"/>
      <c r="J19" s="43"/>
      <c r="K19" s="43"/>
      <c r="L19" s="43"/>
      <c r="M19" s="43"/>
      <c r="N19" s="43"/>
      <c r="O19" s="44"/>
    </row>
    <row r="20" spans="1:15" x14ac:dyDescent="0.15">
      <c r="A20" s="37" t="s">
        <v>47</v>
      </c>
      <c r="B20" s="38">
        <v>221</v>
      </c>
      <c r="C20" s="38" t="s">
        <v>53</v>
      </c>
      <c r="D20" s="38" t="s">
        <v>36</v>
      </c>
      <c r="E20" s="39">
        <v>330</v>
      </c>
      <c r="F20" s="38" t="s">
        <v>54</v>
      </c>
      <c r="G20" s="41">
        <v>7.4</v>
      </c>
      <c r="H20" s="38" t="s">
        <v>55</v>
      </c>
      <c r="I20" s="42">
        <v>20</v>
      </c>
      <c r="J20" s="43">
        <v>330000</v>
      </c>
      <c r="K20" s="43">
        <v>220000</v>
      </c>
      <c r="L20" s="43">
        <v>4670065</v>
      </c>
      <c r="M20" s="43">
        <v>546451</v>
      </c>
      <c r="N20" s="43">
        <v>5216516</v>
      </c>
      <c r="O20" s="44"/>
    </row>
    <row r="21" spans="1:15" x14ac:dyDescent="0.15">
      <c r="A21" s="37" t="s">
        <v>47</v>
      </c>
      <c r="B21" s="38">
        <v>221</v>
      </c>
      <c r="C21" s="38" t="s">
        <v>53</v>
      </c>
      <c r="D21" s="38" t="s">
        <v>36</v>
      </c>
      <c r="E21" s="39">
        <v>43</v>
      </c>
      <c r="F21" s="38" t="s">
        <v>56</v>
      </c>
      <c r="G21" s="41">
        <v>7.4</v>
      </c>
      <c r="H21" s="38" t="s">
        <v>55</v>
      </c>
      <c r="I21" s="42">
        <v>20</v>
      </c>
      <c r="J21" s="43">
        <v>43000</v>
      </c>
      <c r="K21" s="43">
        <v>28000</v>
      </c>
      <c r="L21" s="43">
        <v>594372</v>
      </c>
      <c r="M21" s="43">
        <v>69545</v>
      </c>
      <c r="N21" s="43">
        <v>663917</v>
      </c>
      <c r="O21" s="44"/>
    </row>
    <row r="22" spans="1:15" x14ac:dyDescent="0.15">
      <c r="A22" s="37" t="s">
        <v>47</v>
      </c>
      <c r="B22" s="38">
        <v>221</v>
      </c>
      <c r="C22" s="38" t="s">
        <v>53</v>
      </c>
      <c r="D22" s="38" t="s">
        <v>36</v>
      </c>
      <c r="E22" s="39">
        <v>240</v>
      </c>
      <c r="F22" s="38" t="s">
        <v>57</v>
      </c>
      <c r="G22" s="41">
        <v>7.4</v>
      </c>
      <c r="H22" s="38" t="s">
        <v>55</v>
      </c>
      <c r="I22" s="42">
        <v>12</v>
      </c>
      <c r="J22" s="43">
        <v>240000</v>
      </c>
      <c r="K22" s="43">
        <v>20072.32</v>
      </c>
      <c r="L22" s="43">
        <v>426087</v>
      </c>
      <c r="M22" s="43">
        <v>49856</v>
      </c>
      <c r="N22" s="43">
        <v>475943</v>
      </c>
      <c r="O22" s="44"/>
    </row>
    <row r="23" spans="1:15" x14ac:dyDescent="0.15">
      <c r="A23" s="37" t="s">
        <v>47</v>
      </c>
      <c r="B23" s="38">
        <v>221</v>
      </c>
      <c r="C23" s="38" t="s">
        <v>53</v>
      </c>
      <c r="D23" s="38" t="s">
        <v>36</v>
      </c>
      <c r="E23" s="39">
        <v>55</v>
      </c>
      <c r="F23" s="38" t="s">
        <v>58</v>
      </c>
      <c r="G23" s="41">
        <v>7.4</v>
      </c>
      <c r="H23" s="38" t="s">
        <v>55</v>
      </c>
      <c r="I23" s="42">
        <v>12</v>
      </c>
      <c r="J23" s="43">
        <v>55000</v>
      </c>
      <c r="K23" s="43">
        <v>4516.2</v>
      </c>
      <c r="L23" s="43">
        <v>95868</v>
      </c>
      <c r="M23" s="43">
        <v>11299</v>
      </c>
      <c r="N23" s="43">
        <v>107167</v>
      </c>
      <c r="O23" s="44"/>
    </row>
    <row r="24" spans="1:15" x14ac:dyDescent="0.15">
      <c r="A24" s="37" t="s">
        <v>51</v>
      </c>
      <c r="B24" s="38">
        <v>221</v>
      </c>
      <c r="C24" s="38" t="s">
        <v>53</v>
      </c>
      <c r="D24" s="38" t="s">
        <v>36</v>
      </c>
      <c r="E24" s="39">
        <v>50</v>
      </c>
      <c r="F24" s="38" t="s">
        <v>59</v>
      </c>
      <c r="G24" s="41">
        <v>7.4</v>
      </c>
      <c r="H24" s="38" t="s">
        <v>55</v>
      </c>
      <c r="I24" s="42">
        <v>20</v>
      </c>
      <c r="J24" s="43">
        <v>50000</v>
      </c>
      <c r="K24" s="43">
        <v>108248</v>
      </c>
      <c r="L24" s="43">
        <v>2297842</v>
      </c>
      <c r="M24" s="43">
        <v>267662</v>
      </c>
      <c r="N24" s="43">
        <v>2565504</v>
      </c>
      <c r="O24" s="44"/>
    </row>
    <row r="25" spans="1:15" x14ac:dyDescent="0.15">
      <c r="A25" s="37" t="s">
        <v>60</v>
      </c>
      <c r="B25" s="38">
        <v>225</v>
      </c>
      <c r="C25" s="38" t="s">
        <v>61</v>
      </c>
      <c r="D25" s="38" t="s">
        <v>36</v>
      </c>
      <c r="E25" s="39">
        <v>427</v>
      </c>
      <c r="F25" s="38" t="s">
        <v>62</v>
      </c>
      <c r="G25" s="41">
        <v>7.5</v>
      </c>
      <c r="H25" s="38" t="s">
        <v>63</v>
      </c>
      <c r="I25" s="42">
        <v>24</v>
      </c>
      <c r="J25" s="43">
        <v>427000</v>
      </c>
      <c r="K25" s="43">
        <v>0</v>
      </c>
      <c r="L25" s="43">
        <v>0</v>
      </c>
      <c r="M25" s="43">
        <v>0</v>
      </c>
      <c r="N25" s="43">
        <v>0</v>
      </c>
      <c r="O25" s="44"/>
    </row>
    <row r="26" spans="1:15" x14ac:dyDescent="0.15">
      <c r="A26" s="37" t="s">
        <v>64</v>
      </c>
      <c r="B26" s="38">
        <v>225</v>
      </c>
      <c r="C26" s="38" t="s">
        <v>61</v>
      </c>
      <c r="D26" s="38" t="s">
        <v>36</v>
      </c>
      <c r="E26" s="39">
        <v>36</v>
      </c>
      <c r="F26" s="38" t="s">
        <v>65</v>
      </c>
      <c r="G26" s="41">
        <v>7.5</v>
      </c>
      <c r="H26" s="38" t="s">
        <v>63</v>
      </c>
      <c r="I26" s="42">
        <v>24</v>
      </c>
      <c r="J26" s="43">
        <v>36000</v>
      </c>
      <c r="K26" s="43">
        <v>0</v>
      </c>
      <c r="L26" s="43">
        <v>0</v>
      </c>
      <c r="M26" s="43">
        <v>0</v>
      </c>
      <c r="N26" s="43">
        <v>0</v>
      </c>
      <c r="O26" s="44"/>
    </row>
    <row r="27" spans="1:15" x14ac:dyDescent="0.15">
      <c r="A27" s="37"/>
      <c r="B27" s="38"/>
      <c r="C27" s="38"/>
      <c r="D27" s="38"/>
      <c r="E27" s="39"/>
      <c r="F27" s="38"/>
      <c r="G27" s="41"/>
      <c r="H27" s="38"/>
      <c r="I27" s="42"/>
      <c r="J27" s="43"/>
      <c r="K27" s="43"/>
      <c r="L27" s="43"/>
      <c r="M27" s="43"/>
      <c r="N27" s="43"/>
      <c r="O27" s="44"/>
    </row>
    <row r="28" spans="1:15" x14ac:dyDescent="0.15">
      <c r="A28" s="37" t="s">
        <v>60</v>
      </c>
      <c r="B28" s="38">
        <v>228</v>
      </c>
      <c r="C28" s="38" t="s">
        <v>66</v>
      </c>
      <c r="D28" s="38" t="s">
        <v>36</v>
      </c>
      <c r="E28" s="39">
        <v>433</v>
      </c>
      <c r="F28" s="38" t="s">
        <v>41</v>
      </c>
      <c r="G28" s="41">
        <v>7.5</v>
      </c>
      <c r="H28" s="38" t="s">
        <v>63</v>
      </c>
      <c r="I28" s="42">
        <v>21</v>
      </c>
      <c r="J28" s="43">
        <v>433000</v>
      </c>
      <c r="K28" s="43">
        <v>215363</v>
      </c>
      <c r="L28" s="43">
        <v>4571633</v>
      </c>
      <c r="M28" s="43">
        <v>28056</v>
      </c>
      <c r="N28" s="43">
        <v>4599689</v>
      </c>
      <c r="O28" s="44"/>
    </row>
    <row r="29" spans="1:15" x14ac:dyDescent="0.15">
      <c r="A29" s="37" t="s">
        <v>64</v>
      </c>
      <c r="B29" s="38">
        <v>228</v>
      </c>
      <c r="C29" s="38" t="s">
        <v>66</v>
      </c>
      <c r="D29" s="38" t="s">
        <v>36</v>
      </c>
      <c r="E29" s="39">
        <v>60</v>
      </c>
      <c r="F29" s="38" t="s">
        <v>42</v>
      </c>
      <c r="G29" s="41">
        <v>7.5</v>
      </c>
      <c r="H29" s="38" t="s">
        <v>63</v>
      </c>
      <c r="I29" s="42">
        <v>21</v>
      </c>
      <c r="J29" s="43">
        <v>60000</v>
      </c>
      <c r="K29" s="43">
        <v>125918</v>
      </c>
      <c r="L29" s="43">
        <v>2672933</v>
      </c>
      <c r="M29" s="43">
        <v>16404</v>
      </c>
      <c r="N29" s="43">
        <v>2689337</v>
      </c>
      <c r="O29" s="44"/>
    </row>
    <row r="30" spans="1:15" x14ac:dyDescent="0.15">
      <c r="A30" s="37" t="s">
        <v>67</v>
      </c>
      <c r="B30" s="38">
        <v>236</v>
      </c>
      <c r="C30" s="38" t="s">
        <v>68</v>
      </c>
      <c r="D30" s="38" t="s">
        <v>36</v>
      </c>
      <c r="E30" s="39">
        <v>403</v>
      </c>
      <c r="F30" s="40" t="s">
        <v>69</v>
      </c>
      <c r="G30" s="41">
        <v>7</v>
      </c>
      <c r="H30" s="38" t="s">
        <v>63</v>
      </c>
      <c r="I30" s="42">
        <v>19</v>
      </c>
      <c r="J30" s="43">
        <v>403000</v>
      </c>
      <c r="K30" s="43">
        <v>209637.21</v>
      </c>
      <c r="L30" s="43">
        <v>4450089</v>
      </c>
      <c r="M30" s="43">
        <v>50203</v>
      </c>
      <c r="N30" s="43">
        <v>4500292</v>
      </c>
      <c r="O30" s="44"/>
    </row>
    <row r="31" spans="1:15" x14ac:dyDescent="0.15">
      <c r="A31" s="37" t="s">
        <v>70</v>
      </c>
      <c r="B31" s="38">
        <v>236</v>
      </c>
      <c r="C31" s="38" t="s">
        <v>68</v>
      </c>
      <c r="D31" s="38" t="s">
        <v>36</v>
      </c>
      <c r="E31" s="39">
        <v>35.5</v>
      </c>
      <c r="F31" s="40" t="s">
        <v>71</v>
      </c>
      <c r="G31" s="41">
        <v>6.5</v>
      </c>
      <c r="H31" s="38" t="s">
        <v>63</v>
      </c>
      <c r="I31" s="42">
        <v>20</v>
      </c>
      <c r="J31" s="43">
        <v>35500</v>
      </c>
      <c r="K31" s="43">
        <v>67337.3</v>
      </c>
      <c r="L31" s="43">
        <v>1429407</v>
      </c>
      <c r="M31" s="43">
        <v>0</v>
      </c>
      <c r="N31" s="43">
        <v>1429407</v>
      </c>
      <c r="O31" s="44"/>
    </row>
    <row r="32" spans="1:15" x14ac:dyDescent="0.15">
      <c r="A32" s="37" t="s">
        <v>72</v>
      </c>
      <c r="B32" s="38">
        <v>239</v>
      </c>
      <c r="C32" s="38" t="s">
        <v>73</v>
      </c>
      <c r="D32" s="38" t="s">
        <v>36</v>
      </c>
      <c r="E32" s="39">
        <v>2100</v>
      </c>
      <c r="F32" s="38" t="s">
        <v>49</v>
      </c>
      <c r="G32" s="41">
        <v>6.8</v>
      </c>
      <c r="H32" s="38" t="s">
        <v>38</v>
      </c>
      <c r="I32" s="42">
        <v>4</v>
      </c>
      <c r="J32" s="43">
        <v>210000</v>
      </c>
      <c r="K32" s="43">
        <v>0</v>
      </c>
      <c r="L32" s="43">
        <v>0</v>
      </c>
      <c r="M32" s="43">
        <v>0</v>
      </c>
      <c r="N32" s="43">
        <v>0</v>
      </c>
      <c r="O32" s="44"/>
    </row>
    <row r="33" spans="1:15" x14ac:dyDescent="0.15">
      <c r="A33" s="37" t="s">
        <v>72</v>
      </c>
      <c r="B33" s="38">
        <v>239</v>
      </c>
      <c r="C33" s="38" t="s">
        <v>73</v>
      </c>
      <c r="D33" s="38" t="s">
        <v>36</v>
      </c>
      <c r="E33" s="39">
        <v>590</v>
      </c>
      <c r="F33" s="38" t="s">
        <v>52</v>
      </c>
      <c r="G33" s="41">
        <v>6.8</v>
      </c>
      <c r="H33" s="38" t="s">
        <v>38</v>
      </c>
      <c r="I33" s="42">
        <v>14</v>
      </c>
      <c r="J33" s="43">
        <v>590000</v>
      </c>
      <c r="K33" s="43">
        <v>76907</v>
      </c>
      <c r="L33" s="43">
        <v>1632549</v>
      </c>
      <c r="M33" s="43">
        <v>1791.01</v>
      </c>
      <c r="N33" s="43">
        <v>1634339.75</v>
      </c>
      <c r="O33" s="44"/>
    </row>
    <row r="34" spans="1:15" x14ac:dyDescent="0.15">
      <c r="A34" s="37" t="s">
        <v>74</v>
      </c>
      <c r="B34" s="38">
        <v>239</v>
      </c>
      <c r="C34" s="38" t="s">
        <v>73</v>
      </c>
      <c r="D34" s="38" t="s">
        <v>36</v>
      </c>
      <c r="E34" s="39">
        <v>48</v>
      </c>
      <c r="F34" s="38" t="s">
        <v>75</v>
      </c>
      <c r="G34" s="41">
        <v>6.8</v>
      </c>
      <c r="H34" s="38" t="s">
        <v>38</v>
      </c>
      <c r="I34" s="42">
        <v>14</v>
      </c>
      <c r="J34" s="43">
        <v>48000</v>
      </c>
      <c r="K34" s="43">
        <v>91161.39</v>
      </c>
      <c r="L34" s="43">
        <v>1935135</v>
      </c>
      <c r="M34" s="43">
        <v>0</v>
      </c>
      <c r="N34" s="43">
        <v>1935134.84</v>
      </c>
      <c r="O34" s="44"/>
    </row>
    <row r="35" spans="1:15" x14ac:dyDescent="0.15">
      <c r="A35" s="37"/>
      <c r="B35" s="38"/>
      <c r="C35" s="38"/>
      <c r="D35" s="38"/>
      <c r="E35" s="39"/>
      <c r="F35" s="38"/>
      <c r="G35" s="41"/>
      <c r="H35" s="38"/>
      <c r="I35" s="42"/>
      <c r="J35" s="43"/>
      <c r="K35" s="43"/>
      <c r="L35" s="43"/>
      <c r="M35" s="43"/>
      <c r="N35" s="43"/>
      <c r="O35" s="44"/>
    </row>
    <row r="36" spans="1:15" x14ac:dyDescent="0.15">
      <c r="A36" s="37" t="s">
        <v>47</v>
      </c>
      <c r="B36" s="38">
        <v>245</v>
      </c>
      <c r="C36" s="38" t="s">
        <v>76</v>
      </c>
      <c r="D36" s="38" t="s">
        <v>36</v>
      </c>
      <c r="E36" s="39">
        <v>800</v>
      </c>
      <c r="F36" s="38" t="s">
        <v>77</v>
      </c>
      <c r="G36" s="41">
        <v>7</v>
      </c>
      <c r="H36" s="38" t="s">
        <v>55</v>
      </c>
      <c r="I36" s="41">
        <v>19.75</v>
      </c>
      <c r="J36" s="43">
        <v>800000</v>
      </c>
      <c r="K36" s="43">
        <v>280725.76000000001</v>
      </c>
      <c r="L36" s="43">
        <v>5959126</v>
      </c>
      <c r="M36" s="43">
        <v>658828</v>
      </c>
      <c r="N36" s="43">
        <v>6617954</v>
      </c>
      <c r="O36" s="44"/>
    </row>
    <row r="37" spans="1:15" x14ac:dyDescent="0.15">
      <c r="A37" s="37" t="s">
        <v>47</v>
      </c>
      <c r="B37" s="38">
        <v>245</v>
      </c>
      <c r="C37" s="38" t="s">
        <v>76</v>
      </c>
      <c r="D37" s="38" t="s">
        <v>36</v>
      </c>
      <c r="E37" s="39">
        <v>95</v>
      </c>
      <c r="F37" s="38" t="s">
        <v>78</v>
      </c>
      <c r="G37" s="41">
        <v>7</v>
      </c>
      <c r="H37" s="38" t="s">
        <v>55</v>
      </c>
      <c r="I37" s="41">
        <v>19.75</v>
      </c>
      <c r="J37" s="43">
        <v>95000</v>
      </c>
      <c r="K37" s="43">
        <v>34161</v>
      </c>
      <c r="L37" s="43">
        <v>725155</v>
      </c>
      <c r="M37" s="43">
        <v>80163</v>
      </c>
      <c r="N37" s="43">
        <v>805318</v>
      </c>
      <c r="O37" s="44"/>
    </row>
    <row r="38" spans="1:15" x14ac:dyDescent="0.15">
      <c r="A38" s="37" t="s">
        <v>79</v>
      </c>
      <c r="B38" s="38">
        <v>245</v>
      </c>
      <c r="C38" s="38" t="s">
        <v>76</v>
      </c>
      <c r="D38" s="38" t="s">
        <v>36</v>
      </c>
      <c r="E38" s="39">
        <v>90</v>
      </c>
      <c r="F38" s="38" t="s">
        <v>80</v>
      </c>
      <c r="G38" s="41">
        <v>7</v>
      </c>
      <c r="H38" s="38" t="s">
        <v>55</v>
      </c>
      <c r="I38" s="41">
        <v>19.75</v>
      </c>
      <c r="J38" s="43">
        <v>90000</v>
      </c>
      <c r="K38" s="43">
        <v>142002.29999999999</v>
      </c>
      <c r="L38" s="43">
        <v>3014364</v>
      </c>
      <c r="M38" s="43">
        <v>333290</v>
      </c>
      <c r="N38" s="43">
        <v>3347654</v>
      </c>
      <c r="O38" s="44"/>
    </row>
    <row r="39" spans="1:15" x14ac:dyDescent="0.15">
      <c r="A39" s="37" t="s">
        <v>47</v>
      </c>
      <c r="B39" s="38">
        <v>247</v>
      </c>
      <c r="C39" s="38" t="s">
        <v>81</v>
      </c>
      <c r="D39" s="38" t="s">
        <v>36</v>
      </c>
      <c r="E39" s="39">
        <v>470</v>
      </c>
      <c r="F39" s="38" t="s">
        <v>82</v>
      </c>
      <c r="G39" s="41">
        <v>6.3</v>
      </c>
      <c r="H39" s="38" t="s">
        <v>55</v>
      </c>
      <c r="I39" s="41">
        <v>25</v>
      </c>
      <c r="J39" s="43">
        <v>470000</v>
      </c>
      <c r="K39" s="43">
        <v>187010.34</v>
      </c>
      <c r="L39" s="43">
        <v>3969775</v>
      </c>
      <c r="M39" s="43">
        <v>350805</v>
      </c>
      <c r="N39" s="43">
        <v>4320580</v>
      </c>
      <c r="O39" s="44"/>
    </row>
    <row r="40" spans="1:15" x14ac:dyDescent="0.15">
      <c r="A40" s="37" t="s">
        <v>47</v>
      </c>
      <c r="B40" s="38">
        <v>247</v>
      </c>
      <c r="C40" s="38" t="s">
        <v>81</v>
      </c>
      <c r="D40" s="38" t="s">
        <v>36</v>
      </c>
      <c r="E40" s="39">
        <v>25</v>
      </c>
      <c r="F40" s="38" t="s">
        <v>83</v>
      </c>
      <c r="G40" s="41">
        <v>6.3</v>
      </c>
      <c r="H40" s="38" t="s">
        <v>55</v>
      </c>
      <c r="I40" s="41">
        <v>25</v>
      </c>
      <c r="J40" s="43">
        <v>25000</v>
      </c>
      <c r="K40" s="43">
        <v>10203.48</v>
      </c>
      <c r="L40" s="43">
        <v>216595</v>
      </c>
      <c r="M40" s="43">
        <v>19135</v>
      </c>
      <c r="N40" s="43">
        <v>235730</v>
      </c>
      <c r="O40" s="44"/>
    </row>
    <row r="41" spans="1:15" x14ac:dyDescent="0.15">
      <c r="A41" s="37" t="s">
        <v>51</v>
      </c>
      <c r="B41" s="38">
        <v>247</v>
      </c>
      <c r="C41" s="38" t="s">
        <v>81</v>
      </c>
      <c r="D41" s="38" t="s">
        <v>36</v>
      </c>
      <c r="E41" s="39">
        <v>27</v>
      </c>
      <c r="F41" s="38" t="s">
        <v>84</v>
      </c>
      <c r="G41" s="41">
        <v>7.3</v>
      </c>
      <c r="H41" s="38" t="s">
        <v>55</v>
      </c>
      <c r="I41" s="41">
        <v>25</v>
      </c>
      <c r="J41" s="43">
        <v>27000</v>
      </c>
      <c r="K41" s="43">
        <v>52596.54</v>
      </c>
      <c r="L41" s="43">
        <v>1116497</v>
      </c>
      <c r="M41" s="43">
        <v>98901</v>
      </c>
      <c r="N41" s="43">
        <v>1215398</v>
      </c>
      <c r="O41" s="44"/>
    </row>
    <row r="42" spans="1:15" x14ac:dyDescent="0.15">
      <c r="A42" s="37" t="s">
        <v>85</v>
      </c>
      <c r="B42" s="38">
        <v>262</v>
      </c>
      <c r="C42" s="38" t="s">
        <v>86</v>
      </c>
      <c r="D42" s="38" t="s">
        <v>36</v>
      </c>
      <c r="E42" s="39">
        <v>405</v>
      </c>
      <c r="F42" s="38" t="s">
        <v>87</v>
      </c>
      <c r="G42" s="41">
        <v>5.75</v>
      </c>
      <c r="H42" s="38" t="s">
        <v>38</v>
      </c>
      <c r="I42" s="41">
        <v>6</v>
      </c>
      <c r="J42" s="43">
        <v>405000</v>
      </c>
      <c r="K42" s="43">
        <v>0</v>
      </c>
      <c r="L42" s="43">
        <v>0</v>
      </c>
      <c r="M42" s="43">
        <v>0</v>
      </c>
      <c r="N42" s="43">
        <v>0</v>
      </c>
      <c r="O42" s="44"/>
    </row>
    <row r="43" spans="1:15" x14ac:dyDescent="0.15">
      <c r="A43" s="37" t="s">
        <v>85</v>
      </c>
      <c r="B43" s="38">
        <v>262</v>
      </c>
      <c r="C43" s="38" t="s">
        <v>86</v>
      </c>
      <c r="D43" s="38" t="s">
        <v>36</v>
      </c>
      <c r="E43" s="39">
        <v>104</v>
      </c>
      <c r="F43" s="38" t="s">
        <v>88</v>
      </c>
      <c r="G43" s="41">
        <v>5.75</v>
      </c>
      <c r="H43" s="38" t="s">
        <v>38</v>
      </c>
      <c r="I43" s="41">
        <v>6</v>
      </c>
      <c r="J43" s="43">
        <v>104000</v>
      </c>
      <c r="K43" s="43">
        <v>0</v>
      </c>
      <c r="L43" s="43">
        <v>0</v>
      </c>
      <c r="M43" s="43">
        <v>0</v>
      </c>
      <c r="N43" s="43">
        <v>0</v>
      </c>
      <c r="O43" s="44"/>
    </row>
    <row r="44" spans="1:15" x14ac:dyDescent="0.15">
      <c r="A44" s="37" t="s">
        <v>85</v>
      </c>
      <c r="B44" s="38">
        <v>262</v>
      </c>
      <c r="C44" s="38" t="s">
        <v>86</v>
      </c>
      <c r="D44" s="38" t="s">
        <v>36</v>
      </c>
      <c r="E44" s="39">
        <v>465</v>
      </c>
      <c r="F44" s="38" t="s">
        <v>89</v>
      </c>
      <c r="G44" s="41">
        <v>6.5</v>
      </c>
      <c r="H44" s="38" t="s">
        <v>38</v>
      </c>
      <c r="I44" s="41">
        <v>20</v>
      </c>
      <c r="J44" s="43">
        <v>465000</v>
      </c>
      <c r="K44" s="43">
        <v>39426.199999999997</v>
      </c>
      <c r="L44" s="43">
        <v>836922</v>
      </c>
      <c r="M44" s="43">
        <v>4330</v>
      </c>
      <c r="N44" s="43">
        <v>841252</v>
      </c>
      <c r="O44" s="44"/>
    </row>
    <row r="45" spans="1:15" x14ac:dyDescent="0.15">
      <c r="A45" s="37" t="s">
        <v>85</v>
      </c>
      <c r="B45" s="38">
        <v>262</v>
      </c>
      <c r="C45" s="38" t="s">
        <v>86</v>
      </c>
      <c r="D45" s="38" t="s">
        <v>36</v>
      </c>
      <c r="E45" s="39">
        <v>121</v>
      </c>
      <c r="F45" s="38" t="s">
        <v>90</v>
      </c>
      <c r="G45" s="41">
        <v>6.5</v>
      </c>
      <c r="H45" s="38" t="s">
        <v>38</v>
      </c>
      <c r="I45" s="41">
        <v>20</v>
      </c>
      <c r="J45" s="43">
        <v>121000</v>
      </c>
      <c r="K45" s="43">
        <v>9988</v>
      </c>
      <c r="L45" s="43">
        <v>212021</v>
      </c>
      <c r="M45" s="43">
        <v>1096</v>
      </c>
      <c r="N45" s="43">
        <v>213117</v>
      </c>
      <c r="O45" s="44"/>
    </row>
    <row r="46" spans="1:15" x14ac:dyDescent="0.15">
      <c r="A46" s="37" t="s">
        <v>91</v>
      </c>
      <c r="B46" s="38">
        <v>262</v>
      </c>
      <c r="C46" s="38" t="s">
        <v>86</v>
      </c>
      <c r="D46" s="38" t="s">
        <v>36</v>
      </c>
      <c r="E46" s="39">
        <v>35</v>
      </c>
      <c r="F46" s="38" t="s">
        <v>92</v>
      </c>
      <c r="G46" s="41">
        <v>6.5</v>
      </c>
      <c r="H46" s="38" t="s">
        <v>38</v>
      </c>
      <c r="I46" s="41">
        <v>20</v>
      </c>
      <c r="J46" s="43">
        <v>35000</v>
      </c>
      <c r="K46" s="43">
        <v>61690</v>
      </c>
      <c r="L46" s="43">
        <v>1309529</v>
      </c>
      <c r="M46" s="43">
        <v>6775</v>
      </c>
      <c r="N46" s="43">
        <v>1316304</v>
      </c>
      <c r="O46" s="44"/>
    </row>
    <row r="47" spans="1:15" x14ac:dyDescent="0.15">
      <c r="A47" s="37"/>
      <c r="B47" s="38"/>
      <c r="C47" s="38"/>
      <c r="D47" s="38"/>
      <c r="E47" s="39"/>
      <c r="F47" s="38"/>
      <c r="G47" s="41"/>
      <c r="H47" s="38"/>
      <c r="I47" s="41"/>
      <c r="J47" s="43"/>
      <c r="K47" s="43"/>
      <c r="L47" s="43"/>
      <c r="M47" s="43"/>
      <c r="N47" s="43"/>
      <c r="O47" s="44"/>
    </row>
    <row r="48" spans="1:15" x14ac:dyDescent="0.15">
      <c r="A48" s="37" t="s">
        <v>60</v>
      </c>
      <c r="B48" s="38">
        <v>270</v>
      </c>
      <c r="C48" s="38" t="s">
        <v>93</v>
      </c>
      <c r="D48" s="38" t="s">
        <v>36</v>
      </c>
      <c r="E48" s="39">
        <v>450</v>
      </c>
      <c r="F48" s="38" t="s">
        <v>44</v>
      </c>
      <c r="G48" s="41">
        <v>7</v>
      </c>
      <c r="H48" s="38" t="s">
        <v>63</v>
      </c>
      <c r="I48" s="41">
        <v>21</v>
      </c>
      <c r="J48" s="43">
        <v>450000</v>
      </c>
      <c r="K48" s="43">
        <v>242322</v>
      </c>
      <c r="L48" s="43">
        <v>5143907</v>
      </c>
      <c r="M48" s="43">
        <v>29499</v>
      </c>
      <c r="N48" s="43">
        <v>5173406</v>
      </c>
      <c r="O48" s="44"/>
    </row>
    <row r="49" spans="1:15" x14ac:dyDescent="0.15">
      <c r="A49" s="37" t="s">
        <v>64</v>
      </c>
      <c r="B49" s="38">
        <v>270</v>
      </c>
      <c r="C49" s="38" t="s">
        <v>93</v>
      </c>
      <c r="D49" s="38" t="s">
        <v>36</v>
      </c>
      <c r="E49" s="39">
        <v>80</v>
      </c>
      <c r="F49" s="38" t="s">
        <v>46</v>
      </c>
      <c r="G49" s="41">
        <v>7</v>
      </c>
      <c r="H49" s="38" t="s">
        <v>63</v>
      </c>
      <c r="I49" s="41">
        <v>21</v>
      </c>
      <c r="J49" s="43">
        <v>80000</v>
      </c>
      <c r="K49" s="43">
        <v>147077</v>
      </c>
      <c r="L49" s="43">
        <v>3122087</v>
      </c>
      <c r="M49" s="43">
        <v>17904</v>
      </c>
      <c r="N49" s="43">
        <v>3139991</v>
      </c>
      <c r="O49" s="44"/>
    </row>
    <row r="50" spans="1:15" x14ac:dyDescent="0.15">
      <c r="A50" s="37" t="s">
        <v>94</v>
      </c>
      <c r="B50" s="38">
        <v>271</v>
      </c>
      <c r="C50" s="38" t="s">
        <v>95</v>
      </c>
      <c r="D50" s="38" t="s">
        <v>36</v>
      </c>
      <c r="E50" s="39">
        <v>185</v>
      </c>
      <c r="F50" s="38" t="s">
        <v>96</v>
      </c>
      <c r="G50" s="41">
        <v>5.5</v>
      </c>
      <c r="H50" s="38" t="s">
        <v>55</v>
      </c>
      <c r="I50" s="41">
        <v>5</v>
      </c>
      <c r="J50" s="43">
        <v>185000</v>
      </c>
      <c r="K50" s="43">
        <v>0</v>
      </c>
      <c r="L50" s="43">
        <v>0</v>
      </c>
      <c r="M50" s="43">
        <v>0</v>
      </c>
      <c r="N50" s="43">
        <v>0</v>
      </c>
      <c r="O50" s="44"/>
    </row>
    <row r="51" spans="1:15" x14ac:dyDescent="0.15">
      <c r="A51" s="37" t="s">
        <v>94</v>
      </c>
      <c r="B51" s="38">
        <v>271</v>
      </c>
      <c r="C51" s="38" t="s">
        <v>95</v>
      </c>
      <c r="D51" s="38" t="s">
        <v>36</v>
      </c>
      <c r="E51" s="39">
        <v>47</v>
      </c>
      <c r="F51" s="38" t="s">
        <v>54</v>
      </c>
      <c r="G51" s="41">
        <v>5.5</v>
      </c>
      <c r="H51" s="38" t="s">
        <v>55</v>
      </c>
      <c r="I51" s="41">
        <v>5</v>
      </c>
      <c r="J51" s="43">
        <v>47000</v>
      </c>
      <c r="K51" s="43">
        <v>0</v>
      </c>
      <c r="L51" s="43">
        <v>0</v>
      </c>
      <c r="M51" s="43">
        <v>0</v>
      </c>
      <c r="N51" s="43">
        <v>0</v>
      </c>
      <c r="O51" s="44"/>
    </row>
    <row r="52" spans="1:15" x14ac:dyDescent="0.15">
      <c r="A52" s="37" t="s">
        <v>94</v>
      </c>
      <c r="B52" s="38">
        <v>271</v>
      </c>
      <c r="C52" s="38" t="s">
        <v>95</v>
      </c>
      <c r="D52" s="38" t="s">
        <v>36</v>
      </c>
      <c r="E52" s="39">
        <v>795</v>
      </c>
      <c r="F52" s="38" t="s">
        <v>97</v>
      </c>
      <c r="G52" s="41">
        <v>6.5</v>
      </c>
      <c r="H52" s="38" t="s">
        <v>55</v>
      </c>
      <c r="I52" s="41">
        <v>22.25</v>
      </c>
      <c r="J52" s="43">
        <v>795000</v>
      </c>
      <c r="K52" s="43">
        <v>363445.03</v>
      </c>
      <c r="L52" s="43">
        <v>7715055</v>
      </c>
      <c r="M52" s="43">
        <v>93687</v>
      </c>
      <c r="N52" s="43">
        <v>7808742</v>
      </c>
      <c r="O52" s="44"/>
    </row>
    <row r="53" spans="1:15" x14ac:dyDescent="0.15">
      <c r="A53" s="37" t="s">
        <v>94</v>
      </c>
      <c r="B53" s="38">
        <v>271</v>
      </c>
      <c r="C53" s="38" t="s">
        <v>95</v>
      </c>
      <c r="D53" s="38" t="s">
        <v>36</v>
      </c>
      <c r="E53" s="39">
        <v>203</v>
      </c>
      <c r="F53" s="38" t="s">
        <v>98</v>
      </c>
      <c r="G53" s="41">
        <v>6.5</v>
      </c>
      <c r="H53" s="38" t="s">
        <v>55</v>
      </c>
      <c r="I53" s="41">
        <v>22.25</v>
      </c>
      <c r="J53" s="43">
        <v>203000</v>
      </c>
      <c r="K53" s="43">
        <v>93347.97</v>
      </c>
      <c r="L53" s="43">
        <v>1981551</v>
      </c>
      <c r="M53" s="43">
        <v>24062</v>
      </c>
      <c r="N53" s="43">
        <v>2005613</v>
      </c>
      <c r="O53" s="44"/>
    </row>
    <row r="54" spans="1:15" x14ac:dyDescent="0.15">
      <c r="A54" s="37" t="s">
        <v>99</v>
      </c>
      <c r="B54" s="38">
        <v>271</v>
      </c>
      <c r="C54" s="38" t="s">
        <v>95</v>
      </c>
      <c r="D54" s="38" t="s">
        <v>36</v>
      </c>
      <c r="E54" s="39">
        <v>90</v>
      </c>
      <c r="F54" s="38" t="s">
        <v>77</v>
      </c>
      <c r="G54" s="41">
        <v>6.5</v>
      </c>
      <c r="H54" s="38" t="s">
        <v>55</v>
      </c>
      <c r="I54" s="41">
        <v>22.25</v>
      </c>
      <c r="J54" s="43">
        <v>90000</v>
      </c>
      <c r="K54" s="43">
        <v>156153.45000000001</v>
      </c>
      <c r="L54" s="43">
        <v>3314758</v>
      </c>
      <c r="M54" s="43">
        <v>40252</v>
      </c>
      <c r="N54" s="43">
        <v>3355010</v>
      </c>
      <c r="O54" s="44"/>
    </row>
    <row r="55" spans="1:15" x14ac:dyDescent="0.15">
      <c r="A55" s="37"/>
      <c r="B55" s="38"/>
      <c r="C55" s="38"/>
      <c r="D55" s="38"/>
      <c r="E55" s="39"/>
      <c r="F55" s="38"/>
      <c r="G55" s="41"/>
      <c r="H55" s="38"/>
      <c r="I55" s="41"/>
      <c r="J55" s="43"/>
      <c r="K55" s="43"/>
      <c r="L55" s="43"/>
      <c r="M55" s="43"/>
      <c r="N55" s="43"/>
      <c r="O55" s="44"/>
    </row>
    <row r="56" spans="1:15" x14ac:dyDescent="0.15">
      <c r="A56" s="37" t="s">
        <v>94</v>
      </c>
      <c r="B56" s="38">
        <v>282</v>
      </c>
      <c r="C56" s="38" t="s">
        <v>104</v>
      </c>
      <c r="D56" s="38" t="s">
        <v>36</v>
      </c>
      <c r="E56" s="39">
        <v>280</v>
      </c>
      <c r="F56" s="38" t="s">
        <v>105</v>
      </c>
      <c r="G56" s="41">
        <v>5</v>
      </c>
      <c r="H56" s="38" t="s">
        <v>55</v>
      </c>
      <c r="I56" s="41">
        <v>5</v>
      </c>
      <c r="J56" s="43">
        <v>280000</v>
      </c>
      <c r="K56" s="43">
        <v>0</v>
      </c>
      <c r="L56" s="43">
        <v>0</v>
      </c>
      <c r="M56" s="43">
        <v>0</v>
      </c>
      <c r="N56" s="43">
        <v>0</v>
      </c>
      <c r="O56" s="44"/>
    </row>
    <row r="57" spans="1:15" x14ac:dyDescent="0.15">
      <c r="A57" s="37" t="s">
        <v>94</v>
      </c>
      <c r="B57" s="38">
        <v>282</v>
      </c>
      <c r="C57" s="38" t="s">
        <v>104</v>
      </c>
      <c r="D57" s="38" t="s">
        <v>36</v>
      </c>
      <c r="E57" s="39">
        <v>73</v>
      </c>
      <c r="F57" s="38" t="s">
        <v>56</v>
      </c>
      <c r="G57" s="41">
        <v>5</v>
      </c>
      <c r="H57" s="38" t="s">
        <v>55</v>
      </c>
      <c r="I57" s="41">
        <v>5</v>
      </c>
      <c r="J57" s="43">
        <v>73000</v>
      </c>
      <c r="K57" s="43">
        <v>0</v>
      </c>
      <c r="L57" s="43">
        <v>0</v>
      </c>
      <c r="M57" s="43">
        <v>0</v>
      </c>
      <c r="N57" s="43">
        <v>0</v>
      </c>
      <c r="O57" s="44"/>
    </row>
    <row r="58" spans="1:15" x14ac:dyDescent="0.15">
      <c r="A58" s="37" t="s">
        <v>94</v>
      </c>
      <c r="B58" s="38">
        <v>282</v>
      </c>
      <c r="C58" s="38" t="s">
        <v>104</v>
      </c>
      <c r="D58" s="38" t="s">
        <v>36</v>
      </c>
      <c r="E58" s="39">
        <v>1090</v>
      </c>
      <c r="F58" s="38" t="s">
        <v>106</v>
      </c>
      <c r="G58" s="41">
        <v>6</v>
      </c>
      <c r="H58" s="38" t="s">
        <v>55</v>
      </c>
      <c r="I58" s="41">
        <v>25</v>
      </c>
      <c r="J58" s="43">
        <v>1090000</v>
      </c>
      <c r="K58" s="43">
        <v>519779.07</v>
      </c>
      <c r="L58" s="43">
        <v>11033647</v>
      </c>
      <c r="M58" s="43">
        <v>69869</v>
      </c>
      <c r="N58" s="43">
        <v>11103516</v>
      </c>
      <c r="O58" s="44"/>
    </row>
    <row r="59" spans="1:15" x14ac:dyDescent="0.15">
      <c r="A59" s="37" t="s">
        <v>94</v>
      </c>
      <c r="B59" s="38">
        <v>282</v>
      </c>
      <c r="C59" s="38" t="s">
        <v>104</v>
      </c>
      <c r="D59" s="38" t="s">
        <v>36</v>
      </c>
      <c r="E59" s="39">
        <v>274</v>
      </c>
      <c r="F59" s="38" t="s">
        <v>107</v>
      </c>
      <c r="G59" s="41">
        <v>6</v>
      </c>
      <c r="H59" s="38" t="s">
        <v>55</v>
      </c>
      <c r="I59" s="41">
        <v>25</v>
      </c>
      <c r="J59" s="43">
        <v>274000</v>
      </c>
      <c r="K59" s="43">
        <v>128996.26</v>
      </c>
      <c r="L59" s="43">
        <v>2738277</v>
      </c>
      <c r="M59" s="43">
        <v>17340</v>
      </c>
      <c r="N59" s="43">
        <v>2755617</v>
      </c>
      <c r="O59" s="44"/>
    </row>
    <row r="60" spans="1:15" x14ac:dyDescent="0.15">
      <c r="A60" s="37" t="s">
        <v>108</v>
      </c>
      <c r="B60" s="38">
        <v>282</v>
      </c>
      <c r="C60" s="38" t="s">
        <v>104</v>
      </c>
      <c r="D60" s="38" t="s">
        <v>36</v>
      </c>
      <c r="E60" s="39">
        <v>197</v>
      </c>
      <c r="F60" s="38" t="s">
        <v>78</v>
      </c>
      <c r="G60" s="41">
        <v>6</v>
      </c>
      <c r="H60" s="38" t="s">
        <v>55</v>
      </c>
      <c r="I60" s="41">
        <v>25</v>
      </c>
      <c r="J60" s="43">
        <v>197000</v>
      </c>
      <c r="K60" s="43">
        <v>323270.5</v>
      </c>
      <c r="L60" s="43">
        <v>6862247</v>
      </c>
      <c r="M60" s="43">
        <v>43455</v>
      </c>
      <c r="N60" s="43">
        <v>6905702</v>
      </c>
      <c r="O60" s="44"/>
    </row>
    <row r="61" spans="1:15" x14ac:dyDescent="0.15">
      <c r="A61" s="37" t="s">
        <v>109</v>
      </c>
      <c r="B61" s="38">
        <v>283</v>
      </c>
      <c r="C61" s="38" t="s">
        <v>110</v>
      </c>
      <c r="D61" s="38" t="s">
        <v>36</v>
      </c>
      <c r="E61" s="39">
        <v>438</v>
      </c>
      <c r="F61" s="40" t="s">
        <v>111</v>
      </c>
      <c r="G61" s="41">
        <v>6</v>
      </c>
      <c r="H61" s="38" t="s">
        <v>63</v>
      </c>
      <c r="I61" s="41">
        <v>22</v>
      </c>
      <c r="J61" s="43">
        <v>438000</v>
      </c>
      <c r="K61" s="43">
        <v>324117.99</v>
      </c>
      <c r="L61" s="43">
        <v>6880237</v>
      </c>
      <c r="M61" s="43">
        <v>66689</v>
      </c>
      <c r="N61" s="43">
        <v>6946926</v>
      </c>
      <c r="O61" s="44"/>
    </row>
    <row r="62" spans="1:15" x14ac:dyDescent="0.15">
      <c r="A62" s="37" t="s">
        <v>112</v>
      </c>
      <c r="B62" s="38">
        <v>283</v>
      </c>
      <c r="C62" s="38" t="s">
        <v>110</v>
      </c>
      <c r="D62" s="38" t="s">
        <v>36</v>
      </c>
      <c r="E62" s="39">
        <v>122.8</v>
      </c>
      <c r="F62" s="38" t="s">
        <v>113</v>
      </c>
      <c r="G62" s="41">
        <v>6</v>
      </c>
      <c r="H62" s="38" t="s">
        <v>63</v>
      </c>
      <c r="I62" s="41">
        <v>22.5</v>
      </c>
      <c r="J62" s="43">
        <v>122800</v>
      </c>
      <c r="K62" s="43">
        <v>203463.83</v>
      </c>
      <c r="L62" s="43">
        <v>4319043</v>
      </c>
      <c r="M62" s="43">
        <v>0</v>
      </c>
      <c r="N62" s="43">
        <v>4319043</v>
      </c>
      <c r="O62" s="44"/>
    </row>
    <row r="63" spans="1:15" x14ac:dyDescent="0.15">
      <c r="A63" s="37"/>
      <c r="B63" s="38"/>
      <c r="C63" s="38"/>
      <c r="D63" s="38"/>
      <c r="E63" s="39"/>
      <c r="F63" s="38"/>
      <c r="G63" s="41"/>
      <c r="H63" s="38"/>
      <c r="I63" s="41"/>
      <c r="J63" s="43"/>
      <c r="K63" s="43"/>
      <c r="L63" s="43"/>
      <c r="M63" s="43"/>
      <c r="N63" s="43"/>
      <c r="O63" s="44"/>
    </row>
    <row r="64" spans="1:15" x14ac:dyDescent="0.15">
      <c r="A64" s="37" t="s">
        <v>47</v>
      </c>
      <c r="B64" s="38">
        <v>294</v>
      </c>
      <c r="C64" s="45" t="s">
        <v>118</v>
      </c>
      <c r="D64" s="38" t="s">
        <v>36</v>
      </c>
      <c r="E64" s="39">
        <v>400</v>
      </c>
      <c r="F64" s="38" t="s">
        <v>119</v>
      </c>
      <c r="G64" s="41">
        <v>6.25</v>
      </c>
      <c r="H64" s="38" t="s">
        <v>55</v>
      </c>
      <c r="I64" s="41">
        <v>20.83</v>
      </c>
      <c r="J64" s="43">
        <v>400000</v>
      </c>
      <c r="K64" s="43">
        <v>174542.85</v>
      </c>
      <c r="L64" s="43">
        <v>3705121</v>
      </c>
      <c r="M64" s="43">
        <v>319381</v>
      </c>
      <c r="N64" s="43">
        <v>4024502</v>
      </c>
      <c r="O64" s="44"/>
    </row>
    <row r="65" spans="1:15" x14ac:dyDescent="0.15">
      <c r="A65" s="37" t="s">
        <v>47</v>
      </c>
      <c r="B65" s="38">
        <v>294</v>
      </c>
      <c r="C65" s="45" t="s">
        <v>118</v>
      </c>
      <c r="D65" s="38" t="s">
        <v>36</v>
      </c>
      <c r="E65" s="39">
        <v>69</v>
      </c>
      <c r="F65" s="38" t="s">
        <v>120</v>
      </c>
      <c r="G65" s="41">
        <v>6.25</v>
      </c>
      <c r="H65" s="38" t="s">
        <v>55</v>
      </c>
      <c r="I65" s="41">
        <v>20.83</v>
      </c>
      <c r="J65" s="43">
        <v>69000</v>
      </c>
      <c r="K65" s="43">
        <v>31100.36</v>
      </c>
      <c r="L65" s="43">
        <v>660185</v>
      </c>
      <c r="M65" s="43">
        <v>56908</v>
      </c>
      <c r="N65" s="43">
        <v>717093</v>
      </c>
      <c r="O65" s="44"/>
    </row>
    <row r="66" spans="1:15" x14ac:dyDescent="0.15">
      <c r="A66" s="37" t="s">
        <v>51</v>
      </c>
      <c r="B66" s="38">
        <v>294</v>
      </c>
      <c r="C66" s="45" t="s">
        <v>118</v>
      </c>
      <c r="D66" s="38" t="s">
        <v>36</v>
      </c>
      <c r="E66" s="39">
        <v>31.8</v>
      </c>
      <c r="F66" s="38" t="s">
        <v>121</v>
      </c>
      <c r="G66" s="41">
        <v>6.75</v>
      </c>
      <c r="H66" s="38" t="s">
        <v>55</v>
      </c>
      <c r="I66" s="41">
        <v>20.83</v>
      </c>
      <c r="J66" s="43">
        <v>31800</v>
      </c>
      <c r="K66" s="43">
        <v>55134.87</v>
      </c>
      <c r="L66" s="43">
        <v>1170379</v>
      </c>
      <c r="M66" s="43">
        <v>110912</v>
      </c>
      <c r="N66" s="43">
        <v>1281291</v>
      </c>
      <c r="O66" s="44"/>
    </row>
    <row r="67" spans="1:15" x14ac:dyDescent="0.15">
      <c r="A67" s="37" t="s">
        <v>124</v>
      </c>
      <c r="B67" s="38">
        <v>300</v>
      </c>
      <c r="C67" s="38" t="s">
        <v>125</v>
      </c>
      <c r="D67" s="38" t="s">
        <v>36</v>
      </c>
      <c r="E67" s="39">
        <v>275</v>
      </c>
      <c r="F67" s="38" t="s">
        <v>126</v>
      </c>
      <c r="G67" s="41">
        <v>6.2</v>
      </c>
      <c r="H67" s="38" t="s">
        <v>63</v>
      </c>
      <c r="I67" s="41">
        <v>22.75</v>
      </c>
      <c r="J67" s="43">
        <v>275000</v>
      </c>
      <c r="K67" s="43">
        <v>176924</v>
      </c>
      <c r="L67" s="43">
        <v>3755667</v>
      </c>
      <c r="M67" s="43">
        <v>24563</v>
      </c>
      <c r="N67" s="43">
        <v>3780230</v>
      </c>
      <c r="O67" s="44"/>
    </row>
    <row r="68" spans="1:15" x14ac:dyDescent="0.15">
      <c r="A68" s="37" t="s">
        <v>124</v>
      </c>
      <c r="B68" s="38">
        <v>300</v>
      </c>
      <c r="C68" s="45" t="s">
        <v>125</v>
      </c>
      <c r="D68" s="38" t="s">
        <v>36</v>
      </c>
      <c r="E68" s="39">
        <v>74</v>
      </c>
      <c r="F68" s="38" t="s">
        <v>127</v>
      </c>
      <c r="G68" s="41">
        <v>6.2</v>
      </c>
      <c r="H68" s="38" t="s">
        <v>63</v>
      </c>
      <c r="I68" s="41">
        <v>22.75</v>
      </c>
      <c r="J68" s="43">
        <v>74000</v>
      </c>
      <c r="K68" s="43">
        <v>41736</v>
      </c>
      <c r="L68" s="43">
        <v>885954</v>
      </c>
      <c r="M68" s="43">
        <v>5792</v>
      </c>
      <c r="N68" s="43">
        <v>891746</v>
      </c>
      <c r="O68" s="44"/>
    </row>
    <row r="69" spans="1:15" x14ac:dyDescent="0.15">
      <c r="A69" s="37" t="s">
        <v>128</v>
      </c>
      <c r="B69" s="38">
        <v>300</v>
      </c>
      <c r="C69" s="45" t="s">
        <v>125</v>
      </c>
      <c r="D69" s="38" t="s">
        <v>36</v>
      </c>
      <c r="E69" s="39">
        <v>70</v>
      </c>
      <c r="F69" s="38" t="s">
        <v>129</v>
      </c>
      <c r="G69" s="41">
        <v>6.2</v>
      </c>
      <c r="H69" s="38" t="s">
        <v>63</v>
      </c>
      <c r="I69" s="41">
        <v>22.75</v>
      </c>
      <c r="J69" s="43">
        <v>70000</v>
      </c>
      <c r="K69" s="43">
        <v>70000</v>
      </c>
      <c r="L69" s="43">
        <v>1485930</v>
      </c>
      <c r="M69" s="43">
        <v>934122</v>
      </c>
      <c r="N69" s="47">
        <v>2420052</v>
      </c>
      <c r="O69" s="7"/>
    </row>
    <row r="70" spans="1:15" x14ac:dyDescent="0.15">
      <c r="A70" s="37"/>
      <c r="B70" s="48"/>
      <c r="C70" s="48"/>
      <c r="D70" s="38"/>
      <c r="E70" s="39"/>
      <c r="F70" s="38"/>
      <c r="G70" s="41"/>
      <c r="H70" s="38"/>
      <c r="I70" s="41"/>
      <c r="J70" s="43"/>
      <c r="K70" s="43"/>
      <c r="L70" s="43"/>
      <c r="M70" s="43"/>
      <c r="N70" s="43"/>
      <c r="O70" s="44"/>
    </row>
    <row r="71" spans="1:15" x14ac:dyDescent="0.15">
      <c r="A71" s="37" t="s">
        <v>60</v>
      </c>
      <c r="B71" s="48">
        <v>319</v>
      </c>
      <c r="C71" s="48" t="s">
        <v>134</v>
      </c>
      <c r="D71" s="38" t="s">
        <v>36</v>
      </c>
      <c r="E71" s="39">
        <v>950</v>
      </c>
      <c r="F71" s="38" t="s">
        <v>69</v>
      </c>
      <c r="G71" s="41">
        <v>6</v>
      </c>
      <c r="H71" s="38" t="s">
        <v>63</v>
      </c>
      <c r="I71" s="41">
        <v>22</v>
      </c>
      <c r="J71" s="43">
        <v>950000</v>
      </c>
      <c r="K71" s="43">
        <v>601830</v>
      </c>
      <c r="L71" s="43">
        <v>12775388</v>
      </c>
      <c r="M71" s="43">
        <v>62488</v>
      </c>
      <c r="N71" s="43">
        <v>12837876</v>
      </c>
      <c r="O71" s="44"/>
    </row>
    <row r="72" spans="1:15" x14ac:dyDescent="0.15">
      <c r="A72" s="37" t="s">
        <v>64</v>
      </c>
      <c r="B72" s="48">
        <v>319</v>
      </c>
      <c r="C72" s="48" t="s">
        <v>134</v>
      </c>
      <c r="D72" s="38" t="s">
        <v>36</v>
      </c>
      <c r="E72" s="39">
        <v>58</v>
      </c>
      <c r="F72" s="38" t="s">
        <v>71</v>
      </c>
      <c r="G72" s="41">
        <v>6</v>
      </c>
      <c r="H72" s="38" t="s">
        <v>63</v>
      </c>
      <c r="I72" s="41">
        <v>22</v>
      </c>
      <c r="J72" s="43">
        <v>58000</v>
      </c>
      <c r="K72" s="43">
        <v>89789</v>
      </c>
      <c r="L72" s="43">
        <v>1906002</v>
      </c>
      <c r="M72" s="43">
        <v>9323</v>
      </c>
      <c r="N72" s="43">
        <v>1915325</v>
      </c>
      <c r="O72" s="44"/>
    </row>
    <row r="73" spans="1:15" x14ac:dyDescent="0.15">
      <c r="A73" s="37" t="s">
        <v>64</v>
      </c>
      <c r="B73" s="48">
        <v>319</v>
      </c>
      <c r="C73" s="48" t="s">
        <v>134</v>
      </c>
      <c r="D73" s="38" t="s">
        <v>36</v>
      </c>
      <c r="E73" s="39">
        <v>100</v>
      </c>
      <c r="F73" s="38" t="s">
        <v>135</v>
      </c>
      <c r="G73" s="41">
        <v>6</v>
      </c>
      <c r="H73" s="38" t="s">
        <v>63</v>
      </c>
      <c r="I73" s="41">
        <v>22</v>
      </c>
      <c r="J73" s="43">
        <v>100000</v>
      </c>
      <c r="K73" s="43">
        <v>154808</v>
      </c>
      <c r="L73" s="43">
        <v>3286198</v>
      </c>
      <c r="M73" s="43">
        <v>16074</v>
      </c>
      <c r="N73" s="43">
        <v>3302272</v>
      </c>
      <c r="O73" s="44"/>
    </row>
    <row r="74" spans="1:15" x14ac:dyDescent="0.15">
      <c r="A74" s="37" t="s">
        <v>94</v>
      </c>
      <c r="B74" s="48">
        <v>322</v>
      </c>
      <c r="C74" s="48" t="s">
        <v>136</v>
      </c>
      <c r="D74" s="38" t="s">
        <v>36</v>
      </c>
      <c r="E74" s="39">
        <v>440</v>
      </c>
      <c r="F74" s="38" t="s">
        <v>137</v>
      </c>
      <c r="G74" s="41">
        <v>4</v>
      </c>
      <c r="H74" s="38" t="s">
        <v>55</v>
      </c>
      <c r="I74" s="41">
        <v>5</v>
      </c>
      <c r="J74" s="43">
        <v>440000</v>
      </c>
      <c r="K74" s="43">
        <v>0</v>
      </c>
      <c r="L74" s="43">
        <v>0</v>
      </c>
      <c r="M74" s="43">
        <v>0</v>
      </c>
      <c r="N74" s="43">
        <v>0</v>
      </c>
      <c r="O74" s="44"/>
    </row>
    <row r="75" spans="1:15" x14ac:dyDescent="0.15">
      <c r="A75" s="37" t="s">
        <v>94</v>
      </c>
      <c r="B75" s="48">
        <v>322</v>
      </c>
      <c r="C75" s="48" t="s">
        <v>136</v>
      </c>
      <c r="D75" s="38" t="s">
        <v>36</v>
      </c>
      <c r="E75" s="39">
        <v>114</v>
      </c>
      <c r="F75" s="38" t="s">
        <v>138</v>
      </c>
      <c r="G75" s="41">
        <v>4</v>
      </c>
      <c r="H75" s="38" t="s">
        <v>55</v>
      </c>
      <c r="I75" s="41">
        <v>5</v>
      </c>
      <c r="J75" s="43">
        <v>114000</v>
      </c>
      <c r="K75" s="43">
        <v>0</v>
      </c>
      <c r="L75" s="43">
        <v>0</v>
      </c>
      <c r="M75" s="43">
        <v>0</v>
      </c>
      <c r="N75" s="43">
        <v>0</v>
      </c>
      <c r="O75" s="44"/>
    </row>
    <row r="76" spans="1:15" x14ac:dyDescent="0.15">
      <c r="A76" s="37" t="s">
        <v>94</v>
      </c>
      <c r="B76" s="48">
        <v>322</v>
      </c>
      <c r="C76" s="48" t="s">
        <v>136</v>
      </c>
      <c r="D76" s="38" t="s">
        <v>36</v>
      </c>
      <c r="E76" s="39">
        <v>1500</v>
      </c>
      <c r="F76" s="38" t="s">
        <v>139</v>
      </c>
      <c r="G76" s="41">
        <v>5.8</v>
      </c>
      <c r="H76" s="38" t="s">
        <v>55</v>
      </c>
      <c r="I76" s="41">
        <v>19.25</v>
      </c>
      <c r="J76" s="43">
        <v>1500000</v>
      </c>
      <c r="K76" s="43">
        <v>802087.99</v>
      </c>
      <c r="L76" s="43">
        <v>17026379</v>
      </c>
      <c r="M76" s="43">
        <v>24016</v>
      </c>
      <c r="N76" s="43">
        <v>17050395</v>
      </c>
      <c r="O76" s="44"/>
    </row>
    <row r="77" spans="1:15" x14ac:dyDescent="0.15">
      <c r="A77" s="37" t="s">
        <v>94</v>
      </c>
      <c r="B77" s="48">
        <v>322</v>
      </c>
      <c r="C77" s="48" t="s">
        <v>136</v>
      </c>
      <c r="D77" s="38" t="s">
        <v>36</v>
      </c>
      <c r="E77" s="39">
        <v>374</v>
      </c>
      <c r="F77" s="38" t="s">
        <v>140</v>
      </c>
      <c r="G77" s="41">
        <v>5.8</v>
      </c>
      <c r="H77" s="38" t="s">
        <v>55</v>
      </c>
      <c r="I77" s="41">
        <v>19.25</v>
      </c>
      <c r="J77" s="43">
        <v>374000</v>
      </c>
      <c r="K77" s="43">
        <v>199483.01</v>
      </c>
      <c r="L77" s="43">
        <v>4234540</v>
      </c>
      <c r="M77" s="43">
        <v>5973</v>
      </c>
      <c r="N77" s="43">
        <v>4240513</v>
      </c>
      <c r="O77" s="44"/>
    </row>
    <row r="78" spans="1:15" x14ac:dyDescent="0.15">
      <c r="A78" s="37" t="s">
        <v>141</v>
      </c>
      <c r="B78" s="48">
        <v>322</v>
      </c>
      <c r="C78" s="48" t="s">
        <v>136</v>
      </c>
      <c r="D78" s="38" t="s">
        <v>36</v>
      </c>
      <c r="E78" s="39">
        <v>314</v>
      </c>
      <c r="F78" s="38" t="s">
        <v>142</v>
      </c>
      <c r="G78" s="41">
        <v>5.8</v>
      </c>
      <c r="H78" s="38" t="s">
        <v>55</v>
      </c>
      <c r="I78" s="41">
        <v>19</v>
      </c>
      <c r="J78" s="43">
        <v>314000</v>
      </c>
      <c r="K78" s="43">
        <v>393435.46</v>
      </c>
      <c r="L78" s="43">
        <v>8351679</v>
      </c>
      <c r="M78" s="43">
        <v>11778</v>
      </c>
      <c r="N78" s="43">
        <v>8363457</v>
      </c>
      <c r="O78" s="44"/>
    </row>
    <row r="79" spans="1:15" x14ac:dyDescent="0.15">
      <c r="A79" s="37" t="s">
        <v>143</v>
      </c>
      <c r="B79" s="48">
        <v>322</v>
      </c>
      <c r="C79" s="48" t="s">
        <v>136</v>
      </c>
      <c r="D79" s="38" t="s">
        <v>36</v>
      </c>
      <c r="E79" s="39">
        <v>28</v>
      </c>
      <c r="F79" s="38" t="s">
        <v>144</v>
      </c>
      <c r="G79" s="41">
        <v>5.8</v>
      </c>
      <c r="H79" s="38" t="s">
        <v>55</v>
      </c>
      <c r="I79" s="41">
        <v>19</v>
      </c>
      <c r="J79" s="43">
        <v>28000</v>
      </c>
      <c r="K79" s="43">
        <v>42736.65</v>
      </c>
      <c r="L79" s="43">
        <v>907195</v>
      </c>
      <c r="M79" s="43">
        <v>1280</v>
      </c>
      <c r="N79" s="43">
        <v>908475</v>
      </c>
      <c r="O79" s="44"/>
    </row>
    <row r="80" spans="1:15" x14ac:dyDescent="0.15">
      <c r="A80" s="37"/>
      <c r="B80" s="48"/>
      <c r="C80" s="48"/>
      <c r="D80" s="38"/>
      <c r="E80" s="39"/>
      <c r="F80" s="38"/>
      <c r="G80" s="41"/>
      <c r="H80" s="38"/>
      <c r="I80" s="41"/>
      <c r="J80" s="43"/>
      <c r="K80" s="43"/>
      <c r="L80" s="43"/>
      <c r="M80" s="43"/>
      <c r="N80" s="43"/>
      <c r="O80" s="44"/>
    </row>
    <row r="81" spans="1:222" x14ac:dyDescent="0.15">
      <c r="A81" s="37" t="s">
        <v>124</v>
      </c>
      <c r="B81" s="48">
        <v>330</v>
      </c>
      <c r="C81" s="48" t="s">
        <v>145</v>
      </c>
      <c r="D81" s="38" t="s">
        <v>36</v>
      </c>
      <c r="E81" s="39">
        <v>1000</v>
      </c>
      <c r="F81" s="38" t="s">
        <v>146</v>
      </c>
      <c r="G81" s="41">
        <v>5</v>
      </c>
      <c r="H81" s="38" t="s">
        <v>147</v>
      </c>
      <c r="I81" s="41">
        <v>11</v>
      </c>
      <c r="J81" s="43">
        <v>1000000</v>
      </c>
      <c r="K81" s="43">
        <v>200000</v>
      </c>
      <c r="L81" s="43">
        <v>4245514</v>
      </c>
      <c r="M81" s="43">
        <v>34084</v>
      </c>
      <c r="N81" s="43">
        <v>4279598</v>
      </c>
      <c r="O81" s="44"/>
    </row>
    <row r="82" spans="1:222" x14ac:dyDescent="0.15">
      <c r="A82" s="37" t="s">
        <v>148</v>
      </c>
      <c r="B82" s="48">
        <v>337</v>
      </c>
      <c r="C82" s="48" t="s">
        <v>149</v>
      </c>
      <c r="D82" s="38" t="s">
        <v>36</v>
      </c>
      <c r="E82" s="39">
        <v>400</v>
      </c>
      <c r="F82" s="38" t="s">
        <v>37</v>
      </c>
      <c r="G82" s="41">
        <v>6.3</v>
      </c>
      <c r="H82" s="38" t="s">
        <v>63</v>
      </c>
      <c r="I82" s="41">
        <v>19.5</v>
      </c>
      <c r="J82" s="43">
        <v>400000</v>
      </c>
      <c r="K82" s="43">
        <v>253039</v>
      </c>
      <c r="L82" s="43">
        <v>5371403</v>
      </c>
      <c r="M82" s="43">
        <v>59585</v>
      </c>
      <c r="N82" s="43">
        <v>5430988</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row>
    <row r="83" spans="1:222" x14ac:dyDescent="0.15">
      <c r="A83" s="37" t="s">
        <v>148</v>
      </c>
      <c r="B83" s="48">
        <v>337</v>
      </c>
      <c r="C83" s="48" t="s">
        <v>149</v>
      </c>
      <c r="D83" s="38" t="s">
        <v>36</v>
      </c>
      <c r="E83" s="39">
        <v>74</v>
      </c>
      <c r="F83" s="38" t="s">
        <v>39</v>
      </c>
      <c r="G83" s="41">
        <v>6.3</v>
      </c>
      <c r="H83" s="38" t="s">
        <v>63</v>
      </c>
      <c r="I83" s="41">
        <v>19.5</v>
      </c>
      <c r="J83" s="43">
        <v>74000</v>
      </c>
      <c r="K83" s="43">
        <v>46881</v>
      </c>
      <c r="L83" s="43">
        <v>995170</v>
      </c>
      <c r="M83" s="43">
        <v>11033</v>
      </c>
      <c r="N83" s="43">
        <v>1006203</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row>
    <row r="84" spans="1:222" x14ac:dyDescent="0.15">
      <c r="A84" s="37" t="s">
        <v>150</v>
      </c>
      <c r="B84" s="48">
        <v>337</v>
      </c>
      <c r="C84" s="48" t="s">
        <v>149</v>
      </c>
      <c r="D84" s="38" t="s">
        <v>36</v>
      </c>
      <c r="E84" s="39">
        <v>38</v>
      </c>
      <c r="F84" s="38" t="s">
        <v>151</v>
      </c>
      <c r="G84" s="41">
        <v>7</v>
      </c>
      <c r="H84" s="38" t="s">
        <v>63</v>
      </c>
      <c r="I84" s="41">
        <v>19.75</v>
      </c>
      <c r="J84" s="43">
        <v>38000</v>
      </c>
      <c r="K84" s="43">
        <v>38000</v>
      </c>
      <c r="L84" s="43">
        <v>806648</v>
      </c>
      <c r="M84" s="43">
        <v>504572</v>
      </c>
      <c r="N84" s="43">
        <v>1311220</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row>
    <row r="85" spans="1:222" s="50" customFormat="1" x14ac:dyDescent="0.15">
      <c r="A85" s="37" t="s">
        <v>152</v>
      </c>
      <c r="B85" s="48">
        <v>337</v>
      </c>
      <c r="C85" s="48" t="s">
        <v>153</v>
      </c>
      <c r="D85" s="38" t="s">
        <v>36</v>
      </c>
      <c r="E85" s="39">
        <v>539</v>
      </c>
      <c r="F85" s="38" t="s">
        <v>154</v>
      </c>
      <c r="G85" s="41">
        <v>5</v>
      </c>
      <c r="H85" s="48" t="s">
        <v>55</v>
      </c>
      <c r="I85" s="41">
        <v>19.5</v>
      </c>
      <c r="J85" s="43">
        <v>539000</v>
      </c>
      <c r="K85" s="43">
        <v>367648</v>
      </c>
      <c r="L85" s="43">
        <v>7804274</v>
      </c>
      <c r="M85" s="43">
        <v>5282</v>
      </c>
      <c r="N85" s="43">
        <v>7809556</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row>
    <row r="86" spans="1:222" s="50" customFormat="1" x14ac:dyDescent="0.15">
      <c r="A86" s="37" t="s">
        <v>152</v>
      </c>
      <c r="B86" s="48">
        <v>337</v>
      </c>
      <c r="C86" s="48" t="s">
        <v>153</v>
      </c>
      <c r="D86" s="38" t="s">
        <v>36</v>
      </c>
      <c r="E86" s="39">
        <v>40</v>
      </c>
      <c r="F86" s="38" t="s">
        <v>155</v>
      </c>
      <c r="G86" s="41">
        <v>7.5</v>
      </c>
      <c r="H86" s="48" t="s">
        <v>55</v>
      </c>
      <c r="I86" s="41">
        <v>19.75</v>
      </c>
      <c r="J86" s="43">
        <v>40000</v>
      </c>
      <c r="K86" s="43">
        <v>40000</v>
      </c>
      <c r="L86" s="43">
        <v>849103</v>
      </c>
      <c r="M86" s="43">
        <v>462635</v>
      </c>
      <c r="N86" s="43">
        <v>1311738</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row>
    <row r="87" spans="1:222" x14ac:dyDescent="0.15">
      <c r="A87" s="37" t="s">
        <v>156</v>
      </c>
      <c r="B87" s="48">
        <v>337</v>
      </c>
      <c r="C87" s="48" t="s">
        <v>157</v>
      </c>
      <c r="D87" s="38" t="s">
        <v>36</v>
      </c>
      <c r="E87" s="39">
        <v>512</v>
      </c>
      <c r="F87" s="38" t="s">
        <v>158</v>
      </c>
      <c r="G87" s="41">
        <v>4.5</v>
      </c>
      <c r="H87" s="38" t="s">
        <v>63</v>
      </c>
      <c r="I87" s="41">
        <v>19.5</v>
      </c>
      <c r="J87" s="43">
        <v>512000</v>
      </c>
      <c r="K87" s="43">
        <v>379890</v>
      </c>
      <c r="L87" s="43">
        <v>8064142</v>
      </c>
      <c r="M87" s="43">
        <v>64332</v>
      </c>
      <c r="N87" s="43">
        <v>8128474</v>
      </c>
      <c r="O87" s="44"/>
    </row>
    <row r="88" spans="1:222" x14ac:dyDescent="0.15">
      <c r="A88" s="37" t="s">
        <v>156</v>
      </c>
      <c r="B88" s="48">
        <v>337</v>
      </c>
      <c r="C88" s="48" t="s">
        <v>157</v>
      </c>
      <c r="D88" s="38" t="s">
        <v>36</v>
      </c>
      <c r="E88" s="39">
        <v>45</v>
      </c>
      <c r="F88" s="38" t="s">
        <v>159</v>
      </c>
      <c r="G88" s="41">
        <v>8</v>
      </c>
      <c r="H88" s="38" t="s">
        <v>63</v>
      </c>
      <c r="I88" s="41">
        <v>19.75</v>
      </c>
      <c r="J88" s="43">
        <v>45000</v>
      </c>
      <c r="K88" s="43">
        <v>45000</v>
      </c>
      <c r="L88" s="43">
        <v>955241</v>
      </c>
      <c r="M88" s="43">
        <v>467961</v>
      </c>
      <c r="N88" s="43">
        <v>1423202</v>
      </c>
      <c r="O88" s="44"/>
    </row>
    <row r="89" spans="1:222" x14ac:dyDescent="0.15">
      <c r="A89" s="37"/>
      <c r="B89" s="48"/>
      <c r="C89" s="48"/>
      <c r="D89" s="38"/>
      <c r="E89" s="39"/>
      <c r="F89" s="38"/>
      <c r="G89" s="41"/>
      <c r="H89" s="38"/>
      <c r="I89" s="41"/>
      <c r="J89" s="43"/>
      <c r="K89" s="43"/>
      <c r="L89" s="43"/>
      <c r="M89" s="43"/>
      <c r="N89" s="43"/>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row>
    <row r="90" spans="1:222" x14ac:dyDescent="0.15">
      <c r="A90" s="37" t="s">
        <v>60</v>
      </c>
      <c r="B90" s="48">
        <v>341</v>
      </c>
      <c r="C90" s="48" t="s">
        <v>160</v>
      </c>
      <c r="D90" s="38" t="s">
        <v>36</v>
      </c>
      <c r="E90" s="39">
        <v>320</v>
      </c>
      <c r="F90" s="38" t="s">
        <v>161</v>
      </c>
      <c r="G90" s="41">
        <v>5.8</v>
      </c>
      <c r="H90" s="38" t="s">
        <v>38</v>
      </c>
      <c r="I90" s="41">
        <v>23.75</v>
      </c>
      <c r="J90" s="43">
        <v>320000</v>
      </c>
      <c r="K90" s="43">
        <v>155639</v>
      </c>
      <c r="L90" s="43">
        <v>3303838</v>
      </c>
      <c r="M90" s="43">
        <v>15632</v>
      </c>
      <c r="N90" s="43">
        <v>3319470</v>
      </c>
      <c r="O90" s="44"/>
    </row>
    <row r="91" spans="1:222" x14ac:dyDescent="0.15">
      <c r="A91" s="37" t="s">
        <v>64</v>
      </c>
      <c r="B91" s="48">
        <v>341</v>
      </c>
      <c r="C91" s="48" t="s">
        <v>160</v>
      </c>
      <c r="D91" s="38" t="s">
        <v>36</v>
      </c>
      <c r="E91" s="39">
        <v>6</v>
      </c>
      <c r="F91" s="38" t="s">
        <v>162</v>
      </c>
      <c r="G91" s="41">
        <v>7.5</v>
      </c>
      <c r="H91" s="38" t="s">
        <v>38</v>
      </c>
      <c r="I91" s="41">
        <v>23.75</v>
      </c>
      <c r="J91" s="43">
        <v>6000</v>
      </c>
      <c r="K91" s="43">
        <v>9776</v>
      </c>
      <c r="L91" s="43">
        <v>207521</v>
      </c>
      <c r="M91" s="43">
        <v>1262</v>
      </c>
      <c r="N91" s="43">
        <v>208783</v>
      </c>
      <c r="O91" s="44"/>
    </row>
    <row r="92" spans="1:222" x14ac:dyDescent="0.15">
      <c r="A92" s="37" t="s">
        <v>64</v>
      </c>
      <c r="B92" s="48">
        <v>341</v>
      </c>
      <c r="C92" s="48" t="s">
        <v>160</v>
      </c>
      <c r="D92" s="38" t="s">
        <v>36</v>
      </c>
      <c r="E92" s="39">
        <v>15.2</v>
      </c>
      <c r="F92" s="38" t="s">
        <v>163</v>
      </c>
      <c r="G92" s="41">
        <v>7.5</v>
      </c>
      <c r="H92" s="38" t="s">
        <v>38</v>
      </c>
      <c r="I92" s="41">
        <v>23.75</v>
      </c>
      <c r="J92" s="43">
        <v>15200</v>
      </c>
      <c r="K92" s="43">
        <v>24766</v>
      </c>
      <c r="L92" s="43">
        <v>525722</v>
      </c>
      <c r="M92" s="43">
        <v>3197</v>
      </c>
      <c r="N92" s="43">
        <v>528919</v>
      </c>
      <c r="O92" s="44"/>
    </row>
    <row r="93" spans="1:222" x14ac:dyDescent="0.15">
      <c r="A93" s="37"/>
      <c r="B93" s="48"/>
      <c r="C93" s="48"/>
      <c r="D93" s="38"/>
      <c r="E93" s="39"/>
      <c r="F93" s="38"/>
      <c r="G93" s="41"/>
      <c r="H93" s="38"/>
      <c r="I93" s="41"/>
      <c r="J93" s="43"/>
      <c r="K93" s="43"/>
      <c r="L93" s="43"/>
      <c r="M93" s="43"/>
      <c r="N93" s="43"/>
      <c r="O93" s="44"/>
    </row>
    <row r="94" spans="1:222" x14ac:dyDescent="0.15">
      <c r="A94" s="37" t="s">
        <v>94</v>
      </c>
      <c r="B94" s="48">
        <v>351</v>
      </c>
      <c r="C94" s="48" t="s">
        <v>179</v>
      </c>
      <c r="D94" s="38" t="s">
        <v>36</v>
      </c>
      <c r="E94" s="39">
        <v>400</v>
      </c>
      <c r="F94" s="38" t="s">
        <v>180</v>
      </c>
      <c r="G94" s="41">
        <v>6.5</v>
      </c>
      <c r="H94" s="38" t="s">
        <v>55</v>
      </c>
      <c r="I94" s="41">
        <v>20</v>
      </c>
      <c r="J94" s="43">
        <v>400000</v>
      </c>
      <c r="K94" s="43">
        <v>255393.47</v>
      </c>
      <c r="L94" s="43">
        <v>5421383</v>
      </c>
      <c r="M94" s="43">
        <v>8542</v>
      </c>
      <c r="N94" s="43">
        <v>5429925</v>
      </c>
      <c r="O94" s="44"/>
    </row>
    <row r="95" spans="1:222" x14ac:dyDescent="0.15">
      <c r="A95" s="37" t="s">
        <v>94</v>
      </c>
      <c r="B95" s="48">
        <v>351</v>
      </c>
      <c r="C95" s="48" t="s">
        <v>179</v>
      </c>
      <c r="D95" s="38" t="s">
        <v>36</v>
      </c>
      <c r="E95" s="39">
        <v>155</v>
      </c>
      <c r="F95" s="38" t="s">
        <v>181</v>
      </c>
      <c r="G95" s="41">
        <v>6.5</v>
      </c>
      <c r="H95" s="38" t="s">
        <v>55</v>
      </c>
      <c r="I95" s="41">
        <v>20</v>
      </c>
      <c r="J95" s="43">
        <v>155000</v>
      </c>
      <c r="K95" s="43">
        <v>98965.18</v>
      </c>
      <c r="L95" s="43">
        <v>2100790</v>
      </c>
      <c r="M95" s="43">
        <v>3311</v>
      </c>
      <c r="N95" s="43">
        <v>2104101</v>
      </c>
      <c r="O95" s="44"/>
    </row>
    <row r="96" spans="1:222" x14ac:dyDescent="0.15">
      <c r="A96" s="37" t="s">
        <v>182</v>
      </c>
      <c r="B96" s="48">
        <v>351</v>
      </c>
      <c r="C96" s="48" t="s">
        <v>179</v>
      </c>
      <c r="D96" s="38" t="s">
        <v>36</v>
      </c>
      <c r="E96" s="39">
        <v>21</v>
      </c>
      <c r="F96" s="38" t="s">
        <v>183</v>
      </c>
      <c r="G96" s="41">
        <v>5</v>
      </c>
      <c r="H96" s="38" t="s">
        <v>55</v>
      </c>
      <c r="I96" s="41">
        <v>5.5</v>
      </c>
      <c r="J96" s="43">
        <v>21000</v>
      </c>
      <c r="K96" s="43">
        <v>0</v>
      </c>
      <c r="L96" s="43">
        <v>0</v>
      </c>
      <c r="M96" s="43">
        <v>0</v>
      </c>
      <c r="N96" s="43">
        <v>0</v>
      </c>
      <c r="O96" s="44"/>
    </row>
    <row r="97" spans="1:15" x14ac:dyDescent="0.15">
      <c r="A97" s="37" t="s">
        <v>108</v>
      </c>
      <c r="B97" s="48">
        <v>351</v>
      </c>
      <c r="C97" s="48" t="s">
        <v>179</v>
      </c>
      <c r="D97" s="38" t="s">
        <v>36</v>
      </c>
      <c r="E97" s="39">
        <v>60</v>
      </c>
      <c r="F97" s="38" t="s">
        <v>184</v>
      </c>
      <c r="G97" s="41">
        <v>6.5</v>
      </c>
      <c r="H97" s="38" t="s">
        <v>55</v>
      </c>
      <c r="I97" s="41">
        <v>20</v>
      </c>
      <c r="J97" s="43">
        <v>60000</v>
      </c>
      <c r="K97" s="43">
        <v>91782.76</v>
      </c>
      <c r="L97" s="43">
        <v>1948325</v>
      </c>
      <c r="M97" s="43">
        <v>3070</v>
      </c>
      <c r="N97" s="43">
        <v>1951395</v>
      </c>
      <c r="O97" s="44"/>
    </row>
    <row r="98" spans="1:15" x14ac:dyDescent="0.15">
      <c r="A98" s="37" t="s">
        <v>108</v>
      </c>
      <c r="B98" s="48">
        <v>351</v>
      </c>
      <c r="C98" s="48" t="s">
        <v>179</v>
      </c>
      <c r="D98" s="38" t="s">
        <v>36</v>
      </c>
      <c r="E98" s="39">
        <v>2</v>
      </c>
      <c r="F98" s="38" t="s">
        <v>185</v>
      </c>
      <c r="G98" s="41">
        <v>6.5</v>
      </c>
      <c r="H98" s="38" t="s">
        <v>55</v>
      </c>
      <c r="I98" s="41">
        <v>21</v>
      </c>
      <c r="J98" s="43">
        <v>2000</v>
      </c>
      <c r="K98" s="43">
        <v>3059.43</v>
      </c>
      <c r="L98" s="43">
        <v>64944</v>
      </c>
      <c r="M98" s="43">
        <v>102</v>
      </c>
      <c r="N98" s="43">
        <v>65046</v>
      </c>
      <c r="O98" s="44"/>
    </row>
    <row r="99" spans="1:15" x14ac:dyDescent="0.15">
      <c r="A99" s="37" t="s">
        <v>186</v>
      </c>
      <c r="B99" s="48">
        <v>351</v>
      </c>
      <c r="C99" s="48" t="s">
        <v>187</v>
      </c>
      <c r="D99" s="38" t="s">
        <v>36</v>
      </c>
      <c r="E99" s="39">
        <v>160</v>
      </c>
      <c r="F99" s="38" t="s">
        <v>188</v>
      </c>
      <c r="G99" s="41">
        <v>5.3</v>
      </c>
      <c r="H99" s="38" t="s">
        <v>55</v>
      </c>
      <c r="I99" s="41">
        <v>6</v>
      </c>
      <c r="J99" s="43">
        <v>160000</v>
      </c>
      <c r="K99" s="43">
        <v>0</v>
      </c>
      <c r="L99" s="43">
        <v>0</v>
      </c>
      <c r="M99" s="43">
        <v>0</v>
      </c>
      <c r="N99" s="43">
        <v>0</v>
      </c>
      <c r="O99" s="44"/>
    </row>
    <row r="100" spans="1:15" x14ac:dyDescent="0.15">
      <c r="A100" s="37" t="s">
        <v>186</v>
      </c>
      <c r="B100" s="48">
        <v>351</v>
      </c>
      <c r="C100" s="48" t="s">
        <v>187</v>
      </c>
      <c r="D100" s="38" t="s">
        <v>36</v>
      </c>
      <c r="E100" s="39">
        <v>60</v>
      </c>
      <c r="F100" s="38" t="s">
        <v>189</v>
      </c>
      <c r="G100" s="41">
        <v>5.3</v>
      </c>
      <c r="H100" s="38" t="s">
        <v>55</v>
      </c>
      <c r="I100" s="41">
        <v>6</v>
      </c>
      <c r="J100" s="43">
        <v>60000</v>
      </c>
      <c r="K100" s="43">
        <v>0</v>
      </c>
      <c r="L100" s="43">
        <v>0</v>
      </c>
      <c r="M100" s="43">
        <v>0</v>
      </c>
      <c r="N100" s="43">
        <v>0</v>
      </c>
      <c r="O100" s="44"/>
    </row>
    <row r="101" spans="1:15" x14ac:dyDescent="0.15">
      <c r="A101" s="37" t="s">
        <v>186</v>
      </c>
      <c r="B101" s="48">
        <v>351</v>
      </c>
      <c r="C101" s="48" t="s">
        <v>187</v>
      </c>
      <c r="D101" s="38" t="s">
        <v>36</v>
      </c>
      <c r="E101" s="39">
        <v>600</v>
      </c>
      <c r="F101" s="38" t="s">
        <v>190</v>
      </c>
      <c r="G101" s="41">
        <v>6.5</v>
      </c>
      <c r="H101" s="38" t="s">
        <v>55</v>
      </c>
      <c r="I101" s="41">
        <v>22.5</v>
      </c>
      <c r="J101" s="43">
        <v>600000</v>
      </c>
      <c r="K101" s="43">
        <v>473150.76</v>
      </c>
      <c r="L101" s="43">
        <v>10043841</v>
      </c>
      <c r="M101" s="43">
        <v>15825</v>
      </c>
      <c r="N101" s="43">
        <v>10059666</v>
      </c>
      <c r="O101" s="44"/>
    </row>
    <row r="102" spans="1:15" x14ac:dyDescent="0.15">
      <c r="A102" s="37" t="s">
        <v>186</v>
      </c>
      <c r="B102" s="48">
        <v>351</v>
      </c>
      <c r="C102" s="48" t="s">
        <v>187</v>
      </c>
      <c r="D102" s="38" t="s">
        <v>36</v>
      </c>
      <c r="E102" s="39">
        <v>129</v>
      </c>
      <c r="F102" s="38" t="s">
        <v>191</v>
      </c>
      <c r="G102" s="41">
        <v>6.5</v>
      </c>
      <c r="H102" s="38" t="s">
        <v>55</v>
      </c>
      <c r="I102" s="41">
        <v>22.5</v>
      </c>
      <c r="J102" s="43">
        <v>129000</v>
      </c>
      <c r="K102" s="43">
        <v>101727.88</v>
      </c>
      <c r="L102" s="43">
        <v>2159436</v>
      </c>
      <c r="M102" s="43">
        <v>3402</v>
      </c>
      <c r="N102" s="43">
        <v>2162838</v>
      </c>
      <c r="O102" s="44"/>
    </row>
    <row r="103" spans="1:15" x14ac:dyDescent="0.15">
      <c r="A103" s="37" t="s">
        <v>192</v>
      </c>
      <c r="B103" s="48">
        <v>351</v>
      </c>
      <c r="C103" s="48" t="s">
        <v>187</v>
      </c>
      <c r="D103" s="38" t="s">
        <v>36</v>
      </c>
      <c r="E103" s="39">
        <v>82</v>
      </c>
      <c r="F103" s="38" t="s">
        <v>193</v>
      </c>
      <c r="G103" s="41">
        <v>6.5</v>
      </c>
      <c r="H103" s="38" t="s">
        <v>55</v>
      </c>
      <c r="I103" s="41">
        <v>22.5</v>
      </c>
      <c r="J103" s="43">
        <v>82000</v>
      </c>
      <c r="K103" s="43">
        <v>123477.07</v>
      </c>
      <c r="L103" s="43">
        <v>2621118</v>
      </c>
      <c r="M103" s="43">
        <v>4130</v>
      </c>
      <c r="N103" s="43">
        <v>2625248</v>
      </c>
      <c r="O103" s="44"/>
    </row>
    <row r="104" spans="1:15" x14ac:dyDescent="0.15">
      <c r="A104" s="37" t="s">
        <v>192</v>
      </c>
      <c r="B104" s="48">
        <v>351</v>
      </c>
      <c r="C104" s="48" t="s">
        <v>187</v>
      </c>
      <c r="D104" s="38" t="s">
        <v>36</v>
      </c>
      <c r="E104" s="39">
        <v>7</v>
      </c>
      <c r="F104" s="38" t="s">
        <v>194</v>
      </c>
      <c r="G104" s="41">
        <v>6.5</v>
      </c>
      <c r="H104" s="38" t="s">
        <v>55</v>
      </c>
      <c r="I104" s="41">
        <v>22.5</v>
      </c>
      <c r="J104" s="43">
        <v>7000</v>
      </c>
      <c r="K104" s="43">
        <v>10540.73</v>
      </c>
      <c r="L104" s="43">
        <v>223754</v>
      </c>
      <c r="M104" s="43">
        <v>353</v>
      </c>
      <c r="N104" s="43">
        <v>224107</v>
      </c>
      <c r="O104" s="44"/>
    </row>
    <row r="105" spans="1:15" x14ac:dyDescent="0.15">
      <c r="A105" s="37" t="s">
        <v>195</v>
      </c>
      <c r="B105" s="48">
        <v>351</v>
      </c>
      <c r="C105" s="48" t="s">
        <v>196</v>
      </c>
      <c r="D105" s="38" t="s">
        <v>36</v>
      </c>
      <c r="E105" s="39">
        <v>255</v>
      </c>
      <c r="F105" s="38" t="s">
        <v>197</v>
      </c>
      <c r="G105" s="41">
        <v>4</v>
      </c>
      <c r="H105" s="48" t="s">
        <v>63</v>
      </c>
      <c r="I105" s="41">
        <v>5.75</v>
      </c>
      <c r="J105" s="43">
        <v>255000</v>
      </c>
      <c r="K105" s="43">
        <v>0</v>
      </c>
      <c r="L105" s="43">
        <v>0</v>
      </c>
      <c r="M105" s="43">
        <v>0</v>
      </c>
      <c r="N105" s="43">
        <v>0</v>
      </c>
      <c r="O105" s="44"/>
    </row>
    <row r="106" spans="1:15" x14ac:dyDescent="0.15">
      <c r="A106" s="37" t="s">
        <v>195</v>
      </c>
      <c r="B106" s="48">
        <v>351</v>
      </c>
      <c r="C106" s="48" t="s">
        <v>196</v>
      </c>
      <c r="D106" s="38" t="s">
        <v>36</v>
      </c>
      <c r="E106" s="39">
        <v>69</v>
      </c>
      <c r="F106" s="38" t="s">
        <v>198</v>
      </c>
      <c r="G106" s="41">
        <v>4</v>
      </c>
      <c r="H106" s="48" t="s">
        <v>63</v>
      </c>
      <c r="I106" s="41">
        <v>5.75</v>
      </c>
      <c r="J106" s="43">
        <v>69000</v>
      </c>
      <c r="K106" s="43">
        <v>0</v>
      </c>
      <c r="L106" s="43">
        <v>0</v>
      </c>
      <c r="M106" s="43">
        <v>0</v>
      </c>
      <c r="N106" s="43">
        <v>0</v>
      </c>
      <c r="O106" s="44"/>
    </row>
    <row r="107" spans="1:15" x14ac:dyDescent="0.15">
      <c r="A107" s="37" t="s">
        <v>199</v>
      </c>
      <c r="B107" s="48">
        <v>351</v>
      </c>
      <c r="C107" s="48" t="s">
        <v>196</v>
      </c>
      <c r="D107" s="38" t="s">
        <v>36</v>
      </c>
      <c r="E107" s="39">
        <v>305</v>
      </c>
      <c r="F107" s="38" t="s">
        <v>200</v>
      </c>
      <c r="G107" s="41">
        <v>6</v>
      </c>
      <c r="H107" s="48" t="s">
        <v>63</v>
      </c>
      <c r="I107" s="41">
        <v>22.5</v>
      </c>
      <c r="J107" s="43">
        <v>305000</v>
      </c>
      <c r="K107" s="43">
        <v>326424.8</v>
      </c>
      <c r="L107" s="43">
        <v>6929205</v>
      </c>
      <c r="M107" s="43">
        <v>10102</v>
      </c>
      <c r="N107" s="43">
        <v>6939307</v>
      </c>
      <c r="O107" s="44"/>
    </row>
    <row r="108" spans="1:15" x14ac:dyDescent="0.15">
      <c r="A108" s="37" t="s">
        <v>199</v>
      </c>
      <c r="B108" s="48">
        <v>351</v>
      </c>
      <c r="C108" s="48" t="s">
        <v>196</v>
      </c>
      <c r="D108" s="38" t="s">
        <v>36</v>
      </c>
      <c r="E108" s="39">
        <v>77</v>
      </c>
      <c r="F108" s="38" t="s">
        <v>201</v>
      </c>
      <c r="G108" s="41">
        <v>6</v>
      </c>
      <c r="H108" s="48" t="s">
        <v>63</v>
      </c>
      <c r="I108" s="41">
        <v>22.5</v>
      </c>
      <c r="J108" s="43">
        <v>77000</v>
      </c>
      <c r="K108" s="43">
        <v>82409.33</v>
      </c>
      <c r="L108" s="43">
        <v>1749350</v>
      </c>
      <c r="M108" s="43">
        <v>2550</v>
      </c>
      <c r="N108" s="43">
        <v>1751900</v>
      </c>
      <c r="O108" s="44"/>
    </row>
    <row r="109" spans="1:15" x14ac:dyDescent="0.15">
      <c r="A109" s="37" t="s">
        <v>199</v>
      </c>
      <c r="B109" s="48">
        <v>351</v>
      </c>
      <c r="C109" s="48" t="s">
        <v>196</v>
      </c>
      <c r="D109" s="38" t="s">
        <v>36</v>
      </c>
      <c r="E109" s="39">
        <v>29</v>
      </c>
      <c r="F109" s="38" t="s">
        <v>202</v>
      </c>
      <c r="G109" s="41">
        <v>6</v>
      </c>
      <c r="H109" s="48" t="s">
        <v>63</v>
      </c>
      <c r="I109" s="41">
        <v>25.5</v>
      </c>
      <c r="J109" s="43">
        <v>29000</v>
      </c>
      <c r="K109" s="43">
        <v>40937.79</v>
      </c>
      <c r="L109" s="43">
        <v>869010</v>
      </c>
      <c r="M109" s="43">
        <v>1267</v>
      </c>
      <c r="N109" s="43">
        <v>870277</v>
      </c>
      <c r="O109" s="44"/>
    </row>
    <row r="110" spans="1:15" x14ac:dyDescent="0.15">
      <c r="A110" s="37" t="s">
        <v>203</v>
      </c>
      <c r="B110" s="48">
        <v>351</v>
      </c>
      <c r="C110" s="48" t="s">
        <v>196</v>
      </c>
      <c r="D110" s="38" t="s">
        <v>36</v>
      </c>
      <c r="E110" s="39">
        <v>29</v>
      </c>
      <c r="F110" s="38" t="s">
        <v>204</v>
      </c>
      <c r="G110" s="41">
        <v>4.5</v>
      </c>
      <c r="H110" s="48" t="s">
        <v>63</v>
      </c>
      <c r="I110" s="41">
        <v>26</v>
      </c>
      <c r="J110" s="43">
        <v>29000</v>
      </c>
      <c r="K110" s="43">
        <v>37627.269999999997</v>
      </c>
      <c r="L110" s="43">
        <v>798736</v>
      </c>
      <c r="M110" s="43">
        <v>879</v>
      </c>
      <c r="N110" s="43">
        <v>799615</v>
      </c>
      <c r="O110" s="44"/>
    </row>
    <row r="111" spans="1:15" x14ac:dyDescent="0.15">
      <c r="A111" s="37" t="s">
        <v>205</v>
      </c>
      <c r="B111" s="48">
        <v>351</v>
      </c>
      <c r="C111" s="48" t="s">
        <v>206</v>
      </c>
      <c r="D111" s="38" t="s">
        <v>36</v>
      </c>
      <c r="E111" s="39">
        <v>205</v>
      </c>
      <c r="F111" s="38" t="s">
        <v>207</v>
      </c>
      <c r="G111" s="41">
        <v>4</v>
      </c>
      <c r="H111" s="48" t="s">
        <v>63</v>
      </c>
      <c r="I111" s="41">
        <v>5.75</v>
      </c>
      <c r="J111" s="43">
        <v>205000</v>
      </c>
      <c r="K111" s="43">
        <v>7126.92</v>
      </c>
      <c r="L111" s="43">
        <v>151287</v>
      </c>
      <c r="M111" s="43">
        <v>149</v>
      </c>
      <c r="N111" s="43">
        <v>151436</v>
      </c>
      <c r="O111" s="44"/>
    </row>
    <row r="112" spans="1:15" x14ac:dyDescent="0.15">
      <c r="A112" s="37" t="s">
        <v>205</v>
      </c>
      <c r="B112" s="48">
        <v>351</v>
      </c>
      <c r="C112" s="48" t="s">
        <v>206</v>
      </c>
      <c r="D112" s="38" t="s">
        <v>36</v>
      </c>
      <c r="E112" s="39">
        <v>57</v>
      </c>
      <c r="F112" s="38" t="s">
        <v>208</v>
      </c>
      <c r="G112" s="41">
        <v>4</v>
      </c>
      <c r="H112" s="48" t="s">
        <v>63</v>
      </c>
      <c r="I112" s="41">
        <v>5.75</v>
      </c>
      <c r="J112" s="43">
        <v>57000</v>
      </c>
      <c r="K112" s="43">
        <v>1981.63</v>
      </c>
      <c r="L112" s="43">
        <v>42065</v>
      </c>
      <c r="M112" s="43">
        <v>42</v>
      </c>
      <c r="N112" s="43">
        <v>42107</v>
      </c>
      <c r="O112" s="44"/>
    </row>
    <row r="113" spans="1:15" x14ac:dyDescent="0.15">
      <c r="A113" s="37" t="s">
        <v>209</v>
      </c>
      <c r="B113" s="48">
        <v>351</v>
      </c>
      <c r="C113" s="48" t="s">
        <v>206</v>
      </c>
      <c r="D113" s="38" t="s">
        <v>36</v>
      </c>
      <c r="E113" s="39">
        <v>270</v>
      </c>
      <c r="F113" s="38" t="s">
        <v>210</v>
      </c>
      <c r="G113" s="41">
        <v>5.6</v>
      </c>
      <c r="H113" s="48" t="s">
        <v>63</v>
      </c>
      <c r="I113" s="41">
        <v>19.75</v>
      </c>
      <c r="J113" s="43">
        <v>270000</v>
      </c>
      <c r="K113" s="43">
        <v>283966.56</v>
      </c>
      <c r="L113" s="43">
        <v>6027920</v>
      </c>
      <c r="M113" s="43">
        <v>8217</v>
      </c>
      <c r="N113" s="43">
        <v>6036137</v>
      </c>
      <c r="O113" s="44"/>
    </row>
    <row r="114" spans="1:15" x14ac:dyDescent="0.15">
      <c r="A114" s="37" t="s">
        <v>211</v>
      </c>
      <c r="B114" s="48">
        <v>351</v>
      </c>
      <c r="C114" s="48" t="s">
        <v>206</v>
      </c>
      <c r="D114" s="38" t="s">
        <v>36</v>
      </c>
      <c r="E114" s="39">
        <v>69</v>
      </c>
      <c r="F114" s="38" t="s">
        <v>212</v>
      </c>
      <c r="G114" s="41">
        <v>5.6</v>
      </c>
      <c r="H114" s="48" t="s">
        <v>63</v>
      </c>
      <c r="I114" s="41">
        <v>19.75</v>
      </c>
      <c r="J114" s="43">
        <v>69000</v>
      </c>
      <c r="K114" s="43">
        <v>72569.47</v>
      </c>
      <c r="L114" s="43">
        <v>1540474</v>
      </c>
      <c r="M114" s="43">
        <v>2099</v>
      </c>
      <c r="N114" s="43">
        <v>1542573</v>
      </c>
      <c r="O114" s="44"/>
    </row>
    <row r="115" spans="1:15" x14ac:dyDescent="0.15">
      <c r="A115" s="37" t="s">
        <v>213</v>
      </c>
      <c r="B115" s="48">
        <v>351</v>
      </c>
      <c r="C115" s="48" t="s">
        <v>206</v>
      </c>
      <c r="D115" s="38" t="s">
        <v>36</v>
      </c>
      <c r="E115" s="39">
        <v>20</v>
      </c>
      <c r="F115" s="38" t="s">
        <v>214</v>
      </c>
      <c r="G115" s="41">
        <v>6</v>
      </c>
      <c r="H115" s="48" t="s">
        <v>63</v>
      </c>
      <c r="I115" s="41">
        <v>25.25</v>
      </c>
      <c r="J115" s="43">
        <v>20000</v>
      </c>
      <c r="K115" s="43">
        <v>27689.88</v>
      </c>
      <c r="L115" s="43">
        <v>587789</v>
      </c>
      <c r="M115" s="43">
        <v>857</v>
      </c>
      <c r="N115" s="43">
        <v>588646</v>
      </c>
      <c r="O115" s="44"/>
    </row>
    <row r="116" spans="1:15" s="59" customFormat="1" x14ac:dyDescent="0.15">
      <c r="A116" s="52" t="s">
        <v>209</v>
      </c>
      <c r="B116" s="53">
        <v>351</v>
      </c>
      <c r="C116" s="53" t="s">
        <v>206</v>
      </c>
      <c r="D116" s="54" t="s">
        <v>36</v>
      </c>
      <c r="E116" s="55">
        <v>46</v>
      </c>
      <c r="F116" s="54" t="s">
        <v>215</v>
      </c>
      <c r="G116" s="56">
        <v>4.5</v>
      </c>
      <c r="H116" s="53" t="s">
        <v>63</v>
      </c>
      <c r="I116" s="56">
        <v>25.75</v>
      </c>
      <c r="J116" s="57">
        <v>46000</v>
      </c>
      <c r="K116" s="57">
        <v>58815.32</v>
      </c>
      <c r="L116" s="43">
        <v>1248506</v>
      </c>
      <c r="M116" s="57">
        <v>1375</v>
      </c>
      <c r="N116" s="57">
        <v>1249881</v>
      </c>
      <c r="O116" s="58"/>
    </row>
    <row r="117" spans="1:15" s="59" customFormat="1" x14ac:dyDescent="0.15">
      <c r="A117" s="52"/>
      <c r="B117" s="53"/>
      <c r="C117" s="53"/>
      <c r="D117" s="54"/>
      <c r="E117" s="55"/>
      <c r="F117" s="54"/>
      <c r="G117" s="56"/>
      <c r="H117" s="53"/>
      <c r="I117" s="56"/>
      <c r="J117" s="57"/>
      <c r="K117" s="57"/>
      <c r="L117" s="57"/>
      <c r="M117" s="57"/>
      <c r="N117" s="57"/>
      <c r="O117" s="58"/>
    </row>
    <row r="118" spans="1:15" x14ac:dyDescent="0.15">
      <c r="A118" s="37" t="s">
        <v>94</v>
      </c>
      <c r="B118" s="48">
        <v>363</v>
      </c>
      <c r="C118" s="48" t="s">
        <v>216</v>
      </c>
      <c r="D118" s="38" t="s">
        <v>36</v>
      </c>
      <c r="E118" s="39">
        <v>400</v>
      </c>
      <c r="F118" s="38" t="s">
        <v>217</v>
      </c>
      <c r="G118" s="41">
        <v>5</v>
      </c>
      <c r="H118" s="48" t="s">
        <v>147</v>
      </c>
      <c r="I118" s="41">
        <v>17.5</v>
      </c>
      <c r="J118" s="43">
        <v>400000</v>
      </c>
      <c r="K118" s="43">
        <v>287670.02</v>
      </c>
      <c r="L118" s="43">
        <v>6106535</v>
      </c>
      <c r="M118" s="43">
        <v>4816</v>
      </c>
      <c r="N118" s="43">
        <v>6111351</v>
      </c>
      <c r="O118" s="44"/>
    </row>
    <row r="119" spans="1:15" x14ac:dyDescent="0.15">
      <c r="A119" s="37" t="s">
        <v>94</v>
      </c>
      <c r="B119" s="48">
        <v>363</v>
      </c>
      <c r="C119" s="48" t="s">
        <v>216</v>
      </c>
      <c r="D119" s="38" t="s">
        <v>36</v>
      </c>
      <c r="E119" s="39">
        <v>96</v>
      </c>
      <c r="F119" s="38" t="s">
        <v>218</v>
      </c>
      <c r="G119" s="41">
        <v>5</v>
      </c>
      <c r="H119" s="48" t="s">
        <v>147</v>
      </c>
      <c r="I119" s="41">
        <v>17.5</v>
      </c>
      <c r="J119" s="43">
        <v>96000</v>
      </c>
      <c r="K119" s="43">
        <v>69040.81</v>
      </c>
      <c r="L119" s="43">
        <v>1465569</v>
      </c>
      <c r="M119" s="43">
        <v>1155</v>
      </c>
      <c r="N119" s="43">
        <v>1466724</v>
      </c>
      <c r="O119" s="44"/>
    </row>
    <row r="120" spans="1:15" x14ac:dyDescent="0.15">
      <c r="A120" s="37" t="s">
        <v>182</v>
      </c>
      <c r="B120" s="48">
        <v>363</v>
      </c>
      <c r="C120" s="48" t="s">
        <v>216</v>
      </c>
      <c r="D120" s="38" t="s">
        <v>36</v>
      </c>
      <c r="E120" s="60">
        <v>1E-3</v>
      </c>
      <c r="F120" s="38" t="s">
        <v>219</v>
      </c>
      <c r="G120" s="41">
        <v>0</v>
      </c>
      <c r="H120" s="48" t="s">
        <v>147</v>
      </c>
      <c r="I120" s="41">
        <v>17.5</v>
      </c>
      <c r="J120" s="43">
        <v>1</v>
      </c>
      <c r="K120" s="43">
        <v>1</v>
      </c>
      <c r="L120" s="43">
        <v>21</v>
      </c>
      <c r="M120" s="43">
        <v>0</v>
      </c>
      <c r="N120" s="43">
        <v>21</v>
      </c>
      <c r="O120" s="44"/>
    </row>
    <row r="121" spans="1:15" x14ac:dyDescent="0.15">
      <c r="A121" s="37" t="s">
        <v>60</v>
      </c>
      <c r="B121" s="48">
        <v>367</v>
      </c>
      <c r="C121" s="48" t="s">
        <v>225</v>
      </c>
      <c r="D121" s="38" t="s">
        <v>36</v>
      </c>
      <c r="E121" s="39">
        <v>321.5</v>
      </c>
      <c r="F121" s="38" t="s">
        <v>226</v>
      </c>
      <c r="G121" s="41">
        <v>5.5</v>
      </c>
      <c r="H121" s="48" t="s">
        <v>63</v>
      </c>
      <c r="I121" s="41">
        <v>19</v>
      </c>
      <c r="J121" s="43">
        <v>321500</v>
      </c>
      <c r="K121" s="43">
        <v>203594</v>
      </c>
      <c r="L121" s="43">
        <v>4321806</v>
      </c>
      <c r="M121" s="43">
        <v>19412</v>
      </c>
      <c r="N121" s="43">
        <v>4341218</v>
      </c>
      <c r="O121" s="44"/>
    </row>
    <row r="122" spans="1:15" x14ac:dyDescent="0.15">
      <c r="A122" s="37" t="s">
        <v>60</v>
      </c>
      <c r="B122" s="48">
        <v>367</v>
      </c>
      <c r="C122" s="48" t="s">
        <v>225</v>
      </c>
      <c r="D122" s="38" t="s">
        <v>36</v>
      </c>
      <c r="E122" s="39">
        <v>452.5</v>
      </c>
      <c r="F122" s="38" t="s">
        <v>227</v>
      </c>
      <c r="G122" s="41">
        <v>5.9</v>
      </c>
      <c r="H122" s="48" t="s">
        <v>63</v>
      </c>
      <c r="I122" s="41">
        <v>21.5</v>
      </c>
      <c r="J122" s="43">
        <v>452500</v>
      </c>
      <c r="K122" s="43">
        <v>364775</v>
      </c>
      <c r="L122" s="43">
        <v>7743287</v>
      </c>
      <c r="M122" s="43">
        <v>37256</v>
      </c>
      <c r="N122" s="43">
        <v>7780543</v>
      </c>
      <c r="O122" s="44"/>
    </row>
    <row r="123" spans="1:15" x14ac:dyDescent="0.15">
      <c r="A123" s="37" t="s">
        <v>64</v>
      </c>
      <c r="B123" s="48">
        <v>367</v>
      </c>
      <c r="C123" s="48" t="s">
        <v>225</v>
      </c>
      <c r="D123" s="38" t="s">
        <v>36</v>
      </c>
      <c r="E123" s="39">
        <v>31</v>
      </c>
      <c r="F123" s="38" t="s">
        <v>228</v>
      </c>
      <c r="G123" s="41">
        <v>6.3</v>
      </c>
      <c r="H123" s="48" t="s">
        <v>63</v>
      </c>
      <c r="I123" s="41">
        <v>21.5</v>
      </c>
      <c r="J123" s="43">
        <v>31000</v>
      </c>
      <c r="K123" s="43">
        <v>45415</v>
      </c>
      <c r="L123" s="43">
        <v>964050</v>
      </c>
      <c r="M123" s="43">
        <v>4946</v>
      </c>
      <c r="N123" s="43">
        <v>968996</v>
      </c>
      <c r="O123" s="44"/>
    </row>
    <row r="124" spans="1:15" x14ac:dyDescent="0.15">
      <c r="A124" s="37" t="s">
        <v>64</v>
      </c>
      <c r="B124" s="48">
        <v>367</v>
      </c>
      <c r="C124" s="48" t="s">
        <v>225</v>
      </c>
      <c r="D124" s="38" t="s">
        <v>36</v>
      </c>
      <c r="E124" s="39">
        <v>51.8</v>
      </c>
      <c r="F124" s="38" t="s">
        <v>229</v>
      </c>
      <c r="G124" s="41">
        <v>6.3</v>
      </c>
      <c r="H124" s="48" t="s">
        <v>63</v>
      </c>
      <c r="I124" s="41">
        <v>21.5</v>
      </c>
      <c r="J124" s="43">
        <v>51800</v>
      </c>
      <c r="K124" s="43">
        <v>75886</v>
      </c>
      <c r="L124" s="43">
        <v>1610875</v>
      </c>
      <c r="M124" s="43">
        <v>8265</v>
      </c>
      <c r="N124" s="43">
        <v>1619140</v>
      </c>
      <c r="O124" s="44"/>
    </row>
    <row r="125" spans="1:15" x14ac:dyDescent="0.15">
      <c r="A125" s="37"/>
      <c r="B125" s="48"/>
      <c r="C125" s="48"/>
      <c r="D125" s="38"/>
      <c r="E125" s="39"/>
      <c r="F125" s="38"/>
      <c r="G125" s="41"/>
      <c r="H125" s="48"/>
      <c r="I125" s="41"/>
      <c r="J125" s="43"/>
      <c r="K125" s="43"/>
      <c r="L125" s="43"/>
      <c r="M125" s="43"/>
      <c r="N125" s="43"/>
      <c r="O125" s="44"/>
    </row>
    <row r="126" spans="1:15" x14ac:dyDescent="0.15">
      <c r="A126" s="37" t="s">
        <v>233</v>
      </c>
      <c r="B126" s="48">
        <v>383</v>
      </c>
      <c r="C126" s="48" t="s">
        <v>196</v>
      </c>
      <c r="D126" s="38" t="s">
        <v>36</v>
      </c>
      <c r="E126" s="39">
        <v>1250</v>
      </c>
      <c r="F126" s="38" t="s">
        <v>105</v>
      </c>
      <c r="G126" s="41">
        <v>4.5</v>
      </c>
      <c r="H126" s="48" t="s">
        <v>55</v>
      </c>
      <c r="I126" s="41">
        <v>22</v>
      </c>
      <c r="J126" s="43">
        <v>1250000</v>
      </c>
      <c r="K126" s="43">
        <v>535032</v>
      </c>
      <c r="L126" s="43">
        <v>11357429</v>
      </c>
      <c r="M126" s="43">
        <v>46432</v>
      </c>
      <c r="N126" s="43">
        <v>11403861</v>
      </c>
      <c r="O126" s="44"/>
    </row>
    <row r="127" spans="1:15" x14ac:dyDescent="0.15">
      <c r="A127" s="37" t="s">
        <v>234</v>
      </c>
      <c r="B127" s="48">
        <v>383</v>
      </c>
      <c r="C127" s="48" t="s">
        <v>196</v>
      </c>
      <c r="D127" s="38" t="s">
        <v>36</v>
      </c>
      <c r="E127" s="60">
        <v>161</v>
      </c>
      <c r="F127" s="38" t="s">
        <v>56</v>
      </c>
      <c r="G127" s="41">
        <v>6</v>
      </c>
      <c r="H127" s="48" t="s">
        <v>55</v>
      </c>
      <c r="I127" s="41">
        <v>22</v>
      </c>
      <c r="J127" s="43">
        <v>161000</v>
      </c>
      <c r="K127" s="43">
        <v>223989</v>
      </c>
      <c r="L127" s="43">
        <v>4754742</v>
      </c>
      <c r="M127" s="43">
        <v>13566</v>
      </c>
      <c r="N127" s="43">
        <v>4768308</v>
      </c>
      <c r="O127" s="44"/>
    </row>
    <row r="128" spans="1:15" x14ac:dyDescent="0.15">
      <c r="A128" s="37" t="s">
        <v>67</v>
      </c>
      <c r="B128" s="48">
        <v>392</v>
      </c>
      <c r="C128" s="48" t="s">
        <v>235</v>
      </c>
      <c r="D128" s="38" t="s">
        <v>36</v>
      </c>
      <c r="E128" s="39">
        <v>240</v>
      </c>
      <c r="F128" s="38" t="s">
        <v>236</v>
      </c>
      <c r="G128" s="41">
        <v>3.5</v>
      </c>
      <c r="H128" s="48" t="s">
        <v>55</v>
      </c>
      <c r="I128" s="41">
        <v>7</v>
      </c>
      <c r="J128" s="43">
        <v>240000</v>
      </c>
      <c r="K128" s="43">
        <v>38685.94</v>
      </c>
      <c r="L128" s="43">
        <v>821208</v>
      </c>
      <c r="M128" s="43">
        <v>4626</v>
      </c>
      <c r="N128" s="43">
        <v>825834</v>
      </c>
      <c r="O128" s="44"/>
    </row>
    <row r="129" spans="1:15" x14ac:dyDescent="0.15">
      <c r="A129" s="37" t="s">
        <v>237</v>
      </c>
      <c r="B129" s="48">
        <v>392</v>
      </c>
      <c r="C129" s="48" t="s">
        <v>235</v>
      </c>
      <c r="D129" s="38" t="s">
        <v>36</v>
      </c>
      <c r="E129" s="39">
        <v>245</v>
      </c>
      <c r="F129" s="38" t="s">
        <v>228</v>
      </c>
      <c r="G129" s="41">
        <v>4.5</v>
      </c>
      <c r="H129" s="48" t="s">
        <v>55</v>
      </c>
      <c r="I129" s="41">
        <v>11</v>
      </c>
      <c r="J129" s="43">
        <v>119805</v>
      </c>
      <c r="K129" s="43">
        <v>143900.66</v>
      </c>
      <c r="L129" s="43">
        <v>3054661</v>
      </c>
      <c r="M129" s="43">
        <v>0</v>
      </c>
      <c r="N129" s="43">
        <v>3054661</v>
      </c>
      <c r="O129" s="44"/>
    </row>
    <row r="130" spans="1:15" x14ac:dyDescent="0.15">
      <c r="A130" s="37" t="s">
        <v>237</v>
      </c>
      <c r="B130" s="48">
        <v>392</v>
      </c>
      <c r="C130" s="48" t="s">
        <v>235</v>
      </c>
      <c r="D130" s="38" t="s">
        <v>36</v>
      </c>
      <c r="E130" s="62" t="s">
        <v>238</v>
      </c>
      <c r="F130" s="38" t="s">
        <v>239</v>
      </c>
      <c r="G130" s="41">
        <v>4.5</v>
      </c>
      <c r="H130" s="48" t="s">
        <v>55</v>
      </c>
      <c r="I130" s="41">
        <v>11</v>
      </c>
      <c r="J130" s="43">
        <v>195</v>
      </c>
      <c r="K130" s="43">
        <v>234.18</v>
      </c>
      <c r="L130" s="43">
        <v>4971</v>
      </c>
      <c r="M130" s="43">
        <v>0</v>
      </c>
      <c r="N130" s="43">
        <v>4971</v>
      </c>
      <c r="O130" s="44"/>
    </row>
    <row r="131" spans="1:15" x14ac:dyDescent="0.15">
      <c r="A131" s="37" t="s">
        <v>237</v>
      </c>
      <c r="B131" s="48">
        <v>392</v>
      </c>
      <c r="C131" s="48" t="s">
        <v>235</v>
      </c>
      <c r="D131" s="38" t="s">
        <v>36</v>
      </c>
      <c r="E131" s="62" t="s">
        <v>238</v>
      </c>
      <c r="F131" s="38" t="s">
        <v>240</v>
      </c>
      <c r="G131" s="41">
        <v>5</v>
      </c>
      <c r="H131" s="48" t="s">
        <v>55</v>
      </c>
      <c r="I131" s="41">
        <v>11.5</v>
      </c>
      <c r="J131" s="43">
        <v>146837.81</v>
      </c>
      <c r="K131" s="43">
        <v>179910.78</v>
      </c>
      <c r="L131" s="43">
        <v>3819069</v>
      </c>
      <c r="M131" s="43">
        <v>0</v>
      </c>
      <c r="N131" s="43">
        <v>3819069</v>
      </c>
      <c r="O131" s="44"/>
    </row>
    <row r="133" spans="1:15" x14ac:dyDescent="0.15">
      <c r="A133" s="37" t="s">
        <v>60</v>
      </c>
      <c r="B133" s="48">
        <v>420</v>
      </c>
      <c r="C133" s="48" t="s">
        <v>246</v>
      </c>
      <c r="D133" s="38" t="s">
        <v>36</v>
      </c>
      <c r="E133" s="39">
        <v>507</v>
      </c>
      <c r="F133" s="38" t="s">
        <v>247</v>
      </c>
      <c r="G133" s="41">
        <v>4.5</v>
      </c>
      <c r="H133" s="48" t="s">
        <v>38</v>
      </c>
      <c r="I133" s="41">
        <v>19.5</v>
      </c>
      <c r="J133" s="43">
        <v>507000</v>
      </c>
      <c r="K133" s="43">
        <v>295187</v>
      </c>
      <c r="L133" s="43">
        <v>6266103</v>
      </c>
      <c r="M133" s="43">
        <v>23111</v>
      </c>
      <c r="N133" s="43">
        <v>6289214</v>
      </c>
      <c r="O133" s="44"/>
    </row>
    <row r="134" spans="1:15" x14ac:dyDescent="0.15">
      <c r="A134" s="37" t="s">
        <v>60</v>
      </c>
      <c r="B134" s="48">
        <v>420</v>
      </c>
      <c r="C134" s="48" t="s">
        <v>246</v>
      </c>
      <c r="D134" s="38" t="s">
        <v>36</v>
      </c>
      <c r="E134" s="39">
        <v>91</v>
      </c>
      <c r="F134" s="38" t="s">
        <v>248</v>
      </c>
      <c r="G134" s="41">
        <v>4.5</v>
      </c>
      <c r="H134" s="48" t="s">
        <v>38</v>
      </c>
      <c r="I134" s="41">
        <v>19.5</v>
      </c>
      <c r="J134" s="43">
        <v>91000</v>
      </c>
      <c r="K134" s="43">
        <v>73595</v>
      </c>
      <c r="L134" s="43">
        <v>1562243</v>
      </c>
      <c r="M134" s="43">
        <v>5762</v>
      </c>
      <c r="N134" s="43">
        <v>1568005</v>
      </c>
      <c r="O134" s="44"/>
    </row>
    <row r="135" spans="1:15" x14ac:dyDescent="0.15">
      <c r="A135" s="37" t="s">
        <v>64</v>
      </c>
      <c r="B135" s="48">
        <v>420</v>
      </c>
      <c r="C135" s="48" t="s">
        <v>246</v>
      </c>
      <c r="D135" s="38" t="s">
        <v>36</v>
      </c>
      <c r="E135" s="39">
        <v>32</v>
      </c>
      <c r="F135" s="38" t="s">
        <v>249</v>
      </c>
      <c r="G135" s="41">
        <v>4.5</v>
      </c>
      <c r="H135" s="48" t="s">
        <v>38</v>
      </c>
      <c r="I135" s="41">
        <v>19.5</v>
      </c>
      <c r="J135" s="43">
        <v>32000</v>
      </c>
      <c r="K135" s="43">
        <v>40319</v>
      </c>
      <c r="L135" s="43">
        <v>855874</v>
      </c>
      <c r="M135" s="43">
        <v>3157</v>
      </c>
      <c r="N135" s="43">
        <v>859031</v>
      </c>
      <c r="O135" s="44"/>
    </row>
    <row r="136" spans="1:15" x14ac:dyDescent="0.15">
      <c r="A136" s="37" t="s">
        <v>64</v>
      </c>
      <c r="B136" s="48">
        <v>420</v>
      </c>
      <c r="C136" s="48" t="s">
        <v>246</v>
      </c>
      <c r="D136" s="38" t="s">
        <v>36</v>
      </c>
      <c r="E136" s="39">
        <v>28</v>
      </c>
      <c r="F136" s="38" t="s">
        <v>250</v>
      </c>
      <c r="G136" s="41">
        <v>4.5</v>
      </c>
      <c r="H136" s="48" t="s">
        <v>38</v>
      </c>
      <c r="I136" s="41">
        <v>19.5</v>
      </c>
      <c r="J136" s="43">
        <v>28000</v>
      </c>
      <c r="K136" s="43">
        <v>35279</v>
      </c>
      <c r="L136" s="43">
        <v>748887</v>
      </c>
      <c r="M136" s="43">
        <v>2763</v>
      </c>
      <c r="N136" s="43">
        <v>751650</v>
      </c>
      <c r="O136" s="44"/>
    </row>
    <row r="137" spans="1:15" x14ac:dyDescent="0.15">
      <c r="A137" s="37" t="s">
        <v>64</v>
      </c>
      <c r="B137" s="48">
        <v>420</v>
      </c>
      <c r="C137" s="48" t="s">
        <v>246</v>
      </c>
      <c r="D137" s="38" t="s">
        <v>36</v>
      </c>
      <c r="E137" s="39">
        <v>25</v>
      </c>
      <c r="F137" s="38" t="s">
        <v>251</v>
      </c>
      <c r="G137" s="41">
        <v>4.5</v>
      </c>
      <c r="H137" s="48" t="s">
        <v>38</v>
      </c>
      <c r="I137" s="41">
        <v>19.5</v>
      </c>
      <c r="J137" s="43">
        <v>25000</v>
      </c>
      <c r="K137" s="43">
        <v>31499</v>
      </c>
      <c r="L137" s="43">
        <v>668647</v>
      </c>
      <c r="M137" s="43">
        <v>2466</v>
      </c>
      <c r="N137" s="43">
        <v>671113</v>
      </c>
      <c r="O137" s="44"/>
    </row>
    <row r="138" spans="1:15" x14ac:dyDescent="0.15">
      <c r="A138" s="37"/>
      <c r="B138" s="48"/>
      <c r="C138" s="48"/>
      <c r="D138" s="38"/>
      <c r="E138" s="39"/>
      <c r="F138" s="38"/>
      <c r="G138" s="41"/>
      <c r="H138" s="48"/>
      <c r="I138" s="41"/>
      <c r="J138" s="43"/>
      <c r="K138" s="43"/>
      <c r="L138" s="43"/>
      <c r="M138" s="43"/>
      <c r="N138" s="43"/>
      <c r="O138" s="44"/>
    </row>
    <row r="139" spans="1:15" x14ac:dyDescent="0.15">
      <c r="A139" s="37" t="s">
        <v>252</v>
      </c>
      <c r="B139" s="48">
        <v>424</v>
      </c>
      <c r="C139" s="48" t="s">
        <v>253</v>
      </c>
      <c r="D139" s="38" t="s">
        <v>36</v>
      </c>
      <c r="E139" s="39">
        <v>893.5</v>
      </c>
      <c r="F139" s="38" t="s">
        <v>254</v>
      </c>
      <c r="G139" s="41">
        <v>1.51</v>
      </c>
      <c r="H139" s="38" t="s">
        <v>102</v>
      </c>
      <c r="I139" s="41">
        <v>1.04</v>
      </c>
      <c r="J139" s="43">
        <v>893500</v>
      </c>
      <c r="K139" s="43">
        <v>0</v>
      </c>
      <c r="L139" s="43">
        <v>0</v>
      </c>
      <c r="M139" s="43">
        <v>0</v>
      </c>
      <c r="N139" s="43">
        <v>0</v>
      </c>
      <c r="O139" s="44"/>
    </row>
    <row r="140" spans="1:15" x14ac:dyDescent="0.15">
      <c r="A140" s="37" t="s">
        <v>252</v>
      </c>
      <c r="B140" s="48">
        <v>424</v>
      </c>
      <c r="C140" s="48" t="s">
        <v>253</v>
      </c>
      <c r="D140" s="38" t="s">
        <v>36</v>
      </c>
      <c r="E140" s="39">
        <v>638.5</v>
      </c>
      <c r="F140" s="38" t="s">
        <v>255</v>
      </c>
      <c r="G140" s="41">
        <v>1.61</v>
      </c>
      <c r="H140" s="38" t="s">
        <v>102</v>
      </c>
      <c r="I140" s="41">
        <v>1.1399999999999999</v>
      </c>
      <c r="J140" s="43">
        <v>638500</v>
      </c>
      <c r="K140" s="43">
        <v>0</v>
      </c>
      <c r="L140" s="43">
        <v>0</v>
      </c>
      <c r="M140" s="43">
        <v>0</v>
      </c>
      <c r="N140" s="43">
        <v>0</v>
      </c>
      <c r="O140" s="44"/>
    </row>
    <row r="141" spans="1:15" x14ac:dyDescent="0.15">
      <c r="A141" s="37" t="s">
        <v>252</v>
      </c>
      <c r="B141" s="48">
        <v>424</v>
      </c>
      <c r="C141" s="48" t="s">
        <v>253</v>
      </c>
      <c r="D141" s="38" t="s">
        <v>36</v>
      </c>
      <c r="E141" s="39">
        <v>618</v>
      </c>
      <c r="F141" s="38" t="s">
        <v>256</v>
      </c>
      <c r="G141" s="41">
        <v>2.41</v>
      </c>
      <c r="H141" s="38" t="s">
        <v>102</v>
      </c>
      <c r="I141" s="41">
        <v>2.15</v>
      </c>
      <c r="J141" s="43">
        <v>618000</v>
      </c>
      <c r="K141" s="43">
        <v>0</v>
      </c>
      <c r="L141" s="43">
        <v>0</v>
      </c>
      <c r="M141" s="43">
        <v>0</v>
      </c>
      <c r="N141" s="43">
        <v>0</v>
      </c>
      <c r="O141" s="44"/>
    </row>
    <row r="142" spans="1:15" x14ac:dyDescent="0.15">
      <c r="A142" s="37" t="s">
        <v>252</v>
      </c>
      <c r="B142" s="48">
        <v>424</v>
      </c>
      <c r="C142" s="48" t="s">
        <v>253</v>
      </c>
      <c r="D142" s="38" t="s">
        <v>36</v>
      </c>
      <c r="E142" s="39">
        <v>821</v>
      </c>
      <c r="F142" s="38" t="s">
        <v>257</v>
      </c>
      <c r="G142" s="41">
        <v>2.72</v>
      </c>
      <c r="H142" s="38" t="s">
        <v>102</v>
      </c>
      <c r="I142" s="41">
        <v>3.07</v>
      </c>
      <c r="J142" s="43">
        <v>821000</v>
      </c>
      <c r="K142" s="43">
        <v>0</v>
      </c>
      <c r="L142" s="43">
        <v>0</v>
      </c>
      <c r="M142" s="43">
        <v>0</v>
      </c>
      <c r="N142" s="43">
        <v>0</v>
      </c>
      <c r="O142" s="44"/>
    </row>
    <row r="143" spans="1:15" x14ac:dyDescent="0.15">
      <c r="A143" s="37" t="s">
        <v>252</v>
      </c>
      <c r="B143" s="48">
        <v>424</v>
      </c>
      <c r="C143" s="48" t="s">
        <v>253</v>
      </c>
      <c r="D143" s="38" t="s">
        <v>36</v>
      </c>
      <c r="E143" s="39">
        <v>789.5</v>
      </c>
      <c r="F143" s="38" t="s">
        <v>258</v>
      </c>
      <c r="G143" s="41">
        <v>3.02</v>
      </c>
      <c r="H143" s="38" t="s">
        <v>102</v>
      </c>
      <c r="I143" s="41">
        <v>4.08</v>
      </c>
      <c r="J143" s="43">
        <v>789500</v>
      </c>
      <c r="K143" s="43">
        <v>0</v>
      </c>
      <c r="L143" s="43">
        <v>0</v>
      </c>
      <c r="M143" s="43">
        <v>0</v>
      </c>
      <c r="N143" s="43">
        <v>0</v>
      </c>
      <c r="O143" s="44"/>
    </row>
    <row r="144" spans="1:15" x14ac:dyDescent="0.15">
      <c r="A144" s="37" t="s">
        <v>252</v>
      </c>
      <c r="B144" s="48">
        <v>424</v>
      </c>
      <c r="C144" s="48" t="s">
        <v>253</v>
      </c>
      <c r="D144" s="38" t="s">
        <v>36</v>
      </c>
      <c r="E144" s="39">
        <v>764</v>
      </c>
      <c r="F144" s="38" t="s">
        <v>259</v>
      </c>
      <c r="G144" s="41">
        <v>3.07</v>
      </c>
      <c r="H144" s="38" t="s">
        <v>102</v>
      </c>
      <c r="I144" s="41">
        <v>5.09</v>
      </c>
      <c r="J144" s="43">
        <v>764000</v>
      </c>
      <c r="K144" s="43">
        <v>0</v>
      </c>
      <c r="L144" s="43">
        <v>0</v>
      </c>
      <c r="M144" s="43">
        <v>0</v>
      </c>
      <c r="N144" s="43">
        <v>0</v>
      </c>
      <c r="O144" s="44"/>
    </row>
    <row r="145" spans="1:15" x14ac:dyDescent="0.15">
      <c r="A145" s="37" t="s">
        <v>252</v>
      </c>
      <c r="B145" s="48">
        <v>424</v>
      </c>
      <c r="C145" s="48" t="s">
        <v>253</v>
      </c>
      <c r="D145" s="38" t="s">
        <v>36</v>
      </c>
      <c r="E145" s="39">
        <v>738.5</v>
      </c>
      <c r="F145" s="38" t="s">
        <v>260</v>
      </c>
      <c r="G145" s="41">
        <v>3.12</v>
      </c>
      <c r="H145" s="38" t="s">
        <v>102</v>
      </c>
      <c r="I145" s="41">
        <v>6.11</v>
      </c>
      <c r="J145" s="43">
        <v>738500</v>
      </c>
      <c r="K145" s="43">
        <v>738500</v>
      </c>
      <c r="L145" s="43">
        <v>15676560</v>
      </c>
      <c r="M145" s="43">
        <v>2662878</v>
      </c>
      <c r="N145" s="43">
        <v>18339438</v>
      </c>
      <c r="O145" s="44"/>
    </row>
    <row r="146" spans="1:15" x14ac:dyDescent="0.15">
      <c r="A146" s="37" t="s">
        <v>252</v>
      </c>
      <c r="B146" s="48">
        <v>424</v>
      </c>
      <c r="C146" s="48" t="s">
        <v>253</v>
      </c>
      <c r="D146" s="38" t="s">
        <v>36</v>
      </c>
      <c r="E146" s="39">
        <v>708</v>
      </c>
      <c r="F146" s="38" t="s">
        <v>261</v>
      </c>
      <c r="G146" s="41">
        <v>3.17</v>
      </c>
      <c r="H146" s="38" t="s">
        <v>102</v>
      </c>
      <c r="I146" s="41">
        <v>7.13</v>
      </c>
      <c r="J146" s="43">
        <v>708000</v>
      </c>
      <c r="K146" s="43">
        <v>708000</v>
      </c>
      <c r="L146" s="43">
        <v>15029120</v>
      </c>
      <c r="M146" s="43">
        <v>2597101</v>
      </c>
      <c r="N146" s="43">
        <v>17626221</v>
      </c>
      <c r="O146" s="44"/>
    </row>
    <row r="147" spans="1:15" x14ac:dyDescent="0.15">
      <c r="A147" s="37" t="s">
        <v>252</v>
      </c>
      <c r="B147" s="48">
        <v>424</v>
      </c>
      <c r="C147" s="48" t="s">
        <v>253</v>
      </c>
      <c r="D147" s="38" t="s">
        <v>36</v>
      </c>
      <c r="E147" s="60">
        <v>1E-3</v>
      </c>
      <c r="F147" s="38" t="s">
        <v>262</v>
      </c>
      <c r="G147" s="41">
        <v>0</v>
      </c>
      <c r="H147" s="38" t="s">
        <v>102</v>
      </c>
      <c r="I147" s="41">
        <v>7.13</v>
      </c>
      <c r="J147" s="43">
        <v>1</v>
      </c>
      <c r="K147" s="43">
        <v>1</v>
      </c>
      <c r="L147" s="43">
        <v>21</v>
      </c>
      <c r="M147" s="43">
        <v>0</v>
      </c>
      <c r="N147" s="43">
        <v>21</v>
      </c>
      <c r="O147" s="44"/>
    </row>
    <row r="148" spans="1:15" x14ac:dyDescent="0.15">
      <c r="A148" s="37"/>
      <c r="B148" s="48"/>
      <c r="C148" s="48"/>
      <c r="D148" s="38"/>
      <c r="E148" s="39"/>
      <c r="F148" s="38"/>
      <c r="G148" s="41"/>
      <c r="H148" s="48"/>
      <c r="I148" s="41"/>
      <c r="J148" s="43"/>
      <c r="K148" s="43"/>
      <c r="L148" s="43"/>
      <c r="M148" s="43"/>
      <c r="N148" s="43"/>
      <c r="O148" s="44"/>
    </row>
    <row r="149" spans="1:15" x14ac:dyDescent="0.15">
      <c r="A149" s="37" t="s">
        <v>263</v>
      </c>
      <c r="B149" s="48">
        <v>430</v>
      </c>
      <c r="C149" s="48" t="s">
        <v>264</v>
      </c>
      <c r="D149" s="38" t="s">
        <v>36</v>
      </c>
      <c r="E149" s="51">
        <v>3660</v>
      </c>
      <c r="F149" s="38" t="s">
        <v>265</v>
      </c>
      <c r="G149" s="41">
        <v>3</v>
      </c>
      <c r="H149" s="48" t="s">
        <v>147</v>
      </c>
      <c r="I149" s="41">
        <v>11.42</v>
      </c>
      <c r="J149" s="43">
        <v>3660000</v>
      </c>
      <c r="K149" s="43">
        <v>2265640.65</v>
      </c>
      <c r="L149" s="43">
        <v>48094045</v>
      </c>
      <c r="M149" s="43">
        <v>2861181</v>
      </c>
      <c r="N149" s="43">
        <v>50955226</v>
      </c>
      <c r="O149" s="44"/>
    </row>
    <row r="150" spans="1:15" x14ac:dyDescent="0.15">
      <c r="A150" s="37" t="s">
        <v>263</v>
      </c>
      <c r="B150" s="48">
        <v>430</v>
      </c>
      <c r="C150" s="48" t="s">
        <v>264</v>
      </c>
      <c r="D150" s="38" t="s">
        <v>36</v>
      </c>
      <c r="E150" s="51">
        <v>479</v>
      </c>
      <c r="F150" s="38" t="s">
        <v>266</v>
      </c>
      <c r="G150" s="41">
        <v>4</v>
      </c>
      <c r="H150" s="48" t="s">
        <v>147</v>
      </c>
      <c r="I150" s="41">
        <v>11.42</v>
      </c>
      <c r="J150" s="43">
        <v>479000</v>
      </c>
      <c r="K150" s="43">
        <v>449126.25</v>
      </c>
      <c r="L150" s="43">
        <v>9533859</v>
      </c>
      <c r="M150" s="43">
        <v>744193</v>
      </c>
      <c r="N150" s="43">
        <v>10278052</v>
      </c>
      <c r="O150" s="44"/>
    </row>
    <row r="151" spans="1:15" x14ac:dyDescent="0.15">
      <c r="A151" s="37" t="s">
        <v>267</v>
      </c>
      <c r="B151" s="48">
        <v>430</v>
      </c>
      <c r="C151" s="48" t="s">
        <v>264</v>
      </c>
      <c r="D151" s="38" t="s">
        <v>36</v>
      </c>
      <c r="E151" s="60">
        <v>1.5349999999999999</v>
      </c>
      <c r="F151" s="38" t="s">
        <v>268</v>
      </c>
      <c r="G151" s="41">
        <v>10</v>
      </c>
      <c r="H151" s="48" t="s">
        <v>147</v>
      </c>
      <c r="I151" s="41">
        <v>11.42</v>
      </c>
      <c r="J151" s="43">
        <v>1535</v>
      </c>
      <c r="K151" s="43">
        <v>2357.39</v>
      </c>
      <c r="L151" s="43">
        <v>50042</v>
      </c>
      <c r="M151" s="43">
        <v>10042</v>
      </c>
      <c r="N151" s="43">
        <v>60084</v>
      </c>
      <c r="O151" s="44"/>
    </row>
    <row r="152" spans="1:15" x14ac:dyDescent="0.15">
      <c r="A152" s="37" t="s">
        <v>269</v>
      </c>
      <c r="B152" s="48">
        <v>436</v>
      </c>
      <c r="C152" s="48" t="s">
        <v>270</v>
      </c>
      <c r="D152" s="38" t="s">
        <v>165</v>
      </c>
      <c r="E152" s="51">
        <v>22000000</v>
      </c>
      <c r="F152" s="48" t="s">
        <v>271</v>
      </c>
      <c r="G152" s="41">
        <v>5.5</v>
      </c>
      <c r="H152" s="48" t="s">
        <v>147</v>
      </c>
      <c r="I152" s="41">
        <v>6</v>
      </c>
      <c r="J152" s="43">
        <v>22000000000</v>
      </c>
      <c r="K152" s="43">
        <v>9166664100</v>
      </c>
      <c r="L152" s="43">
        <v>9166664</v>
      </c>
      <c r="M152" s="43">
        <v>53934</v>
      </c>
      <c r="N152" s="43">
        <v>9220598</v>
      </c>
      <c r="O152" s="44"/>
    </row>
    <row r="153" spans="1:15" x14ac:dyDescent="0.15">
      <c r="A153" s="37" t="s">
        <v>223</v>
      </c>
      <c r="B153" s="48">
        <v>436</v>
      </c>
      <c r="C153" s="48" t="s">
        <v>270</v>
      </c>
      <c r="D153" s="38" t="s">
        <v>165</v>
      </c>
      <c r="E153" s="51">
        <v>14100000</v>
      </c>
      <c r="F153" s="48" t="s">
        <v>272</v>
      </c>
      <c r="G153" s="41">
        <v>10</v>
      </c>
      <c r="H153" s="48" t="s">
        <v>147</v>
      </c>
      <c r="I153" s="41">
        <v>6</v>
      </c>
      <c r="J153" s="43">
        <v>14100000000</v>
      </c>
      <c r="K153" s="43">
        <v>22173505970</v>
      </c>
      <c r="L153" s="43">
        <v>22173506</v>
      </c>
      <c r="M153" s="43">
        <v>232739</v>
      </c>
      <c r="N153" s="43">
        <v>22406245</v>
      </c>
      <c r="O153" s="44"/>
    </row>
    <row r="154" spans="1:15" x14ac:dyDescent="0.15">
      <c r="A154" s="37"/>
      <c r="B154" s="48"/>
      <c r="C154" s="48"/>
      <c r="D154" s="38"/>
      <c r="E154" s="51"/>
      <c r="F154" s="48"/>
      <c r="G154" s="41"/>
      <c r="H154" s="48"/>
      <c r="I154" s="41"/>
      <c r="J154" s="43"/>
      <c r="K154" s="43"/>
      <c r="L154" s="43"/>
      <c r="M154" s="43"/>
      <c r="N154" s="43"/>
      <c r="O154" s="44"/>
    </row>
    <row r="155" spans="1:15" x14ac:dyDescent="0.15">
      <c r="A155" s="37" t="s">
        <v>130</v>
      </c>
      <c r="B155" s="48">
        <v>437</v>
      </c>
      <c r="C155" s="48" t="s">
        <v>273</v>
      </c>
      <c r="D155" s="38" t="s">
        <v>36</v>
      </c>
      <c r="E155" s="51">
        <v>110</v>
      </c>
      <c r="F155" s="38" t="s">
        <v>274</v>
      </c>
      <c r="G155" s="41">
        <v>3</v>
      </c>
      <c r="H155" s="48" t="s">
        <v>63</v>
      </c>
      <c r="I155" s="41">
        <v>7</v>
      </c>
      <c r="J155" s="43">
        <v>110000</v>
      </c>
      <c r="K155" s="43">
        <v>28910.26</v>
      </c>
      <c r="L155" s="43">
        <v>613695</v>
      </c>
      <c r="M155" s="43">
        <v>1968</v>
      </c>
      <c r="N155" s="43">
        <v>615663</v>
      </c>
      <c r="O155" s="44"/>
    </row>
    <row r="156" spans="1:15" x14ac:dyDescent="0.15">
      <c r="A156" s="37" t="s">
        <v>130</v>
      </c>
      <c r="B156" s="48">
        <v>437</v>
      </c>
      <c r="C156" s="48" t="s">
        <v>273</v>
      </c>
      <c r="D156" s="38" t="s">
        <v>36</v>
      </c>
      <c r="E156" s="51">
        <v>33</v>
      </c>
      <c r="F156" s="38" t="s">
        <v>275</v>
      </c>
      <c r="G156" s="41">
        <v>3</v>
      </c>
      <c r="H156" s="48" t="s">
        <v>63</v>
      </c>
      <c r="I156" s="41">
        <v>7</v>
      </c>
      <c r="J156" s="43">
        <v>33000</v>
      </c>
      <c r="K156" s="43">
        <v>8673.09</v>
      </c>
      <c r="L156" s="43">
        <v>184109</v>
      </c>
      <c r="M156" s="43">
        <v>590</v>
      </c>
      <c r="N156" s="43">
        <v>184699</v>
      </c>
      <c r="O156" s="44"/>
    </row>
    <row r="157" spans="1:15" x14ac:dyDescent="0.15">
      <c r="A157" s="37" t="s">
        <v>130</v>
      </c>
      <c r="B157" s="48">
        <v>437</v>
      </c>
      <c r="C157" s="48" t="s">
        <v>273</v>
      </c>
      <c r="D157" s="38" t="s">
        <v>36</v>
      </c>
      <c r="E157" s="51">
        <v>260</v>
      </c>
      <c r="F157" s="38" t="s">
        <v>276</v>
      </c>
      <c r="G157" s="41">
        <v>4.2</v>
      </c>
      <c r="H157" s="48" t="s">
        <v>63</v>
      </c>
      <c r="I157" s="41">
        <v>20</v>
      </c>
      <c r="J157" s="43">
        <v>260000</v>
      </c>
      <c r="K157" s="43">
        <v>215979.41</v>
      </c>
      <c r="L157" s="43">
        <v>4584718</v>
      </c>
      <c r="M157" s="43">
        <v>20480</v>
      </c>
      <c r="N157" s="43">
        <v>4605198</v>
      </c>
      <c r="O157" s="44"/>
    </row>
    <row r="158" spans="1:15" x14ac:dyDescent="0.15">
      <c r="A158" s="37" t="s">
        <v>130</v>
      </c>
      <c r="B158" s="48">
        <v>437</v>
      </c>
      <c r="C158" s="48" t="s">
        <v>273</v>
      </c>
      <c r="D158" s="38" t="s">
        <v>36</v>
      </c>
      <c r="E158" s="51">
        <v>68</v>
      </c>
      <c r="F158" s="38" t="s">
        <v>277</v>
      </c>
      <c r="G158" s="41">
        <v>4.2</v>
      </c>
      <c r="H158" s="48" t="s">
        <v>63</v>
      </c>
      <c r="I158" s="41">
        <v>20</v>
      </c>
      <c r="J158" s="43">
        <v>68000</v>
      </c>
      <c r="K158" s="43">
        <v>56486.92</v>
      </c>
      <c r="L158" s="43">
        <v>1199080</v>
      </c>
      <c r="M158" s="43">
        <v>5356</v>
      </c>
      <c r="N158" s="43">
        <v>1204436</v>
      </c>
      <c r="O158" s="44"/>
    </row>
    <row r="159" spans="1:15" x14ac:dyDescent="0.15">
      <c r="A159" s="37" t="s">
        <v>278</v>
      </c>
      <c r="B159" s="48">
        <v>437</v>
      </c>
      <c r="C159" s="48" t="s">
        <v>273</v>
      </c>
      <c r="D159" s="38" t="s">
        <v>36</v>
      </c>
      <c r="E159" s="63">
        <v>132</v>
      </c>
      <c r="F159" s="38" t="s">
        <v>279</v>
      </c>
      <c r="G159" s="41">
        <v>4.2</v>
      </c>
      <c r="H159" s="48" t="s">
        <v>63</v>
      </c>
      <c r="I159" s="41">
        <v>20</v>
      </c>
      <c r="J159" s="43">
        <v>132000</v>
      </c>
      <c r="K159" s="43">
        <v>100096.72</v>
      </c>
      <c r="L159" s="43">
        <v>2124810</v>
      </c>
      <c r="M159" s="43">
        <v>9492</v>
      </c>
      <c r="N159" s="43">
        <v>2134302</v>
      </c>
      <c r="O159" s="44"/>
    </row>
    <row r="160" spans="1:15" x14ac:dyDescent="0.15">
      <c r="A160" s="37" t="s">
        <v>280</v>
      </c>
      <c r="B160" s="48">
        <v>437</v>
      </c>
      <c r="C160" s="48" t="s">
        <v>273</v>
      </c>
      <c r="D160" s="38" t="s">
        <v>36</v>
      </c>
      <c r="E160" s="63">
        <v>55</v>
      </c>
      <c r="F160" s="38" t="s">
        <v>281</v>
      </c>
      <c r="G160" s="41">
        <v>4.2</v>
      </c>
      <c r="H160" s="48" t="s">
        <v>63</v>
      </c>
      <c r="I160" s="41">
        <v>20</v>
      </c>
      <c r="J160" s="43">
        <v>55000</v>
      </c>
      <c r="K160" s="43">
        <v>59575.5</v>
      </c>
      <c r="L160" s="43">
        <v>1264643</v>
      </c>
      <c r="M160" s="43">
        <v>5649</v>
      </c>
      <c r="N160" s="43">
        <v>1270292</v>
      </c>
      <c r="O160" s="44"/>
    </row>
    <row r="161" spans="1:15" x14ac:dyDescent="0.15">
      <c r="A161" s="37" t="s">
        <v>280</v>
      </c>
      <c r="B161" s="48">
        <v>437</v>
      </c>
      <c r="C161" s="48" t="s">
        <v>273</v>
      </c>
      <c r="D161" s="38" t="s">
        <v>36</v>
      </c>
      <c r="E161" s="63">
        <v>1</v>
      </c>
      <c r="F161" s="38" t="s">
        <v>282</v>
      </c>
      <c r="G161" s="41">
        <v>4.2</v>
      </c>
      <c r="H161" s="48" t="s">
        <v>63</v>
      </c>
      <c r="I161" s="41">
        <v>20</v>
      </c>
      <c r="J161" s="43">
        <v>1000</v>
      </c>
      <c r="K161" s="43">
        <v>1215.83</v>
      </c>
      <c r="L161" s="43">
        <v>25809</v>
      </c>
      <c r="M161" s="43">
        <v>115</v>
      </c>
      <c r="N161" s="43">
        <v>25924</v>
      </c>
      <c r="O161" s="44"/>
    </row>
    <row r="162" spans="1:15" x14ac:dyDescent="0.15">
      <c r="A162" s="37" t="s">
        <v>283</v>
      </c>
      <c r="B162" s="48">
        <v>437</v>
      </c>
      <c r="C162" s="48" t="s">
        <v>284</v>
      </c>
      <c r="D162" s="38" t="s">
        <v>36</v>
      </c>
      <c r="E162" s="39">
        <v>110</v>
      </c>
      <c r="F162" s="38" t="s">
        <v>285</v>
      </c>
      <c r="G162" s="41">
        <v>3</v>
      </c>
      <c r="H162" s="48" t="s">
        <v>63</v>
      </c>
      <c r="I162" s="41">
        <v>5.93</v>
      </c>
      <c r="J162" s="43">
        <v>110000</v>
      </c>
      <c r="K162" s="43">
        <v>42865.91</v>
      </c>
      <c r="L162" s="43">
        <v>909939</v>
      </c>
      <c r="M162" s="43">
        <v>2919</v>
      </c>
      <c r="N162" s="43">
        <v>912858</v>
      </c>
      <c r="O162" s="44"/>
    </row>
    <row r="163" spans="1:15" x14ac:dyDescent="0.15">
      <c r="A163" s="37" t="s">
        <v>286</v>
      </c>
      <c r="B163" s="48">
        <v>437</v>
      </c>
      <c r="C163" s="48" t="s">
        <v>284</v>
      </c>
      <c r="D163" s="38" t="s">
        <v>36</v>
      </c>
      <c r="E163" s="39">
        <v>33</v>
      </c>
      <c r="F163" s="38" t="s">
        <v>287</v>
      </c>
      <c r="G163" s="41">
        <v>3</v>
      </c>
      <c r="H163" s="48" t="s">
        <v>63</v>
      </c>
      <c r="I163" s="41">
        <v>5.93</v>
      </c>
      <c r="J163" s="43">
        <v>33000</v>
      </c>
      <c r="K163" s="43">
        <v>12859.78</v>
      </c>
      <c r="L163" s="43">
        <v>272982</v>
      </c>
      <c r="M163" s="43">
        <v>875</v>
      </c>
      <c r="N163" s="43">
        <v>273857</v>
      </c>
      <c r="O163" s="44"/>
    </row>
    <row r="164" spans="1:15" x14ac:dyDescent="0.15">
      <c r="A164" s="37" t="s">
        <v>283</v>
      </c>
      <c r="B164" s="48">
        <v>437</v>
      </c>
      <c r="C164" s="48" t="s">
        <v>284</v>
      </c>
      <c r="D164" s="38" t="s">
        <v>36</v>
      </c>
      <c r="E164" s="39">
        <v>375</v>
      </c>
      <c r="F164" s="38" t="s">
        <v>288</v>
      </c>
      <c r="G164" s="41">
        <v>4.2</v>
      </c>
      <c r="H164" s="48" t="s">
        <v>63</v>
      </c>
      <c r="I164" s="41">
        <v>19.75</v>
      </c>
      <c r="J164" s="43">
        <v>375000</v>
      </c>
      <c r="K164" s="43">
        <v>330694.49</v>
      </c>
      <c r="L164" s="43">
        <v>7019840</v>
      </c>
      <c r="M164" s="43">
        <v>31357</v>
      </c>
      <c r="N164" s="43">
        <v>7051197</v>
      </c>
      <c r="O164" s="44"/>
    </row>
    <row r="165" spans="1:15" x14ac:dyDescent="0.15">
      <c r="A165" s="37" t="s">
        <v>283</v>
      </c>
      <c r="B165" s="48">
        <v>437</v>
      </c>
      <c r="C165" s="48" t="s">
        <v>284</v>
      </c>
      <c r="D165" s="38" t="s">
        <v>36</v>
      </c>
      <c r="E165" s="39">
        <v>99</v>
      </c>
      <c r="F165" s="38" t="s">
        <v>289</v>
      </c>
      <c r="G165" s="41">
        <v>4.2</v>
      </c>
      <c r="H165" s="48" t="s">
        <v>63</v>
      </c>
      <c r="I165" s="41">
        <v>19.75</v>
      </c>
      <c r="J165" s="43">
        <v>99000</v>
      </c>
      <c r="K165" s="43">
        <v>87303.33</v>
      </c>
      <c r="L165" s="43">
        <v>1853238</v>
      </c>
      <c r="M165" s="43">
        <v>8279</v>
      </c>
      <c r="N165" s="43">
        <v>1861517</v>
      </c>
      <c r="O165" s="44"/>
    </row>
    <row r="166" spans="1:15" x14ac:dyDescent="0.15">
      <c r="A166" s="37" t="s">
        <v>283</v>
      </c>
      <c r="B166" s="48">
        <v>437</v>
      </c>
      <c r="C166" s="48" t="s">
        <v>284</v>
      </c>
      <c r="D166" s="38" t="s">
        <v>36</v>
      </c>
      <c r="E166" s="39">
        <v>93</v>
      </c>
      <c r="F166" s="38" t="s">
        <v>290</v>
      </c>
      <c r="G166" s="41">
        <v>4.2</v>
      </c>
      <c r="H166" s="48" t="s">
        <v>63</v>
      </c>
      <c r="I166" s="41">
        <v>19.75</v>
      </c>
      <c r="J166" s="43">
        <v>93000</v>
      </c>
      <c r="K166" s="43">
        <v>78644.92</v>
      </c>
      <c r="L166" s="43">
        <v>1669441</v>
      </c>
      <c r="M166" s="43">
        <v>7457</v>
      </c>
      <c r="N166" s="43">
        <v>1676898</v>
      </c>
      <c r="O166" s="44"/>
    </row>
    <row r="167" spans="1:15" x14ac:dyDescent="0.15">
      <c r="A167" s="37" t="s">
        <v>291</v>
      </c>
      <c r="B167" s="48">
        <v>437</v>
      </c>
      <c r="C167" s="48" t="s">
        <v>284</v>
      </c>
      <c r="D167" s="38" t="s">
        <v>36</v>
      </c>
      <c r="E167" s="39">
        <v>122</v>
      </c>
      <c r="F167" s="38" t="s">
        <v>292</v>
      </c>
      <c r="G167" s="41">
        <v>4.2</v>
      </c>
      <c r="H167" s="48" t="s">
        <v>63</v>
      </c>
      <c r="I167" s="41">
        <v>19.75</v>
      </c>
      <c r="J167" s="43">
        <v>122000</v>
      </c>
      <c r="K167" s="43">
        <v>126602.05</v>
      </c>
      <c r="L167" s="43">
        <v>2687454</v>
      </c>
      <c r="M167" s="43">
        <v>12003</v>
      </c>
      <c r="N167" s="43">
        <v>2699457</v>
      </c>
      <c r="O167" s="44"/>
    </row>
    <row r="168" spans="1:15" x14ac:dyDescent="0.15">
      <c r="A168" s="37" t="s">
        <v>291</v>
      </c>
      <c r="B168" s="48">
        <v>437</v>
      </c>
      <c r="C168" s="48" t="s">
        <v>284</v>
      </c>
      <c r="D168" s="38" t="s">
        <v>36</v>
      </c>
      <c r="E168" s="39">
        <v>1</v>
      </c>
      <c r="F168" s="38" t="s">
        <v>293</v>
      </c>
      <c r="G168" s="41">
        <v>4.2</v>
      </c>
      <c r="H168" s="48" t="s">
        <v>63</v>
      </c>
      <c r="I168" s="41">
        <v>19.75</v>
      </c>
      <c r="J168" s="43">
        <v>1000</v>
      </c>
      <c r="K168" s="43">
        <v>1150.93</v>
      </c>
      <c r="L168" s="43">
        <v>24431</v>
      </c>
      <c r="M168" s="43">
        <v>110</v>
      </c>
      <c r="N168" s="43">
        <v>24541</v>
      </c>
      <c r="O168" s="44"/>
    </row>
    <row r="169" spans="1:15" x14ac:dyDescent="0.15">
      <c r="A169" s="37"/>
      <c r="B169" s="48"/>
      <c r="C169" s="48"/>
      <c r="D169" s="38"/>
      <c r="E169" s="39"/>
      <c r="F169" s="38"/>
      <c r="G169" s="41"/>
      <c r="H169" s="48"/>
      <c r="I169" s="41"/>
      <c r="J169" s="43"/>
      <c r="K169" s="43"/>
      <c r="L169" s="43"/>
      <c r="M169" s="43"/>
      <c r="N169" s="43"/>
      <c r="O169" s="44"/>
    </row>
    <row r="170" spans="1:15" x14ac:dyDescent="0.15">
      <c r="A170" s="37" t="s">
        <v>220</v>
      </c>
      <c r="B170" s="48">
        <v>441</v>
      </c>
      <c r="C170" s="48" t="s">
        <v>294</v>
      </c>
      <c r="D170" s="38" t="s">
        <v>165</v>
      </c>
      <c r="E170" s="39">
        <v>17200000</v>
      </c>
      <c r="F170" s="38" t="s">
        <v>295</v>
      </c>
      <c r="G170" s="41">
        <v>6</v>
      </c>
      <c r="H170" s="48" t="s">
        <v>167</v>
      </c>
      <c r="I170" s="41">
        <v>4</v>
      </c>
      <c r="J170" s="43">
        <v>17200000000</v>
      </c>
      <c r="K170" s="43">
        <v>0</v>
      </c>
      <c r="L170" s="43">
        <v>0</v>
      </c>
      <c r="M170" s="43"/>
      <c r="N170" s="43"/>
      <c r="O170" s="43"/>
    </row>
    <row r="171" spans="1:15" x14ac:dyDescent="0.15">
      <c r="A171" s="37" t="s">
        <v>296</v>
      </c>
      <c r="B171" s="48">
        <v>441</v>
      </c>
      <c r="C171" s="48" t="s">
        <v>294</v>
      </c>
      <c r="D171" s="38" t="s">
        <v>165</v>
      </c>
      <c r="E171" s="39">
        <v>2500000</v>
      </c>
      <c r="F171" s="38" t="s">
        <v>297</v>
      </c>
      <c r="G171" s="41">
        <v>10</v>
      </c>
      <c r="H171" s="48" t="s">
        <v>167</v>
      </c>
      <c r="I171" s="41">
        <v>4</v>
      </c>
      <c r="J171" s="43">
        <v>2500000000</v>
      </c>
      <c r="K171" s="43">
        <v>0</v>
      </c>
      <c r="L171" s="43">
        <v>0</v>
      </c>
      <c r="M171" s="43"/>
      <c r="N171" s="43"/>
      <c r="O171" s="43"/>
    </row>
    <row r="172" spans="1:15" x14ac:dyDescent="0.15">
      <c r="A172" s="37" t="s">
        <v>298</v>
      </c>
      <c r="B172" s="48">
        <v>442</v>
      </c>
      <c r="C172" s="48" t="s">
        <v>299</v>
      </c>
      <c r="D172" s="38" t="s">
        <v>165</v>
      </c>
      <c r="E172" s="39">
        <v>30700000</v>
      </c>
      <c r="F172" s="38" t="s">
        <v>244</v>
      </c>
      <c r="G172" s="41">
        <v>6</v>
      </c>
      <c r="H172" s="48" t="s">
        <v>147</v>
      </c>
      <c r="I172" s="41">
        <v>6.25</v>
      </c>
      <c r="J172" s="43">
        <v>30700000000</v>
      </c>
      <c r="K172" s="43">
        <v>0</v>
      </c>
      <c r="L172" s="43">
        <v>0</v>
      </c>
      <c r="M172" s="43"/>
      <c r="N172" s="43"/>
      <c r="O172" s="43"/>
    </row>
    <row r="173" spans="1:15" x14ac:dyDescent="0.15">
      <c r="A173" s="37" t="s">
        <v>298</v>
      </c>
      <c r="B173" s="48">
        <v>442</v>
      </c>
      <c r="C173" s="48" t="s">
        <v>299</v>
      </c>
      <c r="D173" s="38" t="s">
        <v>165</v>
      </c>
      <c r="E173" s="39">
        <v>18000</v>
      </c>
      <c r="F173" s="38" t="s">
        <v>245</v>
      </c>
      <c r="G173" s="41">
        <v>0</v>
      </c>
      <c r="H173" s="48" t="s">
        <v>147</v>
      </c>
      <c r="I173" s="41">
        <v>6.5</v>
      </c>
      <c r="J173" s="43">
        <v>18000000</v>
      </c>
      <c r="K173" s="43">
        <v>0</v>
      </c>
      <c r="L173" s="43">
        <v>0</v>
      </c>
      <c r="M173" s="43"/>
      <c r="N173" s="43"/>
      <c r="O173" s="43"/>
    </row>
    <row r="174" spans="1:15" x14ac:dyDescent="0.15">
      <c r="A174" s="37" t="s">
        <v>67</v>
      </c>
      <c r="B174" s="48">
        <v>449</v>
      </c>
      <c r="C174" s="48" t="s">
        <v>300</v>
      </c>
      <c r="D174" s="38" t="s">
        <v>36</v>
      </c>
      <c r="E174" s="39">
        <v>162</v>
      </c>
      <c r="F174" s="38" t="s">
        <v>247</v>
      </c>
      <c r="G174" s="41">
        <v>4.8</v>
      </c>
      <c r="H174" s="38" t="s">
        <v>55</v>
      </c>
      <c r="I174" s="41">
        <v>7.75</v>
      </c>
      <c r="J174" s="43">
        <v>162000</v>
      </c>
      <c r="K174" s="43">
        <v>72114.33</v>
      </c>
      <c r="L174" s="43">
        <v>1530812</v>
      </c>
      <c r="M174" s="43">
        <v>5885</v>
      </c>
      <c r="N174" s="43">
        <v>1536697</v>
      </c>
      <c r="O174" s="44"/>
    </row>
    <row r="175" spans="1:15" x14ac:dyDescent="0.15">
      <c r="A175" s="37" t="s">
        <v>301</v>
      </c>
      <c r="B175" s="48">
        <v>449</v>
      </c>
      <c r="C175" s="48" t="s">
        <v>300</v>
      </c>
      <c r="D175" s="38" t="s">
        <v>36</v>
      </c>
      <c r="E175" s="39">
        <v>50</v>
      </c>
      <c r="F175" s="38" t="s">
        <v>248</v>
      </c>
      <c r="G175" s="41">
        <v>5.4</v>
      </c>
      <c r="H175" s="38" t="s">
        <v>55</v>
      </c>
      <c r="I175" s="41">
        <v>14.75</v>
      </c>
      <c r="J175" s="43">
        <v>50000</v>
      </c>
      <c r="K175" s="43">
        <v>63624.31</v>
      </c>
      <c r="L175" s="43">
        <v>1350589</v>
      </c>
      <c r="M175" s="43">
        <v>0</v>
      </c>
      <c r="N175" s="43">
        <v>1350589</v>
      </c>
      <c r="O175" s="44"/>
    </row>
    <row r="176" spans="1:15" x14ac:dyDescent="0.15">
      <c r="A176" s="37" t="s">
        <v>301</v>
      </c>
      <c r="B176" s="48">
        <v>449</v>
      </c>
      <c r="C176" s="48" t="s">
        <v>300</v>
      </c>
      <c r="D176" s="38" t="s">
        <v>36</v>
      </c>
      <c r="E176" s="39">
        <v>59.52</v>
      </c>
      <c r="F176" s="38" t="s">
        <v>249</v>
      </c>
      <c r="G176" s="41">
        <v>4.5</v>
      </c>
      <c r="H176" s="38" t="s">
        <v>55</v>
      </c>
      <c r="I176" s="41">
        <v>15</v>
      </c>
      <c r="J176" s="43">
        <v>59520</v>
      </c>
      <c r="K176" s="43">
        <v>72819.960000000006</v>
      </c>
      <c r="L176" s="43">
        <v>1545791</v>
      </c>
      <c r="M176" s="43">
        <v>0</v>
      </c>
      <c r="N176" s="43">
        <v>1545791</v>
      </c>
      <c r="O176" s="44"/>
    </row>
    <row r="177" spans="1:15" x14ac:dyDescent="0.15">
      <c r="A177" s="37" t="s">
        <v>311</v>
      </c>
      <c r="B177" s="48">
        <v>458</v>
      </c>
      <c r="C177" s="48" t="s">
        <v>312</v>
      </c>
      <c r="D177" s="38" t="s">
        <v>165</v>
      </c>
      <c r="E177" s="39">
        <v>16320000</v>
      </c>
      <c r="F177" s="38" t="s">
        <v>313</v>
      </c>
      <c r="G177" s="41">
        <v>6</v>
      </c>
      <c r="H177" s="48" t="s">
        <v>147</v>
      </c>
      <c r="I177" s="41">
        <v>4</v>
      </c>
      <c r="J177" s="43">
        <v>16320000000</v>
      </c>
      <c r="K177" s="43">
        <v>0</v>
      </c>
      <c r="L177" s="43">
        <v>0</v>
      </c>
      <c r="M177" s="43">
        <v>0</v>
      </c>
      <c r="N177" s="43">
        <v>0</v>
      </c>
      <c r="O177" s="44"/>
    </row>
    <row r="178" spans="1:15" x14ac:dyDescent="0.15">
      <c r="A178" s="37" t="s">
        <v>141</v>
      </c>
      <c r="B178" s="48">
        <v>458</v>
      </c>
      <c r="C178" s="48" t="s">
        <v>312</v>
      </c>
      <c r="D178" s="38" t="s">
        <v>165</v>
      </c>
      <c r="E178" s="39">
        <v>3500000</v>
      </c>
      <c r="F178" s="38" t="s">
        <v>314</v>
      </c>
      <c r="G178" s="41">
        <v>10</v>
      </c>
      <c r="H178" s="48" t="s">
        <v>147</v>
      </c>
      <c r="I178" s="41">
        <v>6.1666600000000003</v>
      </c>
      <c r="J178" s="43">
        <v>3500000000</v>
      </c>
      <c r="K178" s="43">
        <v>0</v>
      </c>
      <c r="L178" s="43">
        <v>0</v>
      </c>
      <c r="M178" s="43">
        <v>0</v>
      </c>
      <c r="N178" s="43">
        <v>0</v>
      </c>
      <c r="O178" s="44"/>
    </row>
    <row r="179" spans="1:15" x14ac:dyDescent="0.15">
      <c r="A179" s="37" t="s">
        <v>141</v>
      </c>
      <c r="B179" s="48">
        <v>458</v>
      </c>
      <c r="C179" s="48" t="s">
        <v>312</v>
      </c>
      <c r="D179" s="38" t="s">
        <v>165</v>
      </c>
      <c r="E179" s="39">
        <v>1000</v>
      </c>
      <c r="F179" s="38" t="s">
        <v>315</v>
      </c>
      <c r="G179" s="41">
        <v>10</v>
      </c>
      <c r="H179" s="48" t="s">
        <v>147</v>
      </c>
      <c r="I179" s="41">
        <v>6.1666600000000003</v>
      </c>
      <c r="J179" s="43">
        <v>1000000</v>
      </c>
      <c r="K179" s="43">
        <v>0</v>
      </c>
      <c r="L179" s="43">
        <v>0</v>
      </c>
      <c r="M179" s="43">
        <v>0</v>
      </c>
      <c r="N179" s="43">
        <v>0</v>
      </c>
      <c r="O179" s="44"/>
    </row>
    <row r="180" spans="1:15" x14ac:dyDescent="0.15">
      <c r="A180" s="37"/>
      <c r="B180" s="48"/>
      <c r="C180" s="48"/>
      <c r="D180" s="38"/>
      <c r="E180" s="39"/>
      <c r="F180" s="38"/>
      <c r="G180" s="41"/>
      <c r="H180" s="48"/>
      <c r="I180" s="41"/>
      <c r="J180" s="43"/>
      <c r="K180" s="43"/>
      <c r="L180" s="43"/>
      <c r="M180" s="43"/>
      <c r="N180" s="43"/>
      <c r="O180" s="44"/>
    </row>
    <row r="181" spans="1:15" x14ac:dyDescent="0.15">
      <c r="A181" s="37" t="s">
        <v>298</v>
      </c>
      <c r="B181" s="48">
        <v>471</v>
      </c>
      <c r="C181" s="48" t="s">
        <v>316</v>
      </c>
      <c r="D181" s="38" t="s">
        <v>165</v>
      </c>
      <c r="E181" s="39">
        <v>35250000</v>
      </c>
      <c r="F181" s="38" t="s">
        <v>317</v>
      </c>
      <c r="G181" s="41">
        <v>6.5</v>
      </c>
      <c r="H181" s="48" t="s">
        <v>147</v>
      </c>
      <c r="I181" s="41">
        <v>7</v>
      </c>
      <c r="J181" s="43">
        <v>35250000000</v>
      </c>
      <c r="K181" s="43">
        <v>35250000000</v>
      </c>
      <c r="L181" s="43">
        <v>35250000</v>
      </c>
      <c r="M181" s="43">
        <v>364796</v>
      </c>
      <c r="N181" s="43">
        <v>35614796</v>
      </c>
      <c r="O181" s="44"/>
    </row>
    <row r="182" spans="1:15" x14ac:dyDescent="0.15">
      <c r="A182" s="37" t="s">
        <v>298</v>
      </c>
      <c r="B182" s="48">
        <v>471</v>
      </c>
      <c r="C182" s="48" t="s">
        <v>316</v>
      </c>
      <c r="D182" s="38" t="s">
        <v>165</v>
      </c>
      <c r="E182" s="39">
        <v>4750000</v>
      </c>
      <c r="F182" s="38" t="s">
        <v>318</v>
      </c>
      <c r="G182" s="41">
        <v>0</v>
      </c>
      <c r="H182" s="48" t="s">
        <v>147</v>
      </c>
      <c r="I182" s="41">
        <v>7.25</v>
      </c>
      <c r="J182" s="43">
        <v>4750000000</v>
      </c>
      <c r="K182" s="43">
        <v>4750000000</v>
      </c>
      <c r="L182" s="43">
        <v>4750000</v>
      </c>
      <c r="M182" s="43">
        <v>0</v>
      </c>
      <c r="N182" s="43">
        <v>4750000</v>
      </c>
      <c r="O182" s="44"/>
    </row>
    <row r="183" spans="1:15" x14ac:dyDescent="0.15">
      <c r="A183" s="37" t="s">
        <v>148</v>
      </c>
      <c r="B183" s="48">
        <v>472</v>
      </c>
      <c r="C183" s="48" t="s">
        <v>319</v>
      </c>
      <c r="D183" s="38" t="s">
        <v>165</v>
      </c>
      <c r="E183" s="39">
        <v>15700000</v>
      </c>
      <c r="F183" s="38" t="s">
        <v>69</v>
      </c>
      <c r="G183" s="41">
        <v>6</v>
      </c>
      <c r="H183" s="48" t="s">
        <v>147</v>
      </c>
      <c r="I183" s="41">
        <v>4</v>
      </c>
      <c r="J183" s="43">
        <v>15700000000</v>
      </c>
      <c r="K183" s="43">
        <v>0</v>
      </c>
      <c r="L183" s="43">
        <v>0</v>
      </c>
      <c r="M183" s="43">
        <v>0</v>
      </c>
      <c r="N183" s="43">
        <v>0</v>
      </c>
      <c r="O183" s="44"/>
    </row>
    <row r="184" spans="1:15" x14ac:dyDescent="0.15">
      <c r="A184" s="37" t="s">
        <v>148</v>
      </c>
      <c r="B184" s="48">
        <v>472</v>
      </c>
      <c r="C184" s="48" t="s">
        <v>319</v>
      </c>
      <c r="D184" s="38" t="s">
        <v>165</v>
      </c>
      <c r="E184" s="39">
        <v>500000</v>
      </c>
      <c r="F184" s="38" t="s">
        <v>71</v>
      </c>
      <c r="G184" s="41" t="s">
        <v>320</v>
      </c>
      <c r="H184" s="48" t="s">
        <v>147</v>
      </c>
      <c r="I184" s="41">
        <v>6</v>
      </c>
      <c r="J184" s="43">
        <v>500000000</v>
      </c>
      <c r="K184" s="43">
        <v>500000000</v>
      </c>
      <c r="L184" s="43">
        <v>500000</v>
      </c>
      <c r="M184" s="43">
        <v>0</v>
      </c>
      <c r="N184" s="43">
        <v>500000</v>
      </c>
      <c r="O184" s="44"/>
    </row>
    <row r="185" spans="1:15" x14ac:dyDescent="0.15">
      <c r="A185" s="37" t="s">
        <v>148</v>
      </c>
      <c r="B185" s="48">
        <v>472</v>
      </c>
      <c r="C185" s="48" t="s">
        <v>319</v>
      </c>
      <c r="D185" s="38" t="s">
        <v>165</v>
      </c>
      <c r="E185" s="39">
        <v>1000</v>
      </c>
      <c r="F185" s="38" t="s">
        <v>135</v>
      </c>
      <c r="G185" s="41">
        <v>10</v>
      </c>
      <c r="H185" s="48" t="s">
        <v>147</v>
      </c>
      <c r="I185" s="41">
        <v>6</v>
      </c>
      <c r="J185" s="43">
        <v>1000000</v>
      </c>
      <c r="K185" s="43">
        <v>1000000</v>
      </c>
      <c r="L185" s="43">
        <v>1000</v>
      </c>
      <c r="M185" s="43">
        <v>475</v>
      </c>
      <c r="N185" s="43">
        <v>1475</v>
      </c>
      <c r="O185" s="43"/>
    </row>
    <row r="186" spans="1:15" x14ac:dyDescent="0.15">
      <c r="A186" s="37" t="s">
        <v>298</v>
      </c>
      <c r="B186" s="48">
        <v>473</v>
      </c>
      <c r="C186" s="48" t="s">
        <v>321</v>
      </c>
      <c r="D186" s="38" t="s">
        <v>165</v>
      </c>
      <c r="E186" s="39">
        <v>13000000</v>
      </c>
      <c r="F186" s="38" t="s">
        <v>322</v>
      </c>
      <c r="G186" s="41">
        <v>6.5</v>
      </c>
      <c r="H186" s="48" t="s">
        <v>147</v>
      </c>
      <c r="I186" s="41">
        <v>5.25</v>
      </c>
      <c r="J186" s="43">
        <v>13000000000</v>
      </c>
      <c r="K186" s="43">
        <v>0</v>
      </c>
      <c r="L186" s="43">
        <v>0</v>
      </c>
      <c r="M186" s="43">
        <v>0</v>
      </c>
      <c r="N186" s="43">
        <v>0</v>
      </c>
      <c r="O186" s="44"/>
    </row>
    <row r="187" spans="1:15" x14ac:dyDescent="0.15">
      <c r="A187" s="37" t="s">
        <v>298</v>
      </c>
      <c r="B187" s="48">
        <v>473</v>
      </c>
      <c r="C187" s="48" t="s">
        <v>321</v>
      </c>
      <c r="D187" s="38" t="s">
        <v>165</v>
      </c>
      <c r="E187" s="39">
        <v>10000</v>
      </c>
      <c r="F187" s="38" t="s">
        <v>323</v>
      </c>
      <c r="G187" s="41">
        <v>0</v>
      </c>
      <c r="H187" s="48" t="s">
        <v>147</v>
      </c>
      <c r="I187" s="41">
        <v>5.5</v>
      </c>
      <c r="J187" s="43">
        <v>10000000</v>
      </c>
      <c r="K187" s="43">
        <v>0</v>
      </c>
      <c r="L187" s="43">
        <v>0</v>
      </c>
      <c r="M187" s="43">
        <v>0</v>
      </c>
      <c r="N187" s="43">
        <v>0</v>
      </c>
      <c r="O187" s="44"/>
    </row>
    <row r="188" spans="1:15" x14ac:dyDescent="0.15">
      <c r="A188" s="37" t="s">
        <v>148</v>
      </c>
      <c r="B188" s="48">
        <v>486</v>
      </c>
      <c r="C188" s="48" t="s">
        <v>324</v>
      </c>
      <c r="D188" s="38" t="s">
        <v>36</v>
      </c>
      <c r="E188" s="39">
        <v>450</v>
      </c>
      <c r="F188" s="38" t="s">
        <v>111</v>
      </c>
      <c r="G188" s="41">
        <v>4.25</v>
      </c>
      <c r="H188" s="48" t="s">
        <v>63</v>
      </c>
      <c r="I188" s="41">
        <v>19.5</v>
      </c>
      <c r="J188" s="43">
        <v>450000</v>
      </c>
      <c r="K188" s="43">
        <v>355523</v>
      </c>
      <c r="L188" s="43">
        <v>7546889</v>
      </c>
      <c r="M188" s="43">
        <v>4367</v>
      </c>
      <c r="N188" s="43">
        <v>7551256</v>
      </c>
      <c r="O188" s="44"/>
    </row>
    <row r="189" spans="1:15" x14ac:dyDescent="0.15">
      <c r="A189" s="37" t="s">
        <v>325</v>
      </c>
      <c r="B189" s="48">
        <v>486</v>
      </c>
      <c r="C189" s="48" t="s">
        <v>324</v>
      </c>
      <c r="D189" s="38" t="s">
        <v>36</v>
      </c>
      <c r="E189" s="39">
        <v>50</v>
      </c>
      <c r="F189" s="38" t="s">
        <v>113</v>
      </c>
      <c r="G189" s="41">
        <v>8</v>
      </c>
      <c r="H189" s="48" t="s">
        <v>63</v>
      </c>
      <c r="I189" s="41">
        <v>23.25</v>
      </c>
      <c r="J189" s="43">
        <v>50000</v>
      </c>
      <c r="K189" s="43">
        <v>50000</v>
      </c>
      <c r="L189" s="43">
        <v>1061379</v>
      </c>
      <c r="M189" s="43">
        <v>384159</v>
      </c>
      <c r="N189" s="43">
        <v>1445538</v>
      </c>
      <c r="O189" s="44"/>
    </row>
    <row r="190" spans="1:15" x14ac:dyDescent="0.15">
      <c r="A190" s="37" t="s">
        <v>326</v>
      </c>
      <c r="B190" s="48">
        <v>486</v>
      </c>
      <c r="C190" s="48" t="s">
        <v>327</v>
      </c>
      <c r="D190" s="38" t="s">
        <v>36</v>
      </c>
      <c r="E190" s="39">
        <v>427</v>
      </c>
      <c r="F190" s="38" t="s">
        <v>240</v>
      </c>
      <c r="G190" s="41">
        <v>4</v>
      </c>
      <c r="H190" s="48" t="s">
        <v>63</v>
      </c>
      <c r="I190" s="41">
        <v>20</v>
      </c>
      <c r="J190" s="43">
        <v>427000</v>
      </c>
      <c r="K190" s="43">
        <v>365666</v>
      </c>
      <c r="L190" s="43">
        <v>7762201</v>
      </c>
      <c r="M190" s="43">
        <v>4238</v>
      </c>
      <c r="N190" s="43">
        <v>7766439</v>
      </c>
      <c r="O190" s="44"/>
    </row>
    <row r="191" spans="1:15" x14ac:dyDescent="0.15">
      <c r="A191" s="37" t="s">
        <v>326</v>
      </c>
      <c r="B191" s="48">
        <v>486</v>
      </c>
      <c r="C191" s="48" t="s">
        <v>327</v>
      </c>
      <c r="D191" s="38" t="s">
        <v>36</v>
      </c>
      <c r="E191" s="39">
        <v>37</v>
      </c>
      <c r="F191" s="38" t="s">
        <v>328</v>
      </c>
      <c r="G191" s="41">
        <v>4</v>
      </c>
      <c r="H191" s="48" t="s">
        <v>63</v>
      </c>
      <c r="I191" s="41">
        <v>20</v>
      </c>
      <c r="J191" s="43">
        <v>37000</v>
      </c>
      <c r="K191" s="43">
        <v>37000</v>
      </c>
      <c r="L191" s="43">
        <v>785420</v>
      </c>
      <c r="M191" s="43">
        <v>81386</v>
      </c>
      <c r="N191" s="43">
        <v>866806</v>
      </c>
      <c r="O191" s="44"/>
    </row>
    <row r="192" spans="1:15" x14ac:dyDescent="0.15">
      <c r="A192" s="37" t="s">
        <v>326</v>
      </c>
      <c r="B192" s="48">
        <v>486</v>
      </c>
      <c r="C192" s="48" t="s">
        <v>327</v>
      </c>
      <c r="D192" s="38" t="s">
        <v>36</v>
      </c>
      <c r="E192" s="39">
        <v>59</v>
      </c>
      <c r="F192" s="38" t="s">
        <v>329</v>
      </c>
      <c r="G192" s="41">
        <v>7</v>
      </c>
      <c r="H192" s="48" t="s">
        <v>63</v>
      </c>
      <c r="I192" s="41">
        <v>21.75</v>
      </c>
      <c r="J192" s="43">
        <v>59000</v>
      </c>
      <c r="K192" s="43">
        <v>59000</v>
      </c>
      <c r="L192" s="43">
        <v>1252427</v>
      </c>
      <c r="M192" s="43">
        <v>232209</v>
      </c>
      <c r="N192" s="43">
        <v>1484636</v>
      </c>
      <c r="O192" s="44"/>
    </row>
    <row r="193" spans="1:15" x14ac:dyDescent="0.15">
      <c r="A193" s="37"/>
      <c r="B193" s="48"/>
      <c r="C193" s="48"/>
      <c r="D193" s="38"/>
      <c r="E193" s="39"/>
      <c r="F193" s="38"/>
      <c r="G193" s="41"/>
      <c r="H193" s="48"/>
      <c r="I193" s="41"/>
      <c r="J193" s="43"/>
      <c r="K193" s="43"/>
      <c r="L193" s="43"/>
      <c r="M193" s="43"/>
      <c r="N193" s="43"/>
      <c r="O193" s="44"/>
    </row>
    <row r="194" spans="1:15" x14ac:dyDescent="0.15">
      <c r="A194" s="37" t="s">
        <v>298</v>
      </c>
      <c r="B194" s="48">
        <v>490</v>
      </c>
      <c r="C194" s="48" t="s">
        <v>330</v>
      </c>
      <c r="D194" s="38" t="s">
        <v>165</v>
      </c>
      <c r="E194" s="39">
        <v>15000000</v>
      </c>
      <c r="F194" s="38" t="s">
        <v>331</v>
      </c>
      <c r="G194" s="41">
        <v>6.25</v>
      </c>
      <c r="H194" s="48" t="s">
        <v>147</v>
      </c>
      <c r="I194" s="41">
        <v>6.25</v>
      </c>
      <c r="J194" s="43">
        <v>15000000000</v>
      </c>
      <c r="K194" s="43">
        <v>12061644000</v>
      </c>
      <c r="L194" s="43">
        <v>12061644</v>
      </c>
      <c r="M194" s="43">
        <v>120130</v>
      </c>
      <c r="N194" s="43">
        <v>12181774</v>
      </c>
      <c r="O194" s="44"/>
    </row>
    <row r="195" spans="1:15" x14ac:dyDescent="0.15">
      <c r="A195" s="37" t="s">
        <v>298</v>
      </c>
      <c r="B195" s="48">
        <v>490</v>
      </c>
      <c r="C195" s="48" t="s">
        <v>330</v>
      </c>
      <c r="D195" s="38" t="s">
        <v>165</v>
      </c>
      <c r="E195" s="39">
        <v>10000000</v>
      </c>
      <c r="F195" s="38" t="s">
        <v>332</v>
      </c>
      <c r="G195" s="41">
        <v>0</v>
      </c>
      <c r="H195" s="48" t="s">
        <v>147</v>
      </c>
      <c r="I195" s="41">
        <v>6.5</v>
      </c>
      <c r="J195" s="43">
        <v>10000000000</v>
      </c>
      <c r="K195" s="43">
        <v>8872000000</v>
      </c>
      <c r="L195" s="43">
        <v>8872000</v>
      </c>
      <c r="M195" s="43">
        <v>0</v>
      </c>
      <c r="N195" s="43">
        <v>8872000</v>
      </c>
      <c r="O195" s="44"/>
    </row>
    <row r="196" spans="1:15" x14ac:dyDescent="0.15">
      <c r="A196" s="37" t="s">
        <v>333</v>
      </c>
      <c r="B196" s="48">
        <v>490</v>
      </c>
      <c r="C196" s="48" t="s">
        <v>334</v>
      </c>
      <c r="D196" s="38" t="s">
        <v>165</v>
      </c>
      <c r="E196" s="39">
        <v>16800000</v>
      </c>
      <c r="F196" s="38" t="s">
        <v>335</v>
      </c>
      <c r="G196" s="41">
        <v>6.5</v>
      </c>
      <c r="H196" s="48" t="s">
        <v>147</v>
      </c>
      <c r="I196" s="41">
        <v>5.75</v>
      </c>
      <c r="J196" s="43">
        <v>16800000000</v>
      </c>
      <c r="K196" s="43">
        <v>13509041280</v>
      </c>
      <c r="L196" s="43">
        <v>13509041</v>
      </c>
      <c r="M196" s="43">
        <v>139803</v>
      </c>
      <c r="N196" s="43">
        <v>13648844</v>
      </c>
      <c r="O196" s="44"/>
    </row>
    <row r="197" spans="1:15" x14ac:dyDescent="0.15">
      <c r="A197" s="37" t="s">
        <v>333</v>
      </c>
      <c r="B197" s="48">
        <v>490</v>
      </c>
      <c r="C197" s="48" t="s">
        <v>334</v>
      </c>
      <c r="D197" s="38" t="s">
        <v>165</v>
      </c>
      <c r="E197" s="39">
        <v>11200000</v>
      </c>
      <c r="F197" s="38" t="s">
        <v>336</v>
      </c>
      <c r="G197" s="41">
        <v>0</v>
      </c>
      <c r="H197" s="48" t="s">
        <v>147</v>
      </c>
      <c r="I197" s="41">
        <v>6</v>
      </c>
      <c r="J197" s="43">
        <v>11200000000</v>
      </c>
      <c r="K197" s="43">
        <v>9928000320</v>
      </c>
      <c r="L197" s="43">
        <v>9928000</v>
      </c>
      <c r="M197" s="43">
        <v>0</v>
      </c>
      <c r="N197" s="43">
        <v>9928000</v>
      </c>
      <c r="O197" s="44"/>
    </row>
    <row r="198" spans="1:15" x14ac:dyDescent="0.15">
      <c r="A198" s="37" t="s">
        <v>60</v>
      </c>
      <c r="B198" s="48">
        <v>495</v>
      </c>
      <c r="C198" s="48" t="s">
        <v>337</v>
      </c>
      <c r="D198" s="38" t="s">
        <v>36</v>
      </c>
      <c r="E198" s="39">
        <v>578.5</v>
      </c>
      <c r="F198" s="38" t="s">
        <v>338</v>
      </c>
      <c r="G198" s="41">
        <v>4</v>
      </c>
      <c r="H198" s="48" t="s">
        <v>63</v>
      </c>
      <c r="I198" s="41">
        <v>19.25</v>
      </c>
      <c r="J198" s="43">
        <v>578500</v>
      </c>
      <c r="K198" s="43">
        <v>451167</v>
      </c>
      <c r="L198" s="43">
        <v>9577179</v>
      </c>
      <c r="M198" s="43">
        <v>31454</v>
      </c>
      <c r="N198" s="43">
        <v>9608633</v>
      </c>
      <c r="O198" s="44"/>
    </row>
    <row r="199" spans="1:15" x14ac:dyDescent="0.15">
      <c r="A199" s="37" t="s">
        <v>60</v>
      </c>
      <c r="B199" s="48">
        <v>495</v>
      </c>
      <c r="C199" s="48" t="s">
        <v>337</v>
      </c>
      <c r="D199" s="38" t="s">
        <v>36</v>
      </c>
      <c r="E199" s="39">
        <v>52.2</v>
      </c>
      <c r="F199" s="38" t="s">
        <v>339</v>
      </c>
      <c r="G199" s="41">
        <v>5</v>
      </c>
      <c r="H199" s="48" t="s">
        <v>63</v>
      </c>
      <c r="I199" s="41">
        <v>19.25</v>
      </c>
      <c r="J199" s="43">
        <v>52200</v>
      </c>
      <c r="K199" s="43">
        <v>52841</v>
      </c>
      <c r="L199" s="43">
        <v>1121686</v>
      </c>
      <c r="M199" s="43">
        <v>4588</v>
      </c>
      <c r="N199" s="43">
        <v>1126274</v>
      </c>
      <c r="O199" s="44"/>
    </row>
    <row r="200" spans="1:15" x14ac:dyDescent="0.15">
      <c r="A200" s="37" t="s">
        <v>64</v>
      </c>
      <c r="B200" s="48">
        <v>495</v>
      </c>
      <c r="C200" s="48" t="s">
        <v>337</v>
      </c>
      <c r="D200" s="38" t="s">
        <v>36</v>
      </c>
      <c r="E200" s="39">
        <v>27.4</v>
      </c>
      <c r="F200" s="38" t="s">
        <v>340</v>
      </c>
      <c r="G200" s="41">
        <v>5.5</v>
      </c>
      <c r="H200" s="48" t="s">
        <v>63</v>
      </c>
      <c r="I200" s="41">
        <v>19.25</v>
      </c>
      <c r="J200" s="43">
        <v>27400</v>
      </c>
      <c r="K200" s="43">
        <v>30497</v>
      </c>
      <c r="L200" s="43">
        <v>647377</v>
      </c>
      <c r="M200" s="43">
        <v>2908</v>
      </c>
      <c r="N200" s="43">
        <v>650285</v>
      </c>
      <c r="O200" s="44"/>
    </row>
    <row r="201" spans="1:15" x14ac:dyDescent="0.15">
      <c r="A201" s="37" t="s">
        <v>64</v>
      </c>
      <c r="B201" s="48">
        <v>495</v>
      </c>
      <c r="C201" s="48" t="s">
        <v>337</v>
      </c>
      <c r="D201" s="38" t="s">
        <v>36</v>
      </c>
      <c r="E201" s="39">
        <v>20.399999999999999</v>
      </c>
      <c r="F201" s="38" t="s">
        <v>341</v>
      </c>
      <c r="G201" s="41">
        <v>6</v>
      </c>
      <c r="H201" s="48" t="s">
        <v>63</v>
      </c>
      <c r="I201" s="41">
        <v>19.25</v>
      </c>
      <c r="J201" s="43">
        <v>20400</v>
      </c>
      <c r="K201" s="43">
        <v>24653</v>
      </c>
      <c r="L201" s="43">
        <v>523323</v>
      </c>
      <c r="M201" s="43">
        <v>2560</v>
      </c>
      <c r="N201" s="43">
        <v>525883</v>
      </c>
      <c r="O201" s="44"/>
    </row>
    <row r="202" spans="1:15" x14ac:dyDescent="0.15">
      <c r="A202" s="37" t="s">
        <v>342</v>
      </c>
      <c r="B202" s="48">
        <v>495</v>
      </c>
      <c r="C202" s="48" t="s">
        <v>337</v>
      </c>
      <c r="D202" s="38" t="s">
        <v>36</v>
      </c>
      <c r="E202" s="39">
        <v>22</v>
      </c>
      <c r="F202" s="64" t="s">
        <v>343</v>
      </c>
      <c r="G202" s="41">
        <v>7</v>
      </c>
      <c r="H202" s="48" t="s">
        <v>63</v>
      </c>
      <c r="I202" s="41">
        <v>19.25</v>
      </c>
      <c r="J202" s="43">
        <v>22000</v>
      </c>
      <c r="K202" s="43">
        <v>27410</v>
      </c>
      <c r="L202" s="43">
        <v>581848</v>
      </c>
      <c r="M202" s="43">
        <v>3308</v>
      </c>
      <c r="N202" s="43">
        <v>585156</v>
      </c>
      <c r="O202" s="44"/>
    </row>
    <row r="203" spans="1:15" x14ac:dyDescent="0.15">
      <c r="A203" s="37" t="s">
        <v>342</v>
      </c>
      <c r="B203" s="48">
        <v>495</v>
      </c>
      <c r="C203" s="48" t="s">
        <v>337</v>
      </c>
      <c r="D203" s="38" t="s">
        <v>36</v>
      </c>
      <c r="E203" s="39">
        <v>31</v>
      </c>
      <c r="F203" s="38" t="s">
        <v>344</v>
      </c>
      <c r="G203" s="41">
        <v>7.5</v>
      </c>
      <c r="H203" s="48" t="s">
        <v>63</v>
      </c>
      <c r="I203" s="41">
        <v>19.25</v>
      </c>
      <c r="J203" s="43">
        <v>31000</v>
      </c>
      <c r="K203" s="43">
        <v>39929</v>
      </c>
      <c r="L203" s="43">
        <v>847596</v>
      </c>
      <c r="M203" s="43">
        <v>5154</v>
      </c>
      <c r="N203" s="43">
        <v>852750</v>
      </c>
      <c r="O203" s="44"/>
    </row>
    <row r="204" spans="1:15" x14ac:dyDescent="0.15">
      <c r="A204" s="37" t="s">
        <v>345</v>
      </c>
      <c r="B204" s="48">
        <v>495</v>
      </c>
      <c r="C204" s="48" t="s">
        <v>346</v>
      </c>
      <c r="D204" s="38" t="s">
        <v>36</v>
      </c>
      <c r="E204" s="39">
        <v>478</v>
      </c>
      <c r="F204" s="38" t="s">
        <v>347</v>
      </c>
      <c r="G204" s="41">
        <v>4</v>
      </c>
      <c r="H204" s="48" t="s">
        <v>63</v>
      </c>
      <c r="I204" s="41">
        <v>18.25</v>
      </c>
      <c r="J204" s="43">
        <v>478000</v>
      </c>
      <c r="K204" s="43">
        <v>399308</v>
      </c>
      <c r="L204" s="43">
        <v>8476339</v>
      </c>
      <c r="M204" s="43">
        <v>27840</v>
      </c>
      <c r="N204" s="43">
        <v>8504179</v>
      </c>
      <c r="O204" s="44"/>
    </row>
    <row r="205" spans="1:15" x14ac:dyDescent="0.15">
      <c r="A205" s="37" t="s">
        <v>348</v>
      </c>
      <c r="B205" s="48">
        <v>495</v>
      </c>
      <c r="C205" s="48" t="s">
        <v>346</v>
      </c>
      <c r="D205" s="38" t="s">
        <v>36</v>
      </c>
      <c r="E205" s="39">
        <v>55</v>
      </c>
      <c r="F205" s="38" t="s">
        <v>349</v>
      </c>
      <c r="G205" s="41">
        <v>5</v>
      </c>
      <c r="H205" s="48" t="s">
        <v>63</v>
      </c>
      <c r="I205" s="41">
        <v>18.25</v>
      </c>
      <c r="J205" s="43">
        <v>55000</v>
      </c>
      <c r="K205" s="43">
        <v>55675</v>
      </c>
      <c r="L205" s="43">
        <v>1181845</v>
      </c>
      <c r="M205" s="43">
        <v>4834</v>
      </c>
      <c r="N205" s="43">
        <v>1186679</v>
      </c>
      <c r="O205" s="44"/>
    </row>
    <row r="206" spans="1:15" x14ac:dyDescent="0.15">
      <c r="A206" s="37" t="s">
        <v>350</v>
      </c>
      <c r="B206" s="48">
        <v>495</v>
      </c>
      <c r="C206" s="48" t="s">
        <v>346</v>
      </c>
      <c r="D206" s="38" t="s">
        <v>36</v>
      </c>
      <c r="E206" s="39">
        <v>18</v>
      </c>
      <c r="F206" s="38" t="s">
        <v>351</v>
      </c>
      <c r="G206" s="41">
        <v>5.5</v>
      </c>
      <c r="H206" s="48" t="s">
        <v>63</v>
      </c>
      <c r="I206" s="41">
        <v>18.25</v>
      </c>
      <c r="J206" s="43">
        <v>18000</v>
      </c>
      <c r="K206" s="43">
        <v>18990</v>
      </c>
      <c r="L206" s="43">
        <v>403112</v>
      </c>
      <c r="M206" s="43">
        <v>1810</v>
      </c>
      <c r="N206" s="43">
        <v>404922</v>
      </c>
      <c r="O206" s="44"/>
    </row>
    <row r="207" spans="1:15" x14ac:dyDescent="0.15">
      <c r="A207" s="37" t="s">
        <v>352</v>
      </c>
      <c r="B207" s="48">
        <v>495</v>
      </c>
      <c r="C207" s="48" t="s">
        <v>346</v>
      </c>
      <c r="D207" s="38" t="s">
        <v>36</v>
      </c>
      <c r="E207" s="39">
        <v>8</v>
      </c>
      <c r="F207" s="38" t="s">
        <v>353</v>
      </c>
      <c r="G207" s="41">
        <v>6</v>
      </c>
      <c r="H207" s="48" t="s">
        <v>63</v>
      </c>
      <c r="I207" s="41">
        <v>18.25</v>
      </c>
      <c r="J207" s="43">
        <v>8000</v>
      </c>
      <c r="K207" s="43">
        <v>9121</v>
      </c>
      <c r="L207" s="43">
        <v>193617</v>
      </c>
      <c r="M207" s="43">
        <v>947</v>
      </c>
      <c r="N207" s="43">
        <v>194564</v>
      </c>
      <c r="O207" s="44"/>
    </row>
    <row r="208" spans="1:15" x14ac:dyDescent="0.15">
      <c r="A208" s="37" t="s">
        <v>352</v>
      </c>
      <c r="B208" s="48">
        <v>495</v>
      </c>
      <c r="C208" s="48" t="s">
        <v>346</v>
      </c>
      <c r="D208" s="38" t="s">
        <v>36</v>
      </c>
      <c r="E208" s="39">
        <v>15</v>
      </c>
      <c r="F208" s="38" t="s">
        <v>354</v>
      </c>
      <c r="G208" s="41">
        <v>7</v>
      </c>
      <c r="H208" s="48" t="s">
        <v>63</v>
      </c>
      <c r="I208" s="41">
        <v>18.25</v>
      </c>
      <c r="J208" s="43">
        <v>15000</v>
      </c>
      <c r="K208" s="43">
        <v>17466</v>
      </c>
      <c r="L208" s="43">
        <v>370761</v>
      </c>
      <c r="M208" s="43">
        <v>2108</v>
      </c>
      <c r="N208" s="43">
        <v>372869</v>
      </c>
      <c r="O208" s="44"/>
    </row>
    <row r="209" spans="1:15" x14ac:dyDescent="0.15">
      <c r="A209" s="37" t="s">
        <v>352</v>
      </c>
      <c r="B209" s="48">
        <v>495</v>
      </c>
      <c r="C209" s="48" t="s">
        <v>346</v>
      </c>
      <c r="D209" s="38" t="s">
        <v>36</v>
      </c>
      <c r="E209" s="39">
        <v>25</v>
      </c>
      <c r="F209" s="38" t="s">
        <v>355</v>
      </c>
      <c r="G209" s="41">
        <v>7.5</v>
      </c>
      <c r="H209" s="48" t="s">
        <v>63</v>
      </c>
      <c r="I209" s="41">
        <v>18.25</v>
      </c>
      <c r="J209" s="43">
        <v>25000</v>
      </c>
      <c r="K209" s="43">
        <v>29954</v>
      </c>
      <c r="L209" s="43">
        <v>635851</v>
      </c>
      <c r="M209" s="43">
        <v>3866</v>
      </c>
      <c r="N209" s="43">
        <v>639717</v>
      </c>
      <c r="O209" s="44"/>
    </row>
    <row r="210" spans="1:15" x14ac:dyDescent="0.15">
      <c r="A210" s="37" t="s">
        <v>356</v>
      </c>
      <c r="B210" s="48">
        <v>495</v>
      </c>
      <c r="C210" s="48" t="s">
        <v>357</v>
      </c>
      <c r="D210" s="38" t="s">
        <v>36</v>
      </c>
      <c r="E210" s="39">
        <v>402</v>
      </c>
      <c r="F210" s="38" t="s">
        <v>358</v>
      </c>
      <c r="G210" s="41">
        <v>4.7</v>
      </c>
      <c r="H210" s="38" t="s">
        <v>63</v>
      </c>
      <c r="I210" s="41">
        <v>17</v>
      </c>
      <c r="J210" s="146">
        <v>402000</v>
      </c>
      <c r="K210" s="43">
        <v>369156</v>
      </c>
      <c r="L210" s="43">
        <v>7836285</v>
      </c>
      <c r="M210" s="43">
        <v>30165</v>
      </c>
      <c r="N210" s="43">
        <v>7866450</v>
      </c>
      <c r="O210" s="44"/>
    </row>
    <row r="211" spans="1:15" x14ac:dyDescent="0.15">
      <c r="A211" s="37" t="s">
        <v>359</v>
      </c>
      <c r="B211" s="48">
        <v>495</v>
      </c>
      <c r="C211" s="48" t="s">
        <v>357</v>
      </c>
      <c r="D211" s="38" t="s">
        <v>36</v>
      </c>
      <c r="E211" s="39">
        <v>38.200000000000003</v>
      </c>
      <c r="F211" s="38" t="s">
        <v>360</v>
      </c>
      <c r="G211" s="41">
        <v>5.2</v>
      </c>
      <c r="H211" s="38" t="s">
        <v>63</v>
      </c>
      <c r="I211" s="41">
        <v>17</v>
      </c>
      <c r="J211" s="146">
        <v>38200</v>
      </c>
      <c r="K211" s="43">
        <v>38200</v>
      </c>
      <c r="L211" s="43">
        <v>810893</v>
      </c>
      <c r="M211" s="43">
        <v>3447</v>
      </c>
      <c r="N211" s="43">
        <v>814340</v>
      </c>
      <c r="O211" s="44"/>
    </row>
    <row r="212" spans="1:15" x14ac:dyDescent="0.15">
      <c r="A212" s="37" t="s">
        <v>359</v>
      </c>
      <c r="B212" s="48">
        <v>495</v>
      </c>
      <c r="C212" s="48" t="s">
        <v>357</v>
      </c>
      <c r="D212" s="38" t="s">
        <v>36</v>
      </c>
      <c r="E212" s="39">
        <v>12</v>
      </c>
      <c r="F212" s="38" t="s">
        <v>361</v>
      </c>
      <c r="G212" s="41">
        <v>5.2</v>
      </c>
      <c r="H212" s="38" t="s">
        <v>63</v>
      </c>
      <c r="I212" s="41">
        <v>17</v>
      </c>
      <c r="J212" s="146">
        <v>12000</v>
      </c>
      <c r="K212" s="43">
        <v>12153</v>
      </c>
      <c r="L212" s="43">
        <v>257979</v>
      </c>
      <c r="M212" s="43">
        <v>1096</v>
      </c>
      <c r="N212" s="43">
        <v>259075</v>
      </c>
      <c r="O212" s="44"/>
    </row>
    <row r="213" spans="1:15" x14ac:dyDescent="0.15">
      <c r="A213" s="37" t="s">
        <v>359</v>
      </c>
      <c r="B213" s="48">
        <v>495</v>
      </c>
      <c r="C213" s="48" t="s">
        <v>357</v>
      </c>
      <c r="D213" s="38" t="s">
        <v>36</v>
      </c>
      <c r="E213" s="39">
        <v>6</v>
      </c>
      <c r="F213" s="38" t="s">
        <v>362</v>
      </c>
      <c r="G213" s="41">
        <v>5.2</v>
      </c>
      <c r="H213" s="38" t="s">
        <v>63</v>
      </c>
      <c r="I213" s="41">
        <v>17</v>
      </c>
      <c r="J213" s="146">
        <v>6000</v>
      </c>
      <c r="K213" s="43">
        <v>6312</v>
      </c>
      <c r="L213" s="43">
        <v>133988</v>
      </c>
      <c r="M213" s="43">
        <v>570</v>
      </c>
      <c r="N213" s="43">
        <v>134558</v>
      </c>
      <c r="O213" s="44"/>
    </row>
    <row r="214" spans="1:15" x14ac:dyDescent="0.15">
      <c r="A214" s="37" t="s">
        <v>359</v>
      </c>
      <c r="B214" s="48">
        <v>495</v>
      </c>
      <c r="C214" s="48" t="s">
        <v>357</v>
      </c>
      <c r="D214" s="38" t="s">
        <v>36</v>
      </c>
      <c r="E214" s="39">
        <v>9</v>
      </c>
      <c r="F214" s="38" t="s">
        <v>363</v>
      </c>
      <c r="G214" s="41">
        <v>5.2</v>
      </c>
      <c r="H214" s="38" t="s">
        <v>63</v>
      </c>
      <c r="I214" s="41">
        <v>17</v>
      </c>
      <c r="J214" s="146">
        <v>9000</v>
      </c>
      <c r="K214" s="43">
        <v>9468</v>
      </c>
      <c r="L214" s="43">
        <v>200983</v>
      </c>
      <c r="M214" s="43">
        <v>854</v>
      </c>
      <c r="N214" s="43">
        <v>201837</v>
      </c>
      <c r="O214" s="44"/>
    </row>
    <row r="215" spans="1:15" x14ac:dyDescent="0.15">
      <c r="A215" s="37" t="s">
        <v>359</v>
      </c>
      <c r="B215" s="48">
        <v>495</v>
      </c>
      <c r="C215" s="48" t="s">
        <v>357</v>
      </c>
      <c r="D215" s="38" t="s">
        <v>36</v>
      </c>
      <c r="E215" s="39">
        <v>27.4</v>
      </c>
      <c r="F215" s="38" t="s">
        <v>364</v>
      </c>
      <c r="G215" s="41">
        <v>5.2</v>
      </c>
      <c r="H215" s="38" t="s">
        <v>63</v>
      </c>
      <c r="I215" s="41">
        <v>17</v>
      </c>
      <c r="J215" s="146">
        <v>27400</v>
      </c>
      <c r="K215" s="43">
        <v>29192</v>
      </c>
      <c r="L215" s="43">
        <v>619675</v>
      </c>
      <c r="M215" s="43">
        <v>2634</v>
      </c>
      <c r="N215" s="43">
        <v>622309</v>
      </c>
      <c r="O215" s="44"/>
    </row>
    <row r="216" spans="1:15" x14ac:dyDescent="0.15">
      <c r="A216" s="37"/>
      <c r="B216" s="48"/>
      <c r="C216" s="48"/>
      <c r="D216" s="38"/>
      <c r="E216" s="39"/>
      <c r="F216" s="38"/>
      <c r="G216" s="41"/>
      <c r="H216" s="48"/>
      <c r="I216" s="41"/>
      <c r="J216" s="43"/>
      <c r="K216" s="43"/>
      <c r="L216" s="43"/>
      <c r="M216" s="43"/>
      <c r="N216" s="43"/>
      <c r="O216" s="44"/>
    </row>
    <row r="217" spans="1:15" x14ac:dyDescent="0.15">
      <c r="A217" s="37" t="s">
        <v>365</v>
      </c>
      <c r="B217" s="48">
        <v>496</v>
      </c>
      <c r="C217" s="48" t="s">
        <v>366</v>
      </c>
      <c r="D217" s="38" t="s">
        <v>165</v>
      </c>
      <c r="E217" s="39">
        <v>55000000</v>
      </c>
      <c r="F217" s="38" t="s">
        <v>367</v>
      </c>
      <c r="G217" s="41">
        <v>8</v>
      </c>
      <c r="H217" s="48" t="s">
        <v>147</v>
      </c>
      <c r="I217" s="41">
        <v>6.5</v>
      </c>
      <c r="J217" s="43"/>
      <c r="K217" s="43"/>
      <c r="L217" s="43"/>
      <c r="M217" s="43"/>
      <c r="N217" s="43"/>
      <c r="O217" s="44"/>
    </row>
    <row r="218" spans="1:15" x14ac:dyDescent="0.15">
      <c r="A218" s="37" t="s">
        <v>365</v>
      </c>
      <c r="B218" s="48">
        <v>496</v>
      </c>
      <c r="C218" s="48" t="s">
        <v>366</v>
      </c>
      <c r="D218" s="38" t="s">
        <v>165</v>
      </c>
      <c r="E218" s="39">
        <v>27200000</v>
      </c>
      <c r="F218" s="38" t="s">
        <v>368</v>
      </c>
      <c r="G218" s="41">
        <v>0</v>
      </c>
      <c r="H218" s="48" t="s">
        <v>147</v>
      </c>
      <c r="I218" s="41">
        <v>6.75</v>
      </c>
      <c r="J218" s="43"/>
      <c r="K218" s="43"/>
      <c r="L218" s="43"/>
      <c r="M218" s="43"/>
      <c r="N218" s="43"/>
      <c r="O218" s="44"/>
    </row>
    <row r="219" spans="1:15" x14ac:dyDescent="0.15">
      <c r="A219" s="37" t="s">
        <v>365</v>
      </c>
      <c r="B219" s="48">
        <v>496</v>
      </c>
      <c r="C219" s="48" t="s">
        <v>366</v>
      </c>
      <c r="D219" s="38" t="s">
        <v>165</v>
      </c>
      <c r="E219" s="39">
        <v>2800000</v>
      </c>
      <c r="F219" s="38" t="s">
        <v>369</v>
      </c>
      <c r="G219" s="41">
        <v>0</v>
      </c>
      <c r="H219" s="48" t="s">
        <v>147</v>
      </c>
      <c r="I219" s="41">
        <v>6.75</v>
      </c>
      <c r="J219" s="43"/>
      <c r="K219" s="43"/>
      <c r="L219" s="43"/>
      <c r="M219" s="43"/>
      <c r="N219" s="43"/>
      <c r="O219" s="44"/>
    </row>
    <row r="220" spans="1:15" x14ac:dyDescent="0.15">
      <c r="A220" s="37" t="s">
        <v>67</v>
      </c>
      <c r="B220" s="48">
        <v>501</v>
      </c>
      <c r="C220" s="48" t="s">
        <v>370</v>
      </c>
      <c r="D220" s="38" t="s">
        <v>36</v>
      </c>
      <c r="E220" s="39">
        <v>156.30000000000001</v>
      </c>
      <c r="F220" s="38" t="s">
        <v>244</v>
      </c>
      <c r="G220" s="41">
        <v>4.1500000000000004</v>
      </c>
      <c r="H220" s="38" t="s">
        <v>55</v>
      </c>
      <c r="I220" s="41">
        <v>7.75</v>
      </c>
      <c r="J220" s="43">
        <v>156300</v>
      </c>
      <c r="K220" s="43">
        <v>97912.17</v>
      </c>
      <c r="L220" s="43">
        <v>2078437</v>
      </c>
      <c r="M220" s="43">
        <v>13850</v>
      </c>
      <c r="N220" s="43">
        <v>2092287</v>
      </c>
      <c r="O220" s="44"/>
    </row>
    <row r="221" spans="1:15" x14ac:dyDescent="0.15">
      <c r="A221" s="37" t="s">
        <v>301</v>
      </c>
      <c r="B221" s="48">
        <v>501</v>
      </c>
      <c r="C221" s="48" t="s">
        <v>370</v>
      </c>
      <c r="D221" s="38" t="s">
        <v>36</v>
      </c>
      <c r="E221" s="39">
        <v>47.1</v>
      </c>
      <c r="F221" s="38" t="s">
        <v>245</v>
      </c>
      <c r="G221" s="41">
        <v>4.5</v>
      </c>
      <c r="H221" s="38" t="s">
        <v>55</v>
      </c>
      <c r="I221" s="41">
        <v>14.75</v>
      </c>
      <c r="J221" s="43">
        <v>47100</v>
      </c>
      <c r="K221" s="43">
        <v>54735.77</v>
      </c>
      <c r="L221" s="43">
        <v>1161907</v>
      </c>
      <c r="M221" s="43">
        <v>0</v>
      </c>
      <c r="N221" s="43">
        <v>1161907</v>
      </c>
      <c r="O221" s="44"/>
    </row>
    <row r="222" spans="1:15" x14ac:dyDescent="0.15">
      <c r="A222" s="37" t="s">
        <v>301</v>
      </c>
      <c r="B222" s="48">
        <v>501</v>
      </c>
      <c r="C222" s="48" t="s">
        <v>370</v>
      </c>
      <c r="D222" s="38" t="s">
        <v>36</v>
      </c>
      <c r="E222" s="39">
        <v>11.4</v>
      </c>
      <c r="F222" s="38" t="s">
        <v>371</v>
      </c>
      <c r="G222" s="41">
        <v>5.5</v>
      </c>
      <c r="H222" s="38" t="s">
        <v>55</v>
      </c>
      <c r="I222" s="41">
        <v>15</v>
      </c>
      <c r="J222" s="43">
        <v>11400</v>
      </c>
      <c r="K222" s="43">
        <v>13685.96</v>
      </c>
      <c r="L222" s="43">
        <v>290520</v>
      </c>
      <c r="M222" s="43">
        <v>0</v>
      </c>
      <c r="N222" s="43">
        <v>290520</v>
      </c>
      <c r="O222" s="44"/>
    </row>
    <row r="223" spans="1:15" x14ac:dyDescent="0.15">
      <c r="A223" s="37" t="s">
        <v>301</v>
      </c>
      <c r="B223" s="48">
        <v>501</v>
      </c>
      <c r="C223" s="48" t="s">
        <v>370</v>
      </c>
      <c r="D223" s="38" t="s">
        <v>36</v>
      </c>
      <c r="E223" s="39">
        <v>58</v>
      </c>
      <c r="F223" s="38" t="s">
        <v>372</v>
      </c>
      <c r="G223" s="41">
        <v>5</v>
      </c>
      <c r="H223" s="38" t="s">
        <v>55</v>
      </c>
      <c r="I223" s="41">
        <v>15.25</v>
      </c>
      <c r="J223" s="43">
        <v>58000</v>
      </c>
      <c r="K223" s="43">
        <v>68510.23</v>
      </c>
      <c r="L223" s="43">
        <v>1454306</v>
      </c>
      <c r="M223" s="43">
        <v>0</v>
      </c>
      <c r="N223" s="43">
        <v>1454306</v>
      </c>
      <c r="O223" s="44"/>
    </row>
    <row r="224" spans="1:15" x14ac:dyDescent="0.15">
      <c r="A224" s="37"/>
      <c r="B224" s="48"/>
      <c r="C224" s="48"/>
      <c r="D224" s="38"/>
      <c r="E224" s="39"/>
      <c r="F224" s="38"/>
      <c r="G224" s="41"/>
      <c r="H224" s="48"/>
      <c r="I224" s="41"/>
      <c r="J224" s="43"/>
      <c r="K224" s="43"/>
      <c r="L224" s="43"/>
      <c r="M224" s="43"/>
      <c r="N224" s="43"/>
      <c r="O224" s="44"/>
    </row>
    <row r="225" spans="1:15" x14ac:dyDescent="0.15">
      <c r="A225" s="37" t="s">
        <v>373</v>
      </c>
      <c r="B225" s="48">
        <v>510</v>
      </c>
      <c r="C225" s="38" t="s">
        <v>374</v>
      </c>
      <c r="D225" s="38" t="s">
        <v>36</v>
      </c>
      <c r="E225" s="39">
        <v>863</v>
      </c>
      <c r="F225" s="38" t="s">
        <v>295</v>
      </c>
      <c r="G225" s="41">
        <v>4</v>
      </c>
      <c r="H225" s="48" t="s">
        <v>63</v>
      </c>
      <c r="I225" s="41">
        <v>18.5</v>
      </c>
      <c r="J225" s="43">
        <v>863000</v>
      </c>
      <c r="K225" s="43">
        <v>714463</v>
      </c>
      <c r="L225" s="43">
        <v>15166313</v>
      </c>
      <c r="M225" s="43">
        <v>49810</v>
      </c>
      <c r="N225" s="43">
        <v>15216123</v>
      </c>
      <c r="O225" s="44"/>
    </row>
    <row r="226" spans="1:15" x14ac:dyDescent="0.15">
      <c r="A226" s="37" t="s">
        <v>373</v>
      </c>
      <c r="B226" s="48">
        <v>510</v>
      </c>
      <c r="C226" s="38" t="s">
        <v>374</v>
      </c>
      <c r="D226" s="38" t="s">
        <v>36</v>
      </c>
      <c r="E226" s="39">
        <v>141</v>
      </c>
      <c r="F226" s="38" t="s">
        <v>297</v>
      </c>
      <c r="G226" s="41">
        <v>4</v>
      </c>
      <c r="H226" s="48" t="s">
        <v>63</v>
      </c>
      <c r="I226" s="41">
        <v>18.5</v>
      </c>
      <c r="J226" s="43">
        <v>141000</v>
      </c>
      <c r="K226" s="43">
        <v>115886</v>
      </c>
      <c r="L226" s="43">
        <v>2459978</v>
      </c>
      <c r="M226" s="43">
        <v>8080</v>
      </c>
      <c r="N226" s="43">
        <v>2468058</v>
      </c>
      <c r="O226" s="44"/>
    </row>
    <row r="227" spans="1:15" x14ac:dyDescent="0.15">
      <c r="A227" s="37" t="s">
        <v>64</v>
      </c>
      <c r="B227" s="48">
        <v>510</v>
      </c>
      <c r="C227" s="38" t="s">
        <v>374</v>
      </c>
      <c r="D227" s="38" t="s">
        <v>36</v>
      </c>
      <c r="E227" s="39">
        <v>45</v>
      </c>
      <c r="F227" s="38" t="s">
        <v>375</v>
      </c>
      <c r="G227" s="41">
        <v>4</v>
      </c>
      <c r="H227" s="48" t="s">
        <v>63</v>
      </c>
      <c r="I227" s="41">
        <v>18.5</v>
      </c>
      <c r="J227" s="43">
        <v>45000</v>
      </c>
      <c r="K227" s="43">
        <v>50619</v>
      </c>
      <c r="L227" s="43">
        <v>1074518</v>
      </c>
      <c r="M227" s="43">
        <v>3529</v>
      </c>
      <c r="N227" s="43">
        <v>1078047</v>
      </c>
      <c r="O227" s="44"/>
    </row>
    <row r="228" spans="1:15" x14ac:dyDescent="0.15">
      <c r="A228" s="37" t="s">
        <v>64</v>
      </c>
      <c r="B228" s="48">
        <v>510</v>
      </c>
      <c r="C228" s="38" t="s">
        <v>374</v>
      </c>
      <c r="D228" s="38" t="s">
        <v>36</v>
      </c>
      <c r="E228" s="39">
        <v>18</v>
      </c>
      <c r="F228" s="38" t="s">
        <v>376</v>
      </c>
      <c r="G228" s="41">
        <v>4</v>
      </c>
      <c r="H228" s="48" t="s">
        <v>63</v>
      </c>
      <c r="I228" s="41">
        <v>18.5</v>
      </c>
      <c r="J228" s="43">
        <v>18000</v>
      </c>
      <c r="K228" s="43">
        <v>20247</v>
      </c>
      <c r="L228" s="43">
        <v>429795</v>
      </c>
      <c r="M228" s="43">
        <v>1411</v>
      </c>
      <c r="N228" s="43">
        <v>431206</v>
      </c>
      <c r="O228" s="44"/>
    </row>
    <row r="229" spans="1:15" x14ac:dyDescent="0.15">
      <c r="A229" s="37" t="s">
        <v>377</v>
      </c>
      <c r="B229" s="48">
        <v>510</v>
      </c>
      <c r="C229" s="38" t="s">
        <v>374</v>
      </c>
      <c r="D229" s="38" t="s">
        <v>36</v>
      </c>
      <c r="E229" s="39">
        <v>46</v>
      </c>
      <c r="F229" s="38" t="s">
        <v>378</v>
      </c>
      <c r="G229" s="41">
        <v>4</v>
      </c>
      <c r="H229" s="48" t="s">
        <v>63</v>
      </c>
      <c r="I229" s="41">
        <v>18.5</v>
      </c>
      <c r="J229" s="43">
        <v>46000</v>
      </c>
      <c r="K229" s="43">
        <v>51743</v>
      </c>
      <c r="L229" s="43">
        <v>1098378</v>
      </c>
      <c r="M229" s="43">
        <v>3608</v>
      </c>
      <c r="N229" s="43">
        <v>1101986</v>
      </c>
      <c r="O229" s="44"/>
    </row>
    <row r="230" spans="1:15" x14ac:dyDescent="0.15">
      <c r="A230" s="37" t="s">
        <v>377</v>
      </c>
      <c r="B230" s="48">
        <v>510</v>
      </c>
      <c r="C230" s="38" t="s">
        <v>374</v>
      </c>
      <c r="D230" s="38" t="s">
        <v>36</v>
      </c>
      <c r="E230" s="39">
        <v>113</v>
      </c>
      <c r="F230" s="38" t="s">
        <v>379</v>
      </c>
      <c r="G230" s="41">
        <v>4</v>
      </c>
      <c r="H230" s="48" t="s">
        <v>63</v>
      </c>
      <c r="I230" s="41">
        <v>18.5</v>
      </c>
      <c r="J230" s="43">
        <v>113000</v>
      </c>
      <c r="K230" s="43">
        <v>127109</v>
      </c>
      <c r="L230" s="43">
        <v>2698215</v>
      </c>
      <c r="M230" s="43">
        <v>8862</v>
      </c>
      <c r="N230" s="43">
        <v>2707077</v>
      </c>
      <c r="O230" s="44"/>
    </row>
    <row r="231" spans="1:15" x14ac:dyDescent="0.15">
      <c r="A231" s="37" t="s">
        <v>269</v>
      </c>
      <c r="B231" s="48">
        <v>511</v>
      </c>
      <c r="C231" s="48" t="s">
        <v>380</v>
      </c>
      <c r="D231" s="38" t="s">
        <v>165</v>
      </c>
      <c r="E231" s="39">
        <v>17160000</v>
      </c>
      <c r="F231" s="38" t="s">
        <v>317</v>
      </c>
      <c r="G231" s="41">
        <v>7</v>
      </c>
      <c r="H231" s="38" t="s">
        <v>147</v>
      </c>
      <c r="I231" s="41">
        <v>6</v>
      </c>
      <c r="J231" s="43">
        <v>17160000000</v>
      </c>
      <c r="K231" s="43">
        <v>17160000000</v>
      </c>
      <c r="L231" s="43">
        <v>17160000</v>
      </c>
      <c r="M231" s="43">
        <v>31795</v>
      </c>
      <c r="N231" s="43">
        <v>17191795</v>
      </c>
      <c r="O231" s="44"/>
    </row>
    <row r="232" spans="1:15" x14ac:dyDescent="0.15">
      <c r="A232" s="37" t="s">
        <v>269</v>
      </c>
      <c r="B232" s="48">
        <v>511</v>
      </c>
      <c r="C232" s="48" t="s">
        <v>380</v>
      </c>
      <c r="D232" s="38" t="s">
        <v>165</v>
      </c>
      <c r="E232" s="39">
        <v>3450000</v>
      </c>
      <c r="F232" s="38" t="s">
        <v>318</v>
      </c>
      <c r="G232" s="41">
        <v>7.7</v>
      </c>
      <c r="H232" s="38" t="s">
        <v>147</v>
      </c>
      <c r="I232" s="41">
        <v>6</v>
      </c>
      <c r="J232" s="43">
        <v>3450000000</v>
      </c>
      <c r="K232" s="43">
        <v>3450000000</v>
      </c>
      <c r="L232" s="43">
        <v>3450000</v>
      </c>
      <c r="M232" s="43">
        <v>7011</v>
      </c>
      <c r="N232" s="43">
        <v>3457011</v>
      </c>
      <c r="O232" s="44"/>
    </row>
    <row r="233" spans="1:15" x14ac:dyDescent="0.15">
      <c r="A233" s="37" t="s">
        <v>223</v>
      </c>
      <c r="B233" s="48">
        <v>511</v>
      </c>
      <c r="C233" s="48" t="s">
        <v>380</v>
      </c>
      <c r="D233" s="38" t="s">
        <v>165</v>
      </c>
      <c r="E233" s="39">
        <v>3596000</v>
      </c>
      <c r="F233" s="38" t="s">
        <v>381</v>
      </c>
      <c r="G233" s="41">
        <v>10</v>
      </c>
      <c r="H233" s="38" t="s">
        <v>147</v>
      </c>
      <c r="I233" s="41">
        <v>6.25</v>
      </c>
      <c r="J233" s="43">
        <v>3596000000</v>
      </c>
      <c r="K233" s="43">
        <v>4786275992</v>
      </c>
      <c r="L233" s="43">
        <v>4786276</v>
      </c>
      <c r="M233" s="43">
        <v>12499</v>
      </c>
      <c r="N233" s="43">
        <v>4798775</v>
      </c>
      <c r="O233" s="44"/>
    </row>
    <row r="234" spans="1:15" x14ac:dyDescent="0.15">
      <c r="A234" s="37"/>
      <c r="B234" s="48"/>
      <c r="C234" s="48"/>
      <c r="D234" s="38"/>
      <c r="E234" s="39"/>
      <c r="F234" s="38"/>
      <c r="G234" s="41"/>
      <c r="H234" s="38"/>
      <c r="I234" s="41"/>
      <c r="J234" s="43"/>
      <c r="K234" s="43"/>
      <c r="L234" s="43"/>
      <c r="M234" s="43"/>
      <c r="N234" s="43"/>
      <c r="O234" s="44"/>
    </row>
    <row r="235" spans="1:15" x14ac:dyDescent="0.15">
      <c r="A235" s="37" t="s">
        <v>220</v>
      </c>
      <c r="B235" s="48">
        <v>514</v>
      </c>
      <c r="C235" s="48" t="s">
        <v>382</v>
      </c>
      <c r="D235" s="38" t="s">
        <v>383</v>
      </c>
      <c r="E235" s="39">
        <v>65000</v>
      </c>
      <c r="F235" s="38" t="s">
        <v>322</v>
      </c>
      <c r="G235" s="41">
        <v>7.61</v>
      </c>
      <c r="H235" s="38" t="s">
        <v>116</v>
      </c>
      <c r="I235" s="41">
        <v>14.5</v>
      </c>
      <c r="J235" s="43">
        <v>65000000</v>
      </c>
      <c r="K235" s="43">
        <v>65000000</v>
      </c>
      <c r="L235" s="43">
        <v>33978750</v>
      </c>
      <c r="M235" s="43">
        <v>1084592</v>
      </c>
      <c r="N235" s="43">
        <v>35063342</v>
      </c>
      <c r="O235" s="44"/>
    </row>
    <row r="236" spans="1:15" x14ac:dyDescent="0.15">
      <c r="A236" s="37" t="s">
        <v>384</v>
      </c>
      <c r="B236" s="48">
        <v>514</v>
      </c>
      <c r="C236" s="48" t="s">
        <v>382</v>
      </c>
      <c r="D236" s="38" t="s">
        <v>383</v>
      </c>
      <c r="E236" s="39">
        <v>1</v>
      </c>
      <c r="F236" s="38" t="s">
        <v>385</v>
      </c>
      <c r="G236" s="41">
        <v>7.75</v>
      </c>
      <c r="H236" s="38" t="s">
        <v>116</v>
      </c>
      <c r="I236" s="41">
        <v>15</v>
      </c>
      <c r="J236" s="43">
        <v>1000</v>
      </c>
      <c r="K236" s="43">
        <v>1209.3599999999999</v>
      </c>
      <c r="L236" s="43">
        <v>632</v>
      </c>
      <c r="M236" s="43">
        <v>21</v>
      </c>
      <c r="N236" s="43">
        <v>653</v>
      </c>
      <c r="O236" s="44"/>
    </row>
    <row r="237" spans="1:15" x14ac:dyDescent="0.15">
      <c r="A237" s="37" t="s">
        <v>298</v>
      </c>
      <c r="B237" s="48">
        <v>519</v>
      </c>
      <c r="C237" s="48" t="s">
        <v>386</v>
      </c>
      <c r="D237" s="38" t="s">
        <v>165</v>
      </c>
      <c r="E237" s="39">
        <v>34000000</v>
      </c>
      <c r="F237" s="38" t="s">
        <v>387</v>
      </c>
      <c r="G237" s="41">
        <v>6.5</v>
      </c>
      <c r="H237" s="38" t="s">
        <v>147</v>
      </c>
      <c r="I237" s="41">
        <v>7.25</v>
      </c>
      <c r="J237" s="43">
        <v>34000000000</v>
      </c>
      <c r="K237" s="43">
        <v>34000000000</v>
      </c>
      <c r="L237" s="43">
        <v>34000000</v>
      </c>
      <c r="M237" s="43">
        <v>351860</v>
      </c>
      <c r="N237" s="43">
        <v>34351860</v>
      </c>
      <c r="O237" s="44"/>
    </row>
    <row r="238" spans="1:15" x14ac:dyDescent="0.15">
      <c r="A238" s="37" t="s">
        <v>298</v>
      </c>
      <c r="B238" s="48">
        <v>519</v>
      </c>
      <c r="C238" s="48" t="s">
        <v>386</v>
      </c>
      <c r="D238" s="38" t="s">
        <v>165</v>
      </c>
      <c r="E238" s="39">
        <v>6000000</v>
      </c>
      <c r="F238" s="38" t="s">
        <v>388</v>
      </c>
      <c r="G238" s="41">
        <v>0</v>
      </c>
      <c r="H238" s="38" t="s">
        <v>147</v>
      </c>
      <c r="I238" s="41">
        <v>7.5</v>
      </c>
      <c r="J238" s="43">
        <v>6000000000</v>
      </c>
      <c r="K238" s="43">
        <v>6000000000</v>
      </c>
      <c r="L238" s="43">
        <v>6000000</v>
      </c>
      <c r="M238" s="43">
        <v>0</v>
      </c>
      <c r="N238" s="43">
        <v>6000000</v>
      </c>
      <c r="O238" s="44"/>
    </row>
    <row r="239" spans="1:15" x14ac:dyDescent="0.15">
      <c r="A239" s="37" t="s">
        <v>365</v>
      </c>
      <c r="B239" s="48">
        <v>524</v>
      </c>
      <c r="C239" s="48" t="s">
        <v>389</v>
      </c>
      <c r="D239" s="38" t="s">
        <v>165</v>
      </c>
      <c r="E239" s="39">
        <v>55000000</v>
      </c>
      <c r="F239" s="38" t="s">
        <v>390</v>
      </c>
      <c r="G239" s="41">
        <v>6.5</v>
      </c>
      <c r="H239" s="38" t="s">
        <v>147</v>
      </c>
      <c r="I239" s="41">
        <v>6.5</v>
      </c>
      <c r="J239" s="43"/>
      <c r="K239" s="43"/>
      <c r="L239" s="43"/>
      <c r="M239" s="43"/>
      <c r="N239" s="43"/>
      <c r="O239" s="44"/>
    </row>
    <row r="240" spans="1:15" x14ac:dyDescent="0.15">
      <c r="A240" s="37" t="s">
        <v>365</v>
      </c>
      <c r="B240" s="48">
        <v>524</v>
      </c>
      <c r="C240" s="48" t="s">
        <v>389</v>
      </c>
      <c r="D240" s="38" t="s">
        <v>165</v>
      </c>
      <c r="E240" s="39">
        <v>30000000</v>
      </c>
      <c r="F240" s="38" t="s">
        <v>391</v>
      </c>
      <c r="G240" s="41">
        <v>0</v>
      </c>
      <c r="H240" s="38" t="s">
        <v>147</v>
      </c>
      <c r="I240" s="41">
        <v>6.75</v>
      </c>
      <c r="J240" s="43"/>
      <c r="K240" s="43"/>
      <c r="L240" s="43"/>
      <c r="M240" s="43"/>
      <c r="N240" s="43"/>
      <c r="O240" s="44"/>
    </row>
    <row r="241" spans="1:15" x14ac:dyDescent="0.15">
      <c r="A241" s="37" t="s">
        <v>220</v>
      </c>
      <c r="B241" s="48">
        <v>536</v>
      </c>
      <c r="C241" s="48" t="s">
        <v>392</v>
      </c>
      <c r="D241" s="38" t="s">
        <v>36</v>
      </c>
      <c r="E241" s="39">
        <v>302</v>
      </c>
      <c r="F241" s="38" t="s">
        <v>393</v>
      </c>
      <c r="G241" s="41">
        <v>3.7</v>
      </c>
      <c r="H241" s="38" t="s">
        <v>63</v>
      </c>
      <c r="I241" s="41">
        <v>19.5</v>
      </c>
      <c r="J241" s="43">
        <v>302000</v>
      </c>
      <c r="K241" s="43">
        <v>253189.24</v>
      </c>
      <c r="L241" s="43">
        <v>5374592</v>
      </c>
      <c r="M241" s="43">
        <v>48858</v>
      </c>
      <c r="N241" s="43">
        <v>5423450</v>
      </c>
      <c r="O241" s="44"/>
    </row>
    <row r="242" spans="1:15" x14ac:dyDescent="0.15">
      <c r="A242" s="37" t="s">
        <v>384</v>
      </c>
      <c r="B242" s="48">
        <v>536</v>
      </c>
      <c r="C242" s="48" t="s">
        <v>392</v>
      </c>
      <c r="D242" s="38" t="s">
        <v>36</v>
      </c>
      <c r="E242" s="39">
        <v>19</v>
      </c>
      <c r="F242" s="38" t="s">
        <v>394</v>
      </c>
      <c r="G242" s="41">
        <v>4</v>
      </c>
      <c r="H242" s="38" t="s">
        <v>63</v>
      </c>
      <c r="I242" s="41">
        <v>19.5</v>
      </c>
      <c r="J242" s="43">
        <v>19000</v>
      </c>
      <c r="K242" s="43">
        <v>20550.400000000001</v>
      </c>
      <c r="L242" s="43">
        <v>436235</v>
      </c>
      <c r="M242" s="43">
        <v>4283</v>
      </c>
      <c r="N242" s="43">
        <v>440518</v>
      </c>
      <c r="O242" s="44"/>
    </row>
    <row r="243" spans="1:15" x14ac:dyDescent="0.15">
      <c r="A243" s="37" t="s">
        <v>384</v>
      </c>
      <c r="B243" s="48">
        <v>536</v>
      </c>
      <c r="C243" s="48" t="s">
        <v>392</v>
      </c>
      <c r="D243" s="38" t="s">
        <v>36</v>
      </c>
      <c r="E243" s="39">
        <v>17</v>
      </c>
      <c r="F243" s="38" t="s">
        <v>306</v>
      </c>
      <c r="G243" s="41">
        <v>4.7</v>
      </c>
      <c r="H243" s="38" t="s">
        <v>63</v>
      </c>
      <c r="I243" s="41">
        <v>19.5</v>
      </c>
      <c r="J243" s="43">
        <v>17000</v>
      </c>
      <c r="K243" s="43">
        <v>18635.55</v>
      </c>
      <c r="L243" s="43">
        <v>395587</v>
      </c>
      <c r="M243" s="43">
        <v>4553</v>
      </c>
      <c r="N243" s="43">
        <v>400140</v>
      </c>
      <c r="O243" s="44"/>
    </row>
    <row r="244" spans="1:15" x14ac:dyDescent="0.15">
      <c r="A244" s="37" t="s">
        <v>384</v>
      </c>
      <c r="B244" s="48">
        <v>536</v>
      </c>
      <c r="C244" s="48" t="s">
        <v>392</v>
      </c>
      <c r="D244" s="38" t="s">
        <v>36</v>
      </c>
      <c r="E244" s="39">
        <v>11.5</v>
      </c>
      <c r="F244" s="38" t="s">
        <v>308</v>
      </c>
      <c r="G244" s="41">
        <v>5.5</v>
      </c>
      <c r="H244" s="38" t="s">
        <v>63</v>
      </c>
      <c r="I244" s="41">
        <v>19.5</v>
      </c>
      <c r="J244" s="43">
        <v>11500</v>
      </c>
      <c r="K244" s="43">
        <v>12799.79</v>
      </c>
      <c r="L244" s="43">
        <v>271708</v>
      </c>
      <c r="M244" s="43">
        <v>3649</v>
      </c>
      <c r="N244" s="43">
        <v>275357</v>
      </c>
      <c r="O244" s="44"/>
    </row>
    <row r="245" spans="1:15" x14ac:dyDescent="0.15">
      <c r="A245" s="37" t="s">
        <v>395</v>
      </c>
      <c r="B245" s="48">
        <v>536</v>
      </c>
      <c r="C245" s="48" t="s">
        <v>392</v>
      </c>
      <c r="D245" s="38" t="s">
        <v>36</v>
      </c>
      <c r="E245" s="39">
        <v>20</v>
      </c>
      <c r="F245" s="38" t="s">
        <v>396</v>
      </c>
      <c r="G245" s="41">
        <v>7.5</v>
      </c>
      <c r="H245" s="38" t="s">
        <v>63</v>
      </c>
      <c r="I245" s="41">
        <v>19.5</v>
      </c>
      <c r="J245" s="43">
        <v>20000</v>
      </c>
      <c r="K245" s="43">
        <v>23112.5</v>
      </c>
      <c r="L245" s="43">
        <v>490622</v>
      </c>
      <c r="M245" s="43">
        <v>8920</v>
      </c>
      <c r="N245" s="43">
        <v>499542</v>
      </c>
      <c r="O245" s="44"/>
    </row>
    <row r="246" spans="1:15" x14ac:dyDescent="0.15">
      <c r="A246" s="37"/>
      <c r="B246" s="48"/>
      <c r="C246" s="48"/>
      <c r="D246" s="38"/>
      <c r="E246" s="39"/>
      <c r="F246" s="38"/>
      <c r="G246" s="41"/>
      <c r="H246" s="38"/>
      <c r="I246" s="41"/>
      <c r="J246" s="43"/>
      <c r="K246" s="43"/>
      <c r="L246" s="43"/>
      <c r="M246" s="43"/>
      <c r="N246" s="43"/>
      <c r="O246" s="44"/>
    </row>
    <row r="247" spans="1:15" x14ac:dyDescent="0.15">
      <c r="A247" s="37" t="s">
        <v>365</v>
      </c>
      <c r="B247" s="48">
        <v>554</v>
      </c>
      <c r="C247" s="48" t="s">
        <v>397</v>
      </c>
      <c r="D247" s="38" t="s">
        <v>36</v>
      </c>
      <c r="E247" s="39">
        <v>529.5</v>
      </c>
      <c r="F247" s="38" t="s">
        <v>398</v>
      </c>
      <c r="G247" s="41">
        <v>4</v>
      </c>
      <c r="H247" s="38" t="s">
        <v>167</v>
      </c>
      <c r="I247" s="41">
        <v>15</v>
      </c>
      <c r="J247" s="43"/>
      <c r="K247" s="43"/>
      <c r="L247" s="43"/>
      <c r="M247" s="43"/>
      <c r="N247" s="43"/>
      <c r="O247" s="44"/>
    </row>
    <row r="248" spans="1:15" x14ac:dyDescent="0.15">
      <c r="A248" s="37" t="s">
        <v>365</v>
      </c>
      <c r="B248" s="48">
        <v>554</v>
      </c>
      <c r="C248" s="48" t="s">
        <v>397</v>
      </c>
      <c r="D248" s="38" t="s">
        <v>36</v>
      </c>
      <c r="E248" s="39">
        <v>76</v>
      </c>
      <c r="F248" s="38" t="s">
        <v>399</v>
      </c>
      <c r="G248" s="41">
        <v>3.9</v>
      </c>
      <c r="H248" s="38" t="s">
        <v>167</v>
      </c>
      <c r="I248" s="41">
        <v>15</v>
      </c>
      <c r="J248" s="43"/>
      <c r="K248" s="43"/>
      <c r="L248" s="43"/>
      <c r="M248" s="43"/>
      <c r="N248" s="43"/>
      <c r="O248" s="44"/>
    </row>
    <row r="249" spans="1:15" x14ac:dyDescent="0.15">
      <c r="A249" s="37" t="s">
        <v>365</v>
      </c>
      <c r="B249" s="48">
        <v>554</v>
      </c>
      <c r="C249" s="48" t="s">
        <v>397</v>
      </c>
      <c r="D249" s="38" t="s">
        <v>36</v>
      </c>
      <c r="E249" s="39">
        <v>0.5</v>
      </c>
      <c r="F249" s="38" t="s">
        <v>400</v>
      </c>
      <c r="G249" s="41">
        <v>0</v>
      </c>
      <c r="H249" s="38" t="s">
        <v>167</v>
      </c>
      <c r="I249" s="41">
        <v>15.25</v>
      </c>
      <c r="J249" s="43"/>
      <c r="K249" s="43"/>
      <c r="L249" s="43"/>
      <c r="M249" s="43"/>
      <c r="N249" s="43"/>
      <c r="O249" s="44"/>
    </row>
    <row r="250" spans="1:15" x14ac:dyDescent="0.15">
      <c r="A250" s="37" t="s">
        <v>67</v>
      </c>
      <c r="B250" s="48">
        <v>557</v>
      </c>
      <c r="C250" s="48" t="s">
        <v>401</v>
      </c>
      <c r="D250" s="38" t="s">
        <v>36</v>
      </c>
      <c r="E250" s="39">
        <v>120.8</v>
      </c>
      <c r="F250" s="38" t="s">
        <v>271</v>
      </c>
      <c r="G250" s="41">
        <v>4.2</v>
      </c>
      <c r="H250" s="38" t="s">
        <v>55</v>
      </c>
      <c r="I250" s="41">
        <v>9.75</v>
      </c>
      <c r="J250" s="43">
        <v>120800</v>
      </c>
      <c r="K250" s="43">
        <v>0</v>
      </c>
      <c r="L250" s="43">
        <v>0</v>
      </c>
      <c r="M250" s="43"/>
      <c r="N250" s="43"/>
      <c r="O250" s="44"/>
    </row>
    <row r="251" spans="1:15" x14ac:dyDescent="0.15">
      <c r="A251" s="37" t="s">
        <v>402</v>
      </c>
      <c r="B251" s="48">
        <v>557</v>
      </c>
      <c r="C251" s="48" t="s">
        <v>401</v>
      </c>
      <c r="D251" s="38" t="s">
        <v>36</v>
      </c>
      <c r="E251" s="39">
        <v>41.9</v>
      </c>
      <c r="F251" s="38" t="s">
        <v>272</v>
      </c>
      <c r="G251" s="41">
        <v>5</v>
      </c>
      <c r="H251" s="38" t="s">
        <v>55</v>
      </c>
      <c r="I251" s="41">
        <v>19.5</v>
      </c>
      <c r="J251" s="43"/>
      <c r="K251" s="43"/>
      <c r="L251" s="43"/>
      <c r="M251" s="43"/>
      <c r="N251" s="43"/>
      <c r="O251" s="44"/>
    </row>
    <row r="252" spans="1:15" x14ac:dyDescent="0.15">
      <c r="A252" s="37" t="s">
        <v>402</v>
      </c>
      <c r="B252" s="48">
        <v>557</v>
      </c>
      <c r="C252" s="48" t="s">
        <v>401</v>
      </c>
      <c r="D252" s="38" t="s">
        <v>36</v>
      </c>
      <c r="E252" s="39">
        <v>11</v>
      </c>
      <c r="F252" s="38" t="s">
        <v>403</v>
      </c>
      <c r="G252" s="41">
        <v>5</v>
      </c>
      <c r="H252" s="38" t="s">
        <v>55</v>
      </c>
      <c r="I252" s="41">
        <v>19.75</v>
      </c>
      <c r="J252" s="43"/>
      <c r="K252" s="43"/>
      <c r="L252" s="43"/>
      <c r="M252" s="43"/>
      <c r="N252" s="43"/>
      <c r="O252" s="44"/>
    </row>
    <row r="253" spans="1:15" x14ac:dyDescent="0.15">
      <c r="A253" s="37" t="s">
        <v>402</v>
      </c>
      <c r="B253" s="48">
        <v>557</v>
      </c>
      <c r="C253" s="48" t="s">
        <v>401</v>
      </c>
      <c r="D253" s="38" t="s">
        <v>36</v>
      </c>
      <c r="E253" s="39">
        <v>64</v>
      </c>
      <c r="F253" s="38" t="s">
        <v>404</v>
      </c>
      <c r="G253" s="41">
        <v>3</v>
      </c>
      <c r="H253" s="38" t="s">
        <v>55</v>
      </c>
      <c r="I253" s="41">
        <v>20</v>
      </c>
      <c r="J253" s="43"/>
      <c r="K253" s="43"/>
      <c r="L253" s="43"/>
      <c r="M253" s="43"/>
      <c r="N253" s="43"/>
      <c r="O253" s="44"/>
    </row>
    <row r="254" spans="1:15" x14ac:dyDescent="0.15">
      <c r="A254" s="37" t="s">
        <v>298</v>
      </c>
      <c r="B254" s="48">
        <v>571</v>
      </c>
      <c r="C254" s="48" t="s">
        <v>405</v>
      </c>
      <c r="D254" s="38" t="s">
        <v>165</v>
      </c>
      <c r="E254" s="39">
        <v>90000000</v>
      </c>
      <c r="F254" s="38" t="s">
        <v>406</v>
      </c>
      <c r="G254" s="41">
        <v>5</v>
      </c>
      <c r="H254" s="38" t="s">
        <v>147</v>
      </c>
      <c r="I254" s="41">
        <v>6.5</v>
      </c>
      <c r="J254" s="43">
        <v>90000000000</v>
      </c>
      <c r="K254" s="43">
        <v>90000000000</v>
      </c>
      <c r="L254" s="43">
        <v>90000000</v>
      </c>
      <c r="M254" s="43">
        <v>720325</v>
      </c>
      <c r="N254" s="43">
        <v>90720325</v>
      </c>
      <c r="O254" s="44"/>
    </row>
    <row r="255" spans="1:15" x14ac:dyDescent="0.15">
      <c r="A255" s="37" t="s">
        <v>298</v>
      </c>
      <c r="B255" s="48">
        <v>571</v>
      </c>
      <c r="C255" s="48" t="s">
        <v>405</v>
      </c>
      <c r="D255" s="38" t="s">
        <v>165</v>
      </c>
      <c r="E255" s="39">
        <v>21495000</v>
      </c>
      <c r="F255" s="38" t="s">
        <v>407</v>
      </c>
      <c r="G255" s="41">
        <v>0</v>
      </c>
      <c r="H255" s="38" t="s">
        <v>147</v>
      </c>
      <c r="I255" s="41">
        <v>6.75</v>
      </c>
      <c r="J255" s="43">
        <v>21495000000</v>
      </c>
      <c r="K255" s="43">
        <v>21495000000</v>
      </c>
      <c r="L255" s="43">
        <v>21495000</v>
      </c>
      <c r="M255" s="43">
        <v>0</v>
      </c>
      <c r="N255" s="43">
        <v>21495000</v>
      </c>
      <c r="O255" s="44"/>
    </row>
    <row r="256" spans="1:15" x14ac:dyDescent="0.15">
      <c r="A256" s="37" t="s">
        <v>298</v>
      </c>
      <c r="B256" s="48">
        <v>571</v>
      </c>
      <c r="C256" s="48" t="s">
        <v>405</v>
      </c>
      <c r="D256" s="38" t="s">
        <v>165</v>
      </c>
      <c r="E256" s="39">
        <v>3500000</v>
      </c>
      <c r="F256" s="38" t="s">
        <v>408</v>
      </c>
      <c r="G256" s="41">
        <v>0</v>
      </c>
      <c r="H256" s="38" t="s">
        <v>147</v>
      </c>
      <c r="I256" s="41">
        <v>6.75</v>
      </c>
      <c r="J256" s="43">
        <v>3500000000</v>
      </c>
      <c r="K256" s="43">
        <v>3500000000</v>
      </c>
      <c r="L256" s="43">
        <v>3500000</v>
      </c>
      <c r="M256" s="43">
        <v>0</v>
      </c>
      <c r="N256" s="43">
        <v>3500000</v>
      </c>
      <c r="O256" s="44"/>
    </row>
    <row r="257" spans="1:15" x14ac:dyDescent="0.15">
      <c r="A257" s="37" t="s">
        <v>298</v>
      </c>
      <c r="B257" s="48">
        <v>571</v>
      </c>
      <c r="C257" s="48" t="s">
        <v>405</v>
      </c>
      <c r="D257" s="38" t="s">
        <v>165</v>
      </c>
      <c r="E257" s="39">
        <v>5000</v>
      </c>
      <c r="F257" s="38" t="s">
        <v>409</v>
      </c>
      <c r="G257" s="41">
        <v>0</v>
      </c>
      <c r="H257" s="38" t="s">
        <v>147</v>
      </c>
      <c r="I257" s="41">
        <v>6.75</v>
      </c>
      <c r="J257" s="43">
        <v>5000000</v>
      </c>
      <c r="K257" s="43">
        <v>5000000</v>
      </c>
      <c r="L257" s="43">
        <v>5000</v>
      </c>
      <c r="M257" s="43">
        <v>0</v>
      </c>
      <c r="N257" s="43">
        <v>5000</v>
      </c>
      <c r="O257" s="44"/>
    </row>
    <row r="258" spans="1:15" x14ac:dyDescent="0.15">
      <c r="A258" s="37"/>
      <c r="B258" s="48"/>
      <c r="C258" s="48"/>
      <c r="D258" s="38"/>
      <c r="E258" s="39"/>
      <c r="F258" s="38"/>
      <c r="G258" s="41"/>
      <c r="H258" s="38"/>
      <c r="I258" s="41"/>
      <c r="J258" s="41"/>
      <c r="K258" s="43"/>
      <c r="L258" s="43"/>
      <c r="M258" s="43"/>
      <c r="N258" s="43"/>
      <c r="O258" s="44"/>
    </row>
    <row r="259" spans="1:15" x14ac:dyDescent="0.15">
      <c r="A259" s="37" t="s">
        <v>373</v>
      </c>
      <c r="B259" s="48">
        <v>582</v>
      </c>
      <c r="C259" s="48" t="s">
        <v>410</v>
      </c>
      <c r="D259" s="38" t="s">
        <v>36</v>
      </c>
      <c r="E259" s="39">
        <v>750</v>
      </c>
      <c r="F259" s="38" t="s">
        <v>393</v>
      </c>
      <c r="G259" s="41">
        <v>4.5</v>
      </c>
      <c r="H259" s="38" t="s">
        <v>63</v>
      </c>
      <c r="I259" s="41">
        <v>18.5</v>
      </c>
      <c r="J259" s="43">
        <v>750000</v>
      </c>
      <c r="K259" s="43">
        <v>710349</v>
      </c>
      <c r="L259" s="43">
        <v>15078983</v>
      </c>
      <c r="M259" s="43">
        <v>55614</v>
      </c>
      <c r="N259" s="43">
        <v>15134597</v>
      </c>
      <c r="O259" s="44"/>
    </row>
    <row r="260" spans="1:15" x14ac:dyDescent="0.15">
      <c r="A260" s="37" t="s">
        <v>377</v>
      </c>
      <c r="B260" s="48">
        <v>582</v>
      </c>
      <c r="C260" s="48" t="s">
        <v>410</v>
      </c>
      <c r="D260" s="38" t="s">
        <v>36</v>
      </c>
      <c r="E260" s="39">
        <v>45</v>
      </c>
      <c r="F260" s="38" t="s">
        <v>394</v>
      </c>
      <c r="G260" s="41">
        <v>4.5</v>
      </c>
      <c r="H260" s="38" t="s">
        <v>63</v>
      </c>
      <c r="I260" s="41">
        <v>18.5</v>
      </c>
      <c r="J260" s="43">
        <v>45000</v>
      </c>
      <c r="K260" s="43">
        <v>46555</v>
      </c>
      <c r="L260" s="43">
        <v>988250</v>
      </c>
      <c r="M260" s="43">
        <v>3644</v>
      </c>
      <c r="N260" s="43">
        <v>991894</v>
      </c>
      <c r="O260" s="44"/>
    </row>
    <row r="261" spans="1:15" x14ac:dyDescent="0.15">
      <c r="A261" s="37" t="s">
        <v>377</v>
      </c>
      <c r="B261" s="48">
        <v>582</v>
      </c>
      <c r="C261" s="48" t="s">
        <v>410</v>
      </c>
      <c r="D261" s="38" t="s">
        <v>36</v>
      </c>
      <c r="E261" s="39">
        <v>19</v>
      </c>
      <c r="F261" s="38" t="s">
        <v>306</v>
      </c>
      <c r="G261" s="41">
        <v>4.5</v>
      </c>
      <c r="H261" s="38" t="s">
        <v>63</v>
      </c>
      <c r="I261" s="41">
        <v>18.5</v>
      </c>
      <c r="J261" s="43">
        <v>19000</v>
      </c>
      <c r="K261" s="43">
        <v>20075</v>
      </c>
      <c r="L261" s="43">
        <v>426143</v>
      </c>
      <c r="M261" s="43">
        <v>1572</v>
      </c>
      <c r="N261" s="43">
        <v>427715</v>
      </c>
      <c r="O261" s="44"/>
    </row>
    <row r="262" spans="1:15" x14ac:dyDescent="0.15">
      <c r="A262" s="37" t="s">
        <v>377</v>
      </c>
      <c r="B262" s="48">
        <v>582</v>
      </c>
      <c r="C262" s="48" t="s">
        <v>410</v>
      </c>
      <c r="D262" s="38" t="s">
        <v>36</v>
      </c>
      <c r="E262" s="39">
        <v>9</v>
      </c>
      <c r="F262" s="38" t="s">
        <v>308</v>
      </c>
      <c r="G262" s="41">
        <v>4.5</v>
      </c>
      <c r="H262" s="38" t="s">
        <v>63</v>
      </c>
      <c r="I262" s="41">
        <v>18.5</v>
      </c>
      <c r="J262" s="43">
        <v>9000</v>
      </c>
      <c r="K262" s="43">
        <v>9509</v>
      </c>
      <c r="L262" s="43">
        <v>201853</v>
      </c>
      <c r="M262" s="43">
        <v>744</v>
      </c>
      <c r="N262" s="43">
        <v>202597</v>
      </c>
      <c r="O262" s="44"/>
    </row>
    <row r="263" spans="1:15" x14ac:dyDescent="0.15">
      <c r="A263" s="37" t="s">
        <v>377</v>
      </c>
      <c r="B263" s="48">
        <v>582</v>
      </c>
      <c r="C263" s="48" t="s">
        <v>410</v>
      </c>
      <c r="D263" s="38" t="s">
        <v>36</v>
      </c>
      <c r="E263" s="39">
        <v>24.6</v>
      </c>
      <c r="F263" s="38" t="s">
        <v>396</v>
      </c>
      <c r="G263" s="41">
        <v>4.5</v>
      </c>
      <c r="H263" s="38" t="s">
        <v>63</v>
      </c>
      <c r="I263" s="41">
        <v>18.5</v>
      </c>
      <c r="J263" s="43">
        <v>24600</v>
      </c>
      <c r="K263" s="43">
        <v>25991</v>
      </c>
      <c r="L263" s="43">
        <v>551726</v>
      </c>
      <c r="M263" s="43">
        <v>2035</v>
      </c>
      <c r="N263" s="43">
        <v>553761</v>
      </c>
      <c r="O263" s="44"/>
    </row>
    <row r="264" spans="1:15" x14ac:dyDescent="0.15">
      <c r="A264" s="37" t="s">
        <v>377</v>
      </c>
      <c r="B264" s="48">
        <v>582</v>
      </c>
      <c r="C264" s="48" t="s">
        <v>410</v>
      </c>
      <c r="D264" s="38" t="s">
        <v>36</v>
      </c>
      <c r="E264" s="39">
        <v>112.4</v>
      </c>
      <c r="F264" s="38" t="s">
        <v>411</v>
      </c>
      <c r="G264" s="41">
        <v>4.5</v>
      </c>
      <c r="H264" s="38" t="s">
        <v>63</v>
      </c>
      <c r="I264" s="41">
        <v>18.5</v>
      </c>
      <c r="J264" s="43">
        <v>112400</v>
      </c>
      <c r="K264" s="43">
        <v>118758</v>
      </c>
      <c r="L264" s="43">
        <v>2520944</v>
      </c>
      <c r="M264" s="43">
        <v>9298</v>
      </c>
      <c r="N264" s="43">
        <v>2530242</v>
      </c>
      <c r="O264" s="44"/>
    </row>
    <row r="265" spans="1:15" x14ac:dyDescent="0.15">
      <c r="A265" s="37"/>
      <c r="B265" s="48"/>
      <c r="C265" s="48"/>
      <c r="D265" s="38"/>
      <c r="E265" s="39"/>
      <c r="F265" s="38"/>
      <c r="G265" s="41"/>
      <c r="H265" s="38"/>
      <c r="I265" s="41"/>
      <c r="J265" s="41"/>
      <c r="K265" s="43"/>
      <c r="L265" s="43"/>
      <c r="M265" s="43"/>
      <c r="N265" s="43"/>
      <c r="O265" s="44"/>
    </row>
    <row r="266" spans="1:15" x14ac:dyDescent="0.15">
      <c r="A266" s="37" t="s">
        <v>298</v>
      </c>
      <c r="B266" s="48">
        <v>602</v>
      </c>
      <c r="C266" s="48" t="s">
        <v>412</v>
      </c>
      <c r="D266" s="38" t="s">
        <v>165</v>
      </c>
      <c r="E266" s="39">
        <v>34500000</v>
      </c>
      <c r="F266" s="38" t="s">
        <v>413</v>
      </c>
      <c r="G266" s="41">
        <v>6</v>
      </c>
      <c r="H266" s="38" t="s">
        <v>147</v>
      </c>
      <c r="I266" s="41">
        <v>6.75</v>
      </c>
      <c r="J266" s="43">
        <v>34500000000</v>
      </c>
      <c r="K266" s="43">
        <v>34500000000</v>
      </c>
      <c r="L266" s="43">
        <v>34500000</v>
      </c>
      <c r="M266" s="43">
        <v>165080</v>
      </c>
      <c r="N266" s="43">
        <v>34665080</v>
      </c>
      <c r="O266" s="44"/>
    </row>
    <row r="267" spans="1:15" x14ac:dyDescent="0.15">
      <c r="A267" s="37" t="s">
        <v>298</v>
      </c>
      <c r="B267" s="48">
        <v>602</v>
      </c>
      <c r="C267" s="48" t="s">
        <v>412</v>
      </c>
      <c r="D267" s="38" t="s">
        <v>165</v>
      </c>
      <c r="E267" s="39">
        <v>30500000</v>
      </c>
      <c r="F267" s="38" t="s">
        <v>414</v>
      </c>
      <c r="G267" s="41">
        <v>1</v>
      </c>
      <c r="H267" s="38" t="s">
        <v>147</v>
      </c>
      <c r="I267" s="41">
        <v>7</v>
      </c>
      <c r="J267" s="43">
        <v>30500000000</v>
      </c>
      <c r="K267" s="43">
        <v>30500000000</v>
      </c>
      <c r="L267" s="43">
        <v>30500000</v>
      </c>
      <c r="M267" s="43">
        <v>24958</v>
      </c>
      <c r="N267" s="43">
        <v>30524958</v>
      </c>
      <c r="O267" s="44"/>
    </row>
    <row r="268" spans="1:15" x14ac:dyDescent="0.15">
      <c r="A268" s="37" t="s">
        <v>220</v>
      </c>
      <c r="B268" s="48">
        <v>607</v>
      </c>
      <c r="C268" s="48" t="s">
        <v>415</v>
      </c>
      <c r="D268" s="38" t="s">
        <v>165</v>
      </c>
      <c r="E268" s="39">
        <v>52800000</v>
      </c>
      <c r="F268" s="38" t="s">
        <v>331</v>
      </c>
      <c r="G268" s="41">
        <v>7.5</v>
      </c>
      <c r="H268" s="38" t="s">
        <v>147</v>
      </c>
      <c r="I268" s="41">
        <v>9.75</v>
      </c>
      <c r="J268" s="43">
        <v>52800000000</v>
      </c>
      <c r="K268" s="43">
        <v>52800000000</v>
      </c>
      <c r="L268" s="43">
        <v>52800000</v>
      </c>
      <c r="M268" s="43">
        <v>959891</v>
      </c>
      <c r="N268" s="43">
        <v>53759891</v>
      </c>
      <c r="O268" s="44"/>
    </row>
    <row r="269" spans="1:15" x14ac:dyDescent="0.15">
      <c r="A269" s="37" t="s">
        <v>220</v>
      </c>
      <c r="B269" s="48">
        <v>607</v>
      </c>
      <c r="C269" s="48" t="s">
        <v>415</v>
      </c>
      <c r="D269" s="38" t="s">
        <v>165</v>
      </c>
      <c r="E269" s="39">
        <v>2700000</v>
      </c>
      <c r="F269" s="38" t="s">
        <v>416</v>
      </c>
      <c r="G269" s="41">
        <v>9</v>
      </c>
      <c r="H269" s="38" t="s">
        <v>147</v>
      </c>
      <c r="I269" s="41">
        <v>9.75</v>
      </c>
      <c r="J269" s="43">
        <v>2700000000</v>
      </c>
      <c r="K269" s="43">
        <v>2700000000</v>
      </c>
      <c r="L269" s="43">
        <v>2700000</v>
      </c>
      <c r="M269" s="43">
        <v>58607</v>
      </c>
      <c r="N269" s="43">
        <v>2758607</v>
      </c>
      <c r="O269" s="44"/>
    </row>
    <row r="270" spans="1:15" x14ac:dyDescent="0.15">
      <c r="A270" s="37" t="s">
        <v>220</v>
      </c>
      <c r="B270" s="48">
        <v>607</v>
      </c>
      <c r="C270" s="48" t="s">
        <v>415</v>
      </c>
      <c r="D270" s="38" t="s">
        <v>165</v>
      </c>
      <c r="E270" s="39">
        <v>4500000</v>
      </c>
      <c r="F270" s="38" t="s">
        <v>332</v>
      </c>
      <c r="G270" s="41">
        <v>0</v>
      </c>
      <c r="H270" s="38" t="s">
        <v>147</v>
      </c>
      <c r="I270" s="41">
        <v>10</v>
      </c>
      <c r="J270" s="43">
        <v>4500000000</v>
      </c>
      <c r="K270" s="43">
        <v>4500000000</v>
      </c>
      <c r="L270" s="43">
        <v>4500000</v>
      </c>
      <c r="M270" s="43">
        <v>0</v>
      </c>
      <c r="N270" s="43">
        <v>4500000</v>
      </c>
      <c r="O270" s="44"/>
    </row>
    <row r="271" spans="1:15" x14ac:dyDescent="0.15">
      <c r="A271" s="37"/>
      <c r="B271" s="48"/>
      <c r="C271" s="48"/>
      <c r="D271" s="38"/>
      <c r="E271" s="39"/>
      <c r="F271" s="38"/>
      <c r="G271" s="41"/>
      <c r="H271" s="38"/>
      <c r="I271" s="41"/>
      <c r="J271" s="41"/>
      <c r="K271" s="43"/>
      <c r="L271" s="43"/>
      <c r="M271" s="43"/>
      <c r="N271" s="43"/>
      <c r="O271" s="44"/>
    </row>
    <row r="272" spans="1:15" x14ac:dyDescent="0.15">
      <c r="A272" s="37" t="s">
        <v>298</v>
      </c>
      <c r="B272" s="48">
        <v>612</v>
      </c>
      <c r="C272" s="48" t="s">
        <v>417</v>
      </c>
      <c r="D272" s="38" t="s">
        <v>165</v>
      </c>
      <c r="E272" s="39">
        <v>34500000</v>
      </c>
      <c r="F272" s="38" t="s">
        <v>418</v>
      </c>
      <c r="G272" s="41">
        <v>6</v>
      </c>
      <c r="H272" s="38" t="s">
        <v>147</v>
      </c>
      <c r="I272" s="41">
        <v>7.25</v>
      </c>
      <c r="J272" s="43">
        <v>34500000000</v>
      </c>
      <c r="K272" s="43">
        <v>34500000000</v>
      </c>
      <c r="L272" s="43">
        <v>34500000</v>
      </c>
      <c r="M272" s="43">
        <v>330161</v>
      </c>
      <c r="N272" s="43">
        <v>34830161</v>
      </c>
      <c r="O272" s="44"/>
    </row>
    <row r="273" spans="1:15" x14ac:dyDescent="0.15">
      <c r="A273" s="37" t="s">
        <v>298</v>
      </c>
      <c r="B273" s="48">
        <v>612</v>
      </c>
      <c r="C273" s="48" t="s">
        <v>417</v>
      </c>
      <c r="D273" s="38" t="s">
        <v>165</v>
      </c>
      <c r="E273" s="39">
        <v>10500000</v>
      </c>
      <c r="F273" s="38" t="s">
        <v>419</v>
      </c>
      <c r="G273" s="41">
        <v>0</v>
      </c>
      <c r="H273" s="38" t="s">
        <v>147</v>
      </c>
      <c r="I273" s="41">
        <v>7.5</v>
      </c>
      <c r="J273" s="43">
        <v>10500000000</v>
      </c>
      <c r="K273" s="43">
        <v>10500000000</v>
      </c>
      <c r="L273" s="43">
        <v>10500000</v>
      </c>
      <c r="M273" s="43">
        <v>0</v>
      </c>
      <c r="N273" s="43">
        <v>10500000</v>
      </c>
      <c r="O273" s="44"/>
    </row>
    <row r="274" spans="1:15" x14ac:dyDescent="0.15">
      <c r="A274" s="37" t="s">
        <v>298</v>
      </c>
      <c r="B274" s="48">
        <v>614</v>
      </c>
      <c r="C274" s="48" t="s">
        <v>420</v>
      </c>
      <c r="D274" s="38" t="s">
        <v>165</v>
      </c>
      <c r="E274" s="39">
        <v>13500000</v>
      </c>
      <c r="F274" s="38" t="s">
        <v>421</v>
      </c>
      <c r="G274" s="41">
        <v>6.5</v>
      </c>
      <c r="H274" s="38" t="s">
        <v>147</v>
      </c>
      <c r="I274" s="41">
        <v>6.5</v>
      </c>
      <c r="J274" s="43">
        <v>13500000000</v>
      </c>
      <c r="K274" s="43">
        <v>13500000000</v>
      </c>
      <c r="L274" s="43">
        <v>13500000</v>
      </c>
      <c r="M274" s="43">
        <v>69855</v>
      </c>
      <c r="N274" s="43">
        <v>13569855</v>
      </c>
      <c r="O274" s="44"/>
    </row>
    <row r="275" spans="1:15" x14ac:dyDescent="0.15">
      <c r="A275" s="37" t="s">
        <v>298</v>
      </c>
      <c r="B275" s="48">
        <v>614</v>
      </c>
      <c r="C275" s="48" t="s">
        <v>420</v>
      </c>
      <c r="D275" s="38" t="s">
        <v>165</v>
      </c>
      <c r="E275" s="39">
        <v>10500000</v>
      </c>
      <c r="F275" s="38" t="s">
        <v>422</v>
      </c>
      <c r="G275" s="41">
        <v>0</v>
      </c>
      <c r="H275" s="38" t="s">
        <v>147</v>
      </c>
      <c r="I275" s="41">
        <v>6.75</v>
      </c>
      <c r="J275" s="43">
        <v>10500000000</v>
      </c>
      <c r="K275" s="43">
        <v>10500000000</v>
      </c>
      <c r="L275" s="43">
        <v>10500000</v>
      </c>
      <c r="M275" s="43">
        <v>0</v>
      </c>
      <c r="N275" s="43">
        <v>10500000</v>
      </c>
      <c r="O275" s="44"/>
    </row>
    <row r="276" spans="1:15" x14ac:dyDescent="0.15">
      <c r="A276" s="37"/>
      <c r="B276" s="48"/>
      <c r="C276" s="48"/>
      <c r="D276" s="38"/>
      <c r="E276" s="39"/>
      <c r="F276" s="38"/>
      <c r="G276" s="41"/>
      <c r="H276" s="38"/>
      <c r="I276" s="41"/>
      <c r="J276" s="43"/>
      <c r="K276" s="43"/>
      <c r="L276" s="43"/>
      <c r="M276" s="43"/>
      <c r="N276" s="43"/>
      <c r="O276" s="44"/>
    </row>
    <row r="277" spans="1:15" x14ac:dyDescent="0.15">
      <c r="A277" s="37" t="s">
        <v>423</v>
      </c>
      <c r="B277" s="48">
        <v>626</v>
      </c>
      <c r="C277" s="48" t="s">
        <v>424</v>
      </c>
      <c r="D277" s="38" t="s">
        <v>383</v>
      </c>
      <c r="E277" s="39">
        <v>100000</v>
      </c>
      <c r="F277" s="38" t="s">
        <v>425</v>
      </c>
      <c r="G277" s="41">
        <v>0</v>
      </c>
      <c r="H277" s="38" t="s">
        <v>167</v>
      </c>
      <c r="I277" s="41">
        <v>0.5</v>
      </c>
      <c r="J277" s="43"/>
      <c r="K277" s="43"/>
      <c r="L277" s="43"/>
      <c r="M277" s="43"/>
      <c r="N277" s="43"/>
      <c r="O277" s="44"/>
    </row>
    <row r="278" spans="1:15" x14ac:dyDescent="0.15">
      <c r="A278" s="37" t="s">
        <v>423</v>
      </c>
      <c r="B278" s="48">
        <v>626</v>
      </c>
      <c r="C278" s="48" t="s">
        <v>424</v>
      </c>
      <c r="D278" s="38" t="s">
        <v>383</v>
      </c>
      <c r="E278" s="39">
        <v>100000</v>
      </c>
      <c r="F278" s="38" t="s">
        <v>426</v>
      </c>
      <c r="G278" s="41">
        <v>0</v>
      </c>
      <c r="H278" s="38" t="s">
        <v>167</v>
      </c>
      <c r="I278" s="41">
        <v>0.25</v>
      </c>
      <c r="J278" s="43"/>
      <c r="K278" s="43"/>
      <c r="L278" s="43"/>
      <c r="M278" s="43"/>
      <c r="N278" s="43"/>
      <c r="O278" s="44"/>
    </row>
    <row r="279" spans="1:15" x14ac:dyDescent="0.15">
      <c r="A279" s="37" t="s">
        <v>298</v>
      </c>
      <c r="B279" s="48">
        <v>628</v>
      </c>
      <c r="C279" s="48" t="s">
        <v>767</v>
      </c>
      <c r="D279" s="38" t="s">
        <v>165</v>
      </c>
      <c r="E279" s="39">
        <v>33500000</v>
      </c>
      <c r="F279" s="38" t="s">
        <v>768</v>
      </c>
      <c r="G279" s="41">
        <v>6.5</v>
      </c>
      <c r="H279" s="38" t="s">
        <v>147</v>
      </c>
      <c r="I279" s="41">
        <v>7.25</v>
      </c>
      <c r="J279" s="43">
        <v>33500000000</v>
      </c>
      <c r="K279" s="43">
        <v>33500000000</v>
      </c>
      <c r="L279" s="43">
        <v>33500000</v>
      </c>
      <c r="M279" s="43">
        <v>878270</v>
      </c>
      <c r="N279" s="43">
        <v>34378270</v>
      </c>
      <c r="O279" s="44"/>
    </row>
    <row r="280" spans="1:15" x14ac:dyDescent="0.15">
      <c r="A280" s="37" t="s">
        <v>298</v>
      </c>
      <c r="B280" s="48">
        <v>628</v>
      </c>
      <c r="C280" s="48" t="s">
        <v>767</v>
      </c>
      <c r="D280" s="38" t="s">
        <v>165</v>
      </c>
      <c r="E280" s="39">
        <v>6500000</v>
      </c>
      <c r="F280" s="38" t="s">
        <v>769</v>
      </c>
      <c r="G280" s="41">
        <v>0</v>
      </c>
      <c r="H280" s="38" t="s">
        <v>147</v>
      </c>
      <c r="I280" s="41">
        <v>7.5</v>
      </c>
      <c r="J280" s="43">
        <v>6500000000</v>
      </c>
      <c r="K280" s="43">
        <v>6500000000</v>
      </c>
      <c r="L280" s="43">
        <v>6500000</v>
      </c>
      <c r="M280" s="43">
        <v>0</v>
      </c>
      <c r="N280" s="43">
        <v>6500000</v>
      </c>
      <c r="O280" s="44"/>
    </row>
    <row r="281" spans="1:15" x14ac:dyDescent="0.15">
      <c r="A281" s="37" t="s">
        <v>365</v>
      </c>
      <c r="B281" s="48">
        <v>631</v>
      </c>
      <c r="C281" s="48" t="s">
        <v>770</v>
      </c>
      <c r="D281" s="38" t="s">
        <v>165</v>
      </c>
      <c r="E281" s="39">
        <v>25000000</v>
      </c>
      <c r="F281" s="38" t="s">
        <v>771</v>
      </c>
      <c r="G281" s="41">
        <v>6.5</v>
      </c>
      <c r="H281" s="38" t="s">
        <v>147</v>
      </c>
      <c r="I281" s="41">
        <v>6</v>
      </c>
      <c r="J281" s="43"/>
      <c r="K281" s="43"/>
      <c r="L281" s="43"/>
      <c r="M281" s="43"/>
      <c r="N281" s="43"/>
      <c r="O281" s="44"/>
    </row>
    <row r="282" spans="1:15" x14ac:dyDescent="0.15">
      <c r="A282" s="37" t="s">
        <v>365</v>
      </c>
      <c r="B282" s="48">
        <v>631</v>
      </c>
      <c r="C282" s="48" t="s">
        <v>770</v>
      </c>
      <c r="D282" s="38" t="s">
        <v>165</v>
      </c>
      <c r="E282" s="39">
        <v>3500000</v>
      </c>
      <c r="F282" s="38" t="s">
        <v>772</v>
      </c>
      <c r="G282" s="41">
        <v>7</v>
      </c>
      <c r="H282" s="38" t="s">
        <v>147</v>
      </c>
      <c r="I282" s="41">
        <v>6</v>
      </c>
      <c r="J282" s="43"/>
      <c r="K282" s="43"/>
      <c r="L282" s="43"/>
      <c r="M282" s="43"/>
      <c r="N282" s="43"/>
      <c r="O282" s="44"/>
    </row>
    <row r="283" spans="1:15" x14ac:dyDescent="0.15">
      <c r="A283" s="37" t="s">
        <v>365</v>
      </c>
      <c r="B283" s="48">
        <v>631</v>
      </c>
      <c r="C283" s="48" t="s">
        <v>770</v>
      </c>
      <c r="D283" s="38" t="s">
        <v>165</v>
      </c>
      <c r="E283" s="39">
        <v>10000</v>
      </c>
      <c r="F283" s="38" t="s">
        <v>773</v>
      </c>
      <c r="G283" s="41">
        <v>0</v>
      </c>
      <c r="H283" s="38" t="s">
        <v>147</v>
      </c>
      <c r="I283" s="41">
        <v>6.25</v>
      </c>
      <c r="J283" s="43"/>
      <c r="K283" s="43"/>
      <c r="L283" s="43"/>
      <c r="M283" s="43"/>
      <c r="N283" s="43"/>
      <c r="O283" s="44"/>
    </row>
    <row r="284" spans="1:15" x14ac:dyDescent="0.15">
      <c r="A284" s="37"/>
      <c r="B284" s="48"/>
      <c r="C284" s="48"/>
      <c r="D284" s="38"/>
      <c r="E284" s="39"/>
      <c r="F284" s="38"/>
      <c r="G284" s="41"/>
      <c r="H284" s="38"/>
      <c r="I284" s="41"/>
      <c r="J284" s="43"/>
      <c r="K284" s="43"/>
      <c r="L284" s="43"/>
      <c r="M284" s="43"/>
      <c r="N284" s="43"/>
      <c r="O284" s="44"/>
    </row>
    <row r="285" spans="1:15" x14ac:dyDescent="0.15">
      <c r="A285" s="37" t="s">
        <v>807</v>
      </c>
      <c r="B285" s="48">
        <v>634</v>
      </c>
      <c r="C285" s="48" t="s">
        <v>808</v>
      </c>
      <c r="D285" s="38" t="s">
        <v>383</v>
      </c>
      <c r="E285" s="39">
        <v>50000</v>
      </c>
      <c r="F285" s="38" t="s">
        <v>809</v>
      </c>
      <c r="G285" s="41">
        <v>0</v>
      </c>
      <c r="H285" s="38" t="s">
        <v>167</v>
      </c>
      <c r="I285" s="41">
        <v>8.4931506849315067E-2</v>
      </c>
      <c r="J285" s="43"/>
      <c r="K285" s="43"/>
      <c r="L285" s="43"/>
      <c r="M285" s="43"/>
      <c r="N285" s="43"/>
      <c r="O285" s="44"/>
    </row>
    <row r="286" spans="1:15" x14ac:dyDescent="0.15">
      <c r="A286" s="37" t="s">
        <v>807</v>
      </c>
      <c r="B286" s="48">
        <v>634</v>
      </c>
      <c r="C286" s="48" t="s">
        <v>808</v>
      </c>
      <c r="D286" s="38" t="s">
        <v>383</v>
      </c>
      <c r="E286" s="39">
        <v>50000</v>
      </c>
      <c r="F286" s="38" t="s">
        <v>810</v>
      </c>
      <c r="G286" s="41">
        <v>0</v>
      </c>
      <c r="H286" s="38" t="s">
        <v>167</v>
      </c>
      <c r="I286" s="41">
        <v>0.24931506849315069</v>
      </c>
      <c r="J286" s="43"/>
      <c r="K286" s="43"/>
      <c r="L286" s="43"/>
      <c r="M286" s="43"/>
      <c r="N286" s="43"/>
      <c r="O286" s="44"/>
    </row>
    <row r="287" spans="1:15" x14ac:dyDescent="0.15">
      <c r="A287" s="37" t="s">
        <v>807</v>
      </c>
      <c r="B287" s="48">
        <v>634</v>
      </c>
      <c r="C287" s="48" t="s">
        <v>808</v>
      </c>
      <c r="D287" s="38" t="s">
        <v>383</v>
      </c>
      <c r="E287" s="39">
        <v>50000</v>
      </c>
      <c r="F287" s="38" t="s">
        <v>811</v>
      </c>
      <c r="G287" s="41">
        <v>0</v>
      </c>
      <c r="H287" s="38" t="s">
        <v>167</v>
      </c>
      <c r="I287" s="41">
        <v>0.49589041095890413</v>
      </c>
      <c r="J287" s="7"/>
      <c r="K287" s="7"/>
      <c r="L287" s="7"/>
      <c r="M287" s="7"/>
      <c r="N287" s="7"/>
      <c r="O287" s="44"/>
    </row>
    <row r="288" spans="1:15" x14ac:dyDescent="0.15">
      <c r="A288" s="37" t="s">
        <v>807</v>
      </c>
      <c r="B288" s="48">
        <v>634</v>
      </c>
      <c r="C288" s="48" t="s">
        <v>808</v>
      </c>
      <c r="D288" s="38" t="s">
        <v>383</v>
      </c>
      <c r="E288" s="39">
        <v>50000</v>
      </c>
      <c r="F288" s="38" t="s">
        <v>812</v>
      </c>
      <c r="G288" s="41">
        <v>0</v>
      </c>
      <c r="H288" s="38" t="s">
        <v>167</v>
      </c>
      <c r="I288" s="41">
        <v>0.989041095890411</v>
      </c>
      <c r="J288" s="7"/>
      <c r="K288" s="7"/>
      <c r="L288" s="7"/>
      <c r="M288" s="7"/>
      <c r="N288" s="7"/>
      <c r="O288" s="44"/>
    </row>
    <row r="289" spans="1:15" x14ac:dyDescent="0.15">
      <c r="A289" s="37" t="s">
        <v>807</v>
      </c>
      <c r="B289" s="48">
        <v>634</v>
      </c>
      <c r="C289" s="48" t="s">
        <v>808</v>
      </c>
      <c r="D289" s="38" t="s">
        <v>165</v>
      </c>
      <c r="E289" s="39">
        <v>25000000</v>
      </c>
      <c r="F289" s="38" t="s">
        <v>813</v>
      </c>
      <c r="G289" s="41">
        <v>0</v>
      </c>
      <c r="H289" s="38" t="s">
        <v>167</v>
      </c>
      <c r="I289" s="41">
        <v>8.4931506849315067E-2</v>
      </c>
      <c r="J289" s="7"/>
      <c r="K289" s="7"/>
      <c r="L289" s="7"/>
      <c r="M289" s="7"/>
      <c r="N289" s="7"/>
      <c r="O289" s="44"/>
    </row>
    <row r="290" spans="1:15" x14ac:dyDescent="0.15">
      <c r="A290" s="37" t="s">
        <v>807</v>
      </c>
      <c r="B290" s="48">
        <v>634</v>
      </c>
      <c r="C290" s="48" t="s">
        <v>808</v>
      </c>
      <c r="D290" s="38" t="s">
        <v>165</v>
      </c>
      <c r="E290" s="39">
        <v>25000000</v>
      </c>
      <c r="F290" s="38" t="s">
        <v>814</v>
      </c>
      <c r="G290" s="41">
        <v>0</v>
      </c>
      <c r="H290" s="38" t="s">
        <v>167</v>
      </c>
      <c r="I290" s="41">
        <v>0.24931506849315069</v>
      </c>
      <c r="J290" s="43"/>
      <c r="K290" s="43"/>
      <c r="L290" s="43"/>
      <c r="M290" s="43"/>
      <c r="N290" s="43"/>
      <c r="O290" s="44"/>
    </row>
    <row r="291" spans="1:15" x14ac:dyDescent="0.15">
      <c r="A291" s="37" t="s">
        <v>807</v>
      </c>
      <c r="B291" s="48">
        <v>634</v>
      </c>
      <c r="C291" s="48" t="s">
        <v>808</v>
      </c>
      <c r="D291" s="38" t="s">
        <v>165</v>
      </c>
      <c r="E291" s="39">
        <v>25000000</v>
      </c>
      <c r="F291" s="38" t="s">
        <v>815</v>
      </c>
      <c r="G291" s="41">
        <v>0</v>
      </c>
      <c r="H291" s="38" t="s">
        <v>167</v>
      </c>
      <c r="I291" s="41">
        <v>0.49589041095890413</v>
      </c>
      <c r="J291" s="43"/>
      <c r="K291" s="43"/>
      <c r="L291" s="43"/>
      <c r="M291" s="43"/>
      <c r="N291" s="43"/>
      <c r="O291" s="44"/>
    </row>
    <row r="292" spans="1:15" x14ac:dyDescent="0.15">
      <c r="A292" s="37" t="s">
        <v>807</v>
      </c>
      <c r="B292" s="48">
        <v>634</v>
      </c>
      <c r="C292" s="48" t="s">
        <v>808</v>
      </c>
      <c r="D292" s="38" t="s">
        <v>165</v>
      </c>
      <c r="E292" s="39">
        <v>25000000</v>
      </c>
      <c r="F292" s="38" t="s">
        <v>816</v>
      </c>
      <c r="G292" s="41">
        <v>0</v>
      </c>
      <c r="H292" s="38" t="s">
        <v>167</v>
      </c>
      <c r="I292" s="41">
        <v>0.989041095890411</v>
      </c>
      <c r="J292" s="7"/>
      <c r="K292" s="7"/>
      <c r="L292" s="7"/>
      <c r="M292" s="7"/>
      <c r="N292" s="7"/>
      <c r="O292" s="44"/>
    </row>
    <row r="293" spans="1:15" x14ac:dyDescent="0.15">
      <c r="A293" s="37" t="s">
        <v>807</v>
      </c>
      <c r="B293" s="48">
        <v>634</v>
      </c>
      <c r="C293" s="48" t="s">
        <v>808</v>
      </c>
      <c r="D293" s="38" t="s">
        <v>165</v>
      </c>
      <c r="E293" s="39">
        <v>25000000</v>
      </c>
      <c r="F293" s="38" t="s">
        <v>817</v>
      </c>
      <c r="G293" s="41">
        <v>0</v>
      </c>
      <c r="H293" s="38" t="s">
        <v>167</v>
      </c>
      <c r="I293" s="41">
        <v>0.24931506849315069</v>
      </c>
      <c r="J293" s="7"/>
      <c r="K293" s="7"/>
      <c r="L293" s="7"/>
      <c r="M293" s="7"/>
      <c r="N293" s="7"/>
      <c r="O293" s="44"/>
    </row>
    <row r="294" spans="1:15" x14ac:dyDescent="0.15">
      <c r="A294" s="37" t="s">
        <v>807</v>
      </c>
      <c r="B294" s="48">
        <v>634</v>
      </c>
      <c r="C294" s="48" t="s">
        <v>808</v>
      </c>
      <c r="D294" s="38" t="s">
        <v>165</v>
      </c>
      <c r="E294" s="39">
        <v>25000000</v>
      </c>
      <c r="F294" s="38" t="s">
        <v>818</v>
      </c>
      <c r="G294" s="41">
        <v>0</v>
      </c>
      <c r="H294" s="38" t="s">
        <v>167</v>
      </c>
      <c r="I294" s="41">
        <v>0.49589041095890413</v>
      </c>
      <c r="J294" s="7"/>
      <c r="K294" s="7"/>
      <c r="L294" s="7"/>
      <c r="M294" s="7"/>
      <c r="N294" s="7"/>
      <c r="O294" s="44"/>
    </row>
    <row r="295" spans="1:15" x14ac:dyDescent="0.15">
      <c r="A295" s="37" t="s">
        <v>807</v>
      </c>
      <c r="B295" s="48">
        <v>634</v>
      </c>
      <c r="C295" s="48" t="s">
        <v>808</v>
      </c>
      <c r="D295" s="38" t="s">
        <v>165</v>
      </c>
      <c r="E295" s="39">
        <v>25000000</v>
      </c>
      <c r="F295" s="38" t="s">
        <v>819</v>
      </c>
      <c r="G295" s="41">
        <v>0</v>
      </c>
      <c r="H295" s="38" t="s">
        <v>167</v>
      </c>
      <c r="I295" s="41">
        <v>0.989041095890411</v>
      </c>
      <c r="J295" s="7"/>
      <c r="K295" s="7"/>
      <c r="L295" s="7"/>
      <c r="M295" s="7"/>
      <c r="N295" s="7"/>
      <c r="O295" s="44"/>
    </row>
    <row r="296" spans="1:15" x14ac:dyDescent="0.15">
      <c r="A296" s="37" t="s">
        <v>807</v>
      </c>
      <c r="B296" s="48">
        <v>634</v>
      </c>
      <c r="C296" s="48" t="s">
        <v>808</v>
      </c>
      <c r="D296" s="38" t="s">
        <v>383</v>
      </c>
      <c r="E296" s="39">
        <v>50000</v>
      </c>
      <c r="F296" s="38" t="s">
        <v>820</v>
      </c>
      <c r="G296" s="41">
        <v>0</v>
      </c>
      <c r="H296" s="38" t="s">
        <v>167</v>
      </c>
      <c r="I296" s="41">
        <v>0.24931506849315069</v>
      </c>
      <c r="J296" s="43"/>
      <c r="K296" s="43"/>
      <c r="L296" s="43"/>
      <c r="M296" s="43"/>
      <c r="N296" s="43"/>
      <c r="O296" s="44"/>
    </row>
    <row r="297" spans="1:15" x14ac:dyDescent="0.15">
      <c r="A297" s="37" t="s">
        <v>807</v>
      </c>
      <c r="B297" s="48">
        <v>634</v>
      </c>
      <c r="C297" s="48" t="s">
        <v>808</v>
      </c>
      <c r="D297" s="38" t="s">
        <v>383</v>
      </c>
      <c r="E297" s="39">
        <v>50000</v>
      </c>
      <c r="F297" s="38" t="s">
        <v>821</v>
      </c>
      <c r="G297" s="41">
        <v>0</v>
      </c>
      <c r="H297" s="38" t="s">
        <v>167</v>
      </c>
      <c r="I297" s="41">
        <v>0.49589041095890413</v>
      </c>
      <c r="J297" s="43"/>
      <c r="K297" s="43"/>
      <c r="L297" s="43"/>
      <c r="M297" s="43"/>
      <c r="N297" s="43"/>
      <c r="O297" s="44"/>
    </row>
    <row r="298" spans="1:15" x14ac:dyDescent="0.15">
      <c r="A298" s="37" t="s">
        <v>807</v>
      </c>
      <c r="B298" s="48">
        <v>634</v>
      </c>
      <c r="C298" s="48" t="s">
        <v>808</v>
      </c>
      <c r="D298" s="38" t="s">
        <v>383</v>
      </c>
      <c r="E298" s="39">
        <v>50000</v>
      </c>
      <c r="F298" s="38" t="s">
        <v>822</v>
      </c>
      <c r="G298" s="41">
        <v>0</v>
      </c>
      <c r="H298" s="38" t="s">
        <v>167</v>
      </c>
      <c r="I298" s="41">
        <v>0.989041095890411</v>
      </c>
      <c r="J298" s="43"/>
      <c r="K298" s="43"/>
      <c r="L298" s="43"/>
      <c r="M298" s="43"/>
      <c r="N298" s="43"/>
      <c r="O298" s="44"/>
    </row>
    <row r="299" spans="1:15" x14ac:dyDescent="0.15">
      <c r="A299" s="37"/>
      <c r="B299" s="48"/>
      <c r="C299" s="48"/>
      <c r="D299" s="38"/>
      <c r="E299" s="39"/>
      <c r="F299" s="38"/>
      <c r="G299" s="41"/>
      <c r="H299" s="38"/>
      <c r="I299" s="41"/>
      <c r="J299" s="41"/>
      <c r="K299" s="43"/>
      <c r="L299" s="43"/>
      <c r="M299" s="43"/>
      <c r="N299" s="43"/>
      <c r="O299" s="44"/>
    </row>
    <row r="300" spans="1:15" ht="18.75" customHeight="1" x14ac:dyDescent="0.15">
      <c r="A300" s="65" t="s">
        <v>427</v>
      </c>
      <c r="B300" s="66"/>
      <c r="C300" s="66"/>
      <c r="D300" s="67"/>
      <c r="E300" s="68"/>
      <c r="F300" s="67"/>
      <c r="G300" s="67"/>
      <c r="H300" s="67" t="s">
        <v>3</v>
      </c>
      <c r="I300" s="69"/>
      <c r="J300" s="69"/>
      <c r="K300" s="70"/>
      <c r="L300" s="71">
        <v>1091815716</v>
      </c>
      <c r="M300" s="71">
        <v>22652053.009999998</v>
      </c>
      <c r="N300" s="71">
        <v>1114467768.5900002</v>
      </c>
      <c r="O300" s="72"/>
    </row>
    <row r="301" spans="1:15" ht="10.5" customHeight="1" x14ac:dyDescent="0.15">
      <c r="A301" s="73"/>
      <c r="G301" s="74"/>
      <c r="H301" s="75"/>
      <c r="I301" s="76"/>
      <c r="J301" s="76"/>
      <c r="K301" s="77"/>
      <c r="L301" s="77"/>
      <c r="M301" s="77"/>
      <c r="N301" s="77"/>
      <c r="O301" s="78"/>
    </row>
    <row r="302" spans="1:15" x14ac:dyDescent="0.15">
      <c r="A302" s="79" t="s">
        <v>835</v>
      </c>
      <c r="B302" s="79"/>
      <c r="C302" s="79" t="s">
        <v>836</v>
      </c>
      <c r="G302" s="74"/>
      <c r="H302" s="75"/>
      <c r="I302" s="76"/>
      <c r="J302" s="76"/>
    </row>
    <row r="303" spans="1:15" x14ac:dyDescent="0.15">
      <c r="A303" s="80" t="s">
        <v>430</v>
      </c>
      <c r="B303" s="48"/>
      <c r="C303" s="48"/>
      <c r="H303" s="81"/>
      <c r="K303" s="82"/>
      <c r="L303" s="83"/>
    </row>
    <row r="304" spans="1:15" x14ac:dyDescent="0.15">
      <c r="A304" s="80" t="s">
        <v>431</v>
      </c>
    </row>
    <row r="305" spans="1:7" x14ac:dyDescent="0.15">
      <c r="A305" s="80" t="s">
        <v>432</v>
      </c>
    </row>
    <row r="306" spans="1:7" x14ac:dyDescent="0.15">
      <c r="A306" s="80" t="s">
        <v>433</v>
      </c>
    </row>
    <row r="307" spans="1:7" x14ac:dyDescent="0.15">
      <c r="A307" s="84" t="s">
        <v>434</v>
      </c>
      <c r="B307" s="84" t="s">
        <v>435</v>
      </c>
    </row>
    <row r="308" spans="1:7" x14ac:dyDescent="0.15">
      <c r="A308" s="84" t="s">
        <v>436</v>
      </c>
    </row>
    <row r="309" spans="1:7" x14ac:dyDescent="0.15">
      <c r="A309" s="84" t="s">
        <v>437</v>
      </c>
    </row>
    <row r="310" spans="1:7" x14ac:dyDescent="0.15">
      <c r="A310" s="84" t="s">
        <v>438</v>
      </c>
      <c r="E310" s="85"/>
    </row>
    <row r="311" spans="1:7" x14ac:dyDescent="0.15">
      <c r="A311" s="86" t="s">
        <v>439</v>
      </c>
      <c r="B311" s="86" t="s">
        <v>440</v>
      </c>
      <c r="G311" s="86" t="s">
        <v>441</v>
      </c>
    </row>
    <row r="312" spans="1:7" x14ac:dyDescent="0.15">
      <c r="A312" s="86" t="s">
        <v>442</v>
      </c>
      <c r="B312" s="86" t="s">
        <v>443</v>
      </c>
      <c r="G312" s="86" t="s">
        <v>444</v>
      </c>
    </row>
    <row r="313" spans="1:7" x14ac:dyDescent="0.15">
      <c r="A313" s="7"/>
      <c r="B313" s="7"/>
    </row>
    <row r="314" spans="1:7" ht="12.75" x14ac:dyDescent="0.2">
      <c r="A314" s="90" t="s">
        <v>445</v>
      </c>
      <c r="C314" s="6"/>
      <c r="E314" s="6"/>
    </row>
    <row r="315" spans="1:7" ht="12.75" x14ac:dyDescent="0.2">
      <c r="A315" s="1" t="s">
        <v>446</v>
      </c>
      <c r="C315" s="6"/>
      <c r="E315" s="6"/>
    </row>
    <row r="316" spans="1:7" ht="12.75" x14ac:dyDescent="0.2">
      <c r="A316" s="90" t="s">
        <v>837</v>
      </c>
      <c r="C316" s="6"/>
      <c r="E316" s="6"/>
    </row>
    <row r="317" spans="1:7" x14ac:dyDescent="0.15">
      <c r="A317" s="11"/>
      <c r="B317" s="2"/>
      <c r="C317" s="11"/>
      <c r="D317" s="11"/>
      <c r="E317" s="11"/>
      <c r="F317" s="11"/>
    </row>
    <row r="318" spans="1:7" ht="12.75" x14ac:dyDescent="0.2">
      <c r="A318" s="91"/>
      <c r="B318" s="92"/>
      <c r="C318" s="93"/>
      <c r="D318" s="93" t="s">
        <v>448</v>
      </c>
      <c r="E318" s="92"/>
      <c r="F318" s="94" t="s">
        <v>449</v>
      </c>
    </row>
    <row r="319" spans="1:7" ht="12.75" x14ac:dyDescent="0.2">
      <c r="A319" s="95" t="s">
        <v>4</v>
      </c>
      <c r="B319" s="96" t="s">
        <v>5</v>
      </c>
      <c r="C319" s="22"/>
      <c r="D319" s="96" t="s">
        <v>450</v>
      </c>
      <c r="E319" s="96" t="s">
        <v>451</v>
      </c>
      <c r="F319" s="97" t="s">
        <v>452</v>
      </c>
    </row>
    <row r="320" spans="1:7" ht="12.75" x14ac:dyDescent="0.2">
      <c r="A320" s="95" t="s">
        <v>453</v>
      </c>
      <c r="B320" s="96" t="s">
        <v>454</v>
      </c>
      <c r="C320" s="96" t="s">
        <v>7</v>
      </c>
      <c r="D320" s="96" t="s">
        <v>455</v>
      </c>
      <c r="E320" s="96" t="s">
        <v>456</v>
      </c>
      <c r="F320" s="97" t="s">
        <v>457</v>
      </c>
    </row>
    <row r="321" spans="1:10" ht="12.75" x14ac:dyDescent="0.2">
      <c r="A321" s="98"/>
      <c r="B321" s="33"/>
      <c r="C321" s="32"/>
      <c r="D321" s="33" t="s">
        <v>33</v>
      </c>
      <c r="E321" s="33" t="s">
        <v>33</v>
      </c>
      <c r="F321" s="99" t="s">
        <v>33</v>
      </c>
    </row>
    <row r="322" spans="1:10" x14ac:dyDescent="0.15">
      <c r="A322" s="11"/>
      <c r="B322" s="2"/>
      <c r="C322" s="11"/>
      <c r="D322" s="11"/>
      <c r="E322" s="11"/>
      <c r="F322" s="11"/>
    </row>
    <row r="323" spans="1:10" x14ac:dyDescent="0.15">
      <c r="A323" s="86" t="s">
        <v>34</v>
      </c>
      <c r="B323" s="2">
        <v>193</v>
      </c>
      <c r="C323" s="2" t="s">
        <v>39</v>
      </c>
      <c r="D323" s="100">
        <v>148751</v>
      </c>
      <c r="E323" s="100">
        <v>78500</v>
      </c>
      <c r="F323" s="101"/>
    </row>
    <row r="324" spans="1:10" x14ac:dyDescent="0.15">
      <c r="A324" s="86" t="s">
        <v>34</v>
      </c>
      <c r="B324" s="2">
        <v>199</v>
      </c>
      <c r="C324" s="2" t="s">
        <v>42</v>
      </c>
      <c r="D324" s="100">
        <v>132894</v>
      </c>
      <c r="E324" s="100">
        <v>81674</v>
      </c>
      <c r="F324" s="101"/>
    </row>
    <row r="325" spans="1:10" x14ac:dyDescent="0.15">
      <c r="A325" s="86" t="s">
        <v>34</v>
      </c>
      <c r="B325" s="2">
        <v>202</v>
      </c>
      <c r="C325" s="2" t="s">
        <v>46</v>
      </c>
      <c r="D325" s="100">
        <v>236341</v>
      </c>
      <c r="E325" s="100">
        <v>153097</v>
      </c>
      <c r="F325" s="101"/>
    </row>
    <row r="326" spans="1:10" x14ac:dyDescent="0.15">
      <c r="A326" s="86" t="s">
        <v>252</v>
      </c>
      <c r="B326" s="2">
        <v>211</v>
      </c>
      <c r="C326" s="2" t="s">
        <v>49</v>
      </c>
      <c r="D326" s="100">
        <v>48680</v>
      </c>
      <c r="E326" s="100">
        <v>42193</v>
      </c>
      <c r="F326" s="101"/>
    </row>
    <row r="327" spans="1:10" x14ac:dyDescent="0.15">
      <c r="A327" s="86" t="s">
        <v>252</v>
      </c>
      <c r="B327" s="2">
        <v>211</v>
      </c>
      <c r="C327" s="2" t="s">
        <v>50</v>
      </c>
      <c r="D327" s="100">
        <v>21058</v>
      </c>
      <c r="E327" s="100">
        <v>18239</v>
      </c>
      <c r="F327" s="101"/>
    </row>
    <row r="328" spans="1:10" x14ac:dyDescent="0.15">
      <c r="A328" s="86" t="s">
        <v>252</v>
      </c>
      <c r="B328" s="2">
        <v>221</v>
      </c>
      <c r="C328" s="2" t="s">
        <v>54</v>
      </c>
      <c r="D328" s="100">
        <v>106138</v>
      </c>
      <c r="E328" s="100">
        <v>86975</v>
      </c>
      <c r="F328" s="101"/>
    </row>
    <row r="329" spans="1:10" x14ac:dyDescent="0.15">
      <c r="A329" s="86" t="s">
        <v>252</v>
      </c>
      <c r="B329" s="2">
        <v>221</v>
      </c>
      <c r="C329" s="2" t="s">
        <v>56</v>
      </c>
      <c r="D329" s="100">
        <v>21228</v>
      </c>
      <c r="E329" s="100">
        <v>11210</v>
      </c>
      <c r="F329" s="101"/>
    </row>
    <row r="330" spans="1:10" x14ac:dyDescent="0.15">
      <c r="A330" s="86" t="s">
        <v>252</v>
      </c>
      <c r="B330" s="2">
        <v>221</v>
      </c>
      <c r="C330" s="2" t="s">
        <v>57</v>
      </c>
      <c r="D330" s="100">
        <v>108297</v>
      </c>
      <c r="E330" s="100">
        <v>9730</v>
      </c>
      <c r="F330" s="101"/>
      <c r="G330" s="87"/>
      <c r="H330" s="87"/>
      <c r="I330" s="87"/>
      <c r="J330" s="87"/>
    </row>
    <row r="331" spans="1:10" x14ac:dyDescent="0.15">
      <c r="A331" s="86" t="s">
        <v>252</v>
      </c>
      <c r="B331" s="2">
        <v>221</v>
      </c>
      <c r="C331" s="2" t="s">
        <v>58</v>
      </c>
      <c r="D331" s="100">
        <v>23964</v>
      </c>
      <c r="E331" s="100">
        <v>2183</v>
      </c>
      <c r="F331" s="101"/>
      <c r="G331" s="87"/>
      <c r="H331" s="87"/>
      <c r="I331" s="87"/>
      <c r="J331" s="87"/>
    </row>
    <row r="332" spans="1:10" x14ac:dyDescent="0.15">
      <c r="A332" s="37" t="s">
        <v>60</v>
      </c>
      <c r="B332" s="2">
        <v>228</v>
      </c>
      <c r="C332" s="2" t="s">
        <v>41</v>
      </c>
      <c r="D332" s="100">
        <v>259256</v>
      </c>
      <c r="E332" s="100">
        <v>177883</v>
      </c>
      <c r="F332" s="101"/>
      <c r="G332" s="87"/>
      <c r="H332" s="87"/>
      <c r="I332" s="87"/>
      <c r="J332" s="87"/>
    </row>
    <row r="333" spans="1:10" x14ac:dyDescent="0.15">
      <c r="A333" s="37" t="s">
        <v>458</v>
      </c>
      <c r="B333" s="38">
        <v>239</v>
      </c>
      <c r="C333" s="38" t="s">
        <v>52</v>
      </c>
      <c r="D333" s="100">
        <v>274027.83</v>
      </c>
      <c r="E333" s="100">
        <v>10481.17</v>
      </c>
      <c r="F333" s="101"/>
      <c r="G333" s="87"/>
      <c r="H333" s="87"/>
    </row>
    <row r="334" spans="1:10" x14ac:dyDescent="0.15">
      <c r="A334" s="86" t="s">
        <v>47</v>
      </c>
      <c r="B334" s="38">
        <v>245</v>
      </c>
      <c r="C334" s="2" t="s">
        <v>77</v>
      </c>
      <c r="D334" s="100">
        <v>275482</v>
      </c>
      <c r="E334" s="100">
        <v>107535</v>
      </c>
      <c r="F334" s="101"/>
      <c r="G334" s="87"/>
      <c r="H334" s="87"/>
    </row>
    <row r="335" spans="1:10" x14ac:dyDescent="0.15">
      <c r="A335" s="86" t="s">
        <v>47</v>
      </c>
      <c r="B335" s="38">
        <v>245</v>
      </c>
      <c r="C335" s="2" t="s">
        <v>78</v>
      </c>
      <c r="D335" s="100">
        <v>30784</v>
      </c>
      <c r="E335" s="100">
        <v>13042</v>
      </c>
      <c r="F335" s="101"/>
      <c r="H335" s="87"/>
    </row>
    <row r="336" spans="1:10" x14ac:dyDescent="0.15">
      <c r="A336" s="86" t="s">
        <v>47</v>
      </c>
      <c r="B336" s="38">
        <v>245</v>
      </c>
      <c r="C336" s="2" t="s">
        <v>80</v>
      </c>
      <c r="D336" s="100">
        <v>366612</v>
      </c>
      <c r="E336" s="100">
        <v>0</v>
      </c>
      <c r="F336" s="101"/>
      <c r="H336" s="87"/>
    </row>
    <row r="337" spans="1:15" x14ac:dyDescent="0.15">
      <c r="A337" s="86" t="s">
        <v>298</v>
      </c>
      <c r="B337" s="2">
        <v>262</v>
      </c>
      <c r="C337" s="2" t="s">
        <v>89</v>
      </c>
      <c r="D337" s="100">
        <v>53232</v>
      </c>
      <c r="E337" s="100">
        <v>14125</v>
      </c>
      <c r="F337" s="101"/>
      <c r="H337" s="87"/>
    </row>
    <row r="338" spans="1:15" x14ac:dyDescent="0.15">
      <c r="A338" s="86" t="s">
        <v>298</v>
      </c>
      <c r="B338" s="2">
        <v>262</v>
      </c>
      <c r="C338" s="2" t="s">
        <v>90</v>
      </c>
      <c r="D338" s="100">
        <v>13485</v>
      </c>
      <c r="E338" s="100">
        <v>3578</v>
      </c>
      <c r="F338" s="101"/>
      <c r="H338" s="87"/>
    </row>
    <row r="339" spans="1:15" x14ac:dyDescent="0.15">
      <c r="A339" s="37" t="s">
        <v>60</v>
      </c>
      <c r="B339" s="2">
        <v>270</v>
      </c>
      <c r="C339" s="38" t="s">
        <v>44</v>
      </c>
      <c r="D339" s="100">
        <v>308126</v>
      </c>
      <c r="E339" s="100">
        <v>187594</v>
      </c>
      <c r="F339" s="101"/>
    </row>
    <row r="340" spans="1:15" x14ac:dyDescent="0.15">
      <c r="A340" s="37" t="s">
        <v>60</v>
      </c>
      <c r="B340" s="48">
        <v>319</v>
      </c>
      <c r="C340" s="38" t="s">
        <v>69</v>
      </c>
      <c r="D340" s="100">
        <v>411669</v>
      </c>
      <c r="E340" s="100">
        <v>193504</v>
      </c>
      <c r="F340" s="101"/>
    </row>
    <row r="341" spans="1:15" x14ac:dyDescent="0.15">
      <c r="A341" s="37" t="s">
        <v>130</v>
      </c>
      <c r="B341" s="48">
        <v>322</v>
      </c>
      <c r="C341" s="38" t="s">
        <v>139</v>
      </c>
      <c r="D341" s="100">
        <v>651517</v>
      </c>
      <c r="E341" s="100">
        <v>250936</v>
      </c>
      <c r="F341" s="101"/>
    </row>
    <row r="342" spans="1:15" x14ac:dyDescent="0.15">
      <c r="A342" s="37" t="s">
        <v>130</v>
      </c>
      <c r="B342" s="48">
        <v>322</v>
      </c>
      <c r="C342" s="38" t="s">
        <v>140</v>
      </c>
      <c r="D342" s="100">
        <v>166896</v>
      </c>
      <c r="E342" s="100">
        <v>62478</v>
      </c>
      <c r="F342" s="101"/>
    </row>
    <row r="343" spans="1:15" x14ac:dyDescent="0.15">
      <c r="A343" s="37" t="s">
        <v>130</v>
      </c>
      <c r="B343" s="48">
        <v>322</v>
      </c>
      <c r="C343" s="38" t="s">
        <v>142</v>
      </c>
      <c r="D343" s="100">
        <v>0</v>
      </c>
      <c r="E343" s="100">
        <v>95453</v>
      </c>
      <c r="F343" s="101"/>
      <c r="G343" s="87"/>
      <c r="H343" s="87"/>
      <c r="I343" s="87"/>
      <c r="J343" s="87"/>
      <c r="K343" s="87"/>
      <c r="L343" s="87"/>
      <c r="M343" s="87"/>
      <c r="N343" s="87"/>
      <c r="O343" s="87"/>
    </row>
    <row r="344" spans="1:15" x14ac:dyDescent="0.15">
      <c r="A344" s="37" t="s">
        <v>124</v>
      </c>
      <c r="B344" s="48">
        <v>330</v>
      </c>
      <c r="C344" s="38" t="s">
        <v>146</v>
      </c>
      <c r="D344" s="100">
        <v>0</v>
      </c>
      <c r="E344" s="100">
        <v>52040</v>
      </c>
      <c r="F344" s="101"/>
      <c r="L344" s="87"/>
      <c r="M344" s="87"/>
      <c r="N344" s="87"/>
    </row>
    <row r="345" spans="1:15" x14ac:dyDescent="0.15">
      <c r="A345" s="37" t="s">
        <v>459</v>
      </c>
      <c r="B345" s="48">
        <v>337</v>
      </c>
      <c r="C345" s="38" t="s">
        <v>154</v>
      </c>
      <c r="D345" s="100">
        <v>147469</v>
      </c>
      <c r="E345" s="100">
        <v>97586</v>
      </c>
      <c r="F345" s="101"/>
      <c r="K345" s="87"/>
      <c r="L345" s="87"/>
      <c r="M345" s="87"/>
      <c r="N345" s="87"/>
    </row>
    <row r="346" spans="1:15" x14ac:dyDescent="0.15">
      <c r="A346" s="37" t="s">
        <v>60</v>
      </c>
      <c r="B346" s="48">
        <v>341</v>
      </c>
      <c r="C346" s="38" t="s">
        <v>111</v>
      </c>
      <c r="D346" s="100">
        <v>150678</v>
      </c>
      <c r="E346" s="100">
        <v>49037</v>
      </c>
      <c r="F346" s="101"/>
      <c r="K346" s="87"/>
      <c r="L346" s="87"/>
      <c r="M346" s="87"/>
    </row>
    <row r="347" spans="1:15" x14ac:dyDescent="0.15">
      <c r="A347" s="37" t="s">
        <v>94</v>
      </c>
      <c r="B347" s="48">
        <v>351</v>
      </c>
      <c r="C347" s="38" t="s">
        <v>180</v>
      </c>
      <c r="D347" s="100">
        <v>155490</v>
      </c>
      <c r="E347" s="100">
        <v>88495</v>
      </c>
      <c r="F347" s="101"/>
      <c r="L347" s="87"/>
    </row>
    <row r="348" spans="1:15" x14ac:dyDescent="0.15">
      <c r="A348" s="37" t="s">
        <v>94</v>
      </c>
      <c r="B348" s="48">
        <v>351</v>
      </c>
      <c r="C348" s="38" t="s">
        <v>181</v>
      </c>
      <c r="D348" s="100">
        <v>60252</v>
      </c>
      <c r="E348" s="100">
        <v>34292</v>
      </c>
      <c r="F348" s="101"/>
      <c r="G348" s="87"/>
      <c r="H348" s="87"/>
      <c r="I348" s="87"/>
      <c r="J348" s="87"/>
      <c r="K348" s="87"/>
      <c r="L348" s="87"/>
      <c r="M348" s="87"/>
      <c r="N348" s="87"/>
      <c r="O348" s="87"/>
    </row>
    <row r="349" spans="1:15" x14ac:dyDescent="0.15">
      <c r="A349" s="37" t="s">
        <v>94</v>
      </c>
      <c r="B349" s="48">
        <v>351</v>
      </c>
      <c r="C349" s="38" t="s">
        <v>190</v>
      </c>
      <c r="D349" s="100">
        <v>304799</v>
      </c>
      <c r="E349" s="100">
        <v>164215</v>
      </c>
      <c r="F349" s="101"/>
      <c r="G349" s="88"/>
      <c r="I349" s="5"/>
      <c r="J349" s="5"/>
      <c r="K349" s="78"/>
      <c r="L349" s="78"/>
      <c r="M349" s="78"/>
      <c r="N349" s="78"/>
    </row>
    <row r="350" spans="1:15" x14ac:dyDescent="0.15">
      <c r="A350" s="37" t="s">
        <v>94</v>
      </c>
      <c r="B350" s="48">
        <v>351</v>
      </c>
      <c r="C350" s="38" t="s">
        <v>191</v>
      </c>
      <c r="D350" s="100">
        <v>65532</v>
      </c>
      <c r="E350" s="100">
        <v>35306</v>
      </c>
      <c r="F350" s="101"/>
      <c r="G350" s="88"/>
      <c r="I350" s="5"/>
      <c r="J350" s="5"/>
      <c r="K350" s="78"/>
      <c r="L350" s="78"/>
      <c r="M350" s="78"/>
      <c r="N350" s="78"/>
    </row>
    <row r="351" spans="1:15" x14ac:dyDescent="0.15">
      <c r="A351" s="37" t="s">
        <v>94</v>
      </c>
      <c r="B351" s="48">
        <v>351</v>
      </c>
      <c r="C351" s="38" t="s">
        <v>197</v>
      </c>
      <c r="D351" s="100">
        <v>209778</v>
      </c>
      <c r="E351" s="100">
        <v>2067</v>
      </c>
      <c r="F351" s="101"/>
      <c r="G351" s="88"/>
      <c r="I351" s="5"/>
      <c r="J351" s="5"/>
      <c r="K351" s="78"/>
      <c r="L351" s="78"/>
      <c r="M351" s="78"/>
      <c r="N351" s="78"/>
    </row>
    <row r="352" spans="1:15" x14ac:dyDescent="0.15">
      <c r="A352" s="37" t="s">
        <v>94</v>
      </c>
      <c r="B352" s="48">
        <v>351</v>
      </c>
      <c r="C352" s="38" t="s">
        <v>198</v>
      </c>
      <c r="D352" s="100">
        <v>56765</v>
      </c>
      <c r="E352" s="100">
        <v>559</v>
      </c>
      <c r="F352" s="101"/>
      <c r="G352" s="88"/>
      <c r="I352" s="5"/>
      <c r="J352" s="5"/>
      <c r="K352" s="78"/>
      <c r="L352" s="78"/>
      <c r="M352" s="78"/>
      <c r="N352" s="78"/>
    </row>
    <row r="353" spans="1:14" x14ac:dyDescent="0.15">
      <c r="A353" s="37" t="s">
        <v>94</v>
      </c>
      <c r="B353" s="48">
        <v>351</v>
      </c>
      <c r="C353" s="38" t="s">
        <v>200</v>
      </c>
      <c r="D353" s="100">
        <v>141494</v>
      </c>
      <c r="E353" s="100">
        <v>0</v>
      </c>
      <c r="F353" s="101"/>
      <c r="G353" s="88"/>
      <c r="I353" s="5"/>
      <c r="J353" s="5"/>
      <c r="K353" s="78"/>
      <c r="L353" s="78"/>
      <c r="M353" s="78"/>
      <c r="N353" s="78"/>
    </row>
    <row r="354" spans="1:14" x14ac:dyDescent="0.15">
      <c r="A354" s="37" t="s">
        <v>94</v>
      </c>
      <c r="B354" s="48">
        <v>351</v>
      </c>
      <c r="C354" s="38" t="s">
        <v>201</v>
      </c>
      <c r="D354" s="100">
        <v>35722</v>
      </c>
      <c r="E354" s="100">
        <v>0</v>
      </c>
      <c r="F354" s="101"/>
      <c r="I354" s="5"/>
      <c r="J354" s="5"/>
    </row>
    <row r="355" spans="1:14" x14ac:dyDescent="0.15">
      <c r="A355" s="37" t="s">
        <v>130</v>
      </c>
      <c r="B355" s="48">
        <v>351</v>
      </c>
      <c r="C355" s="38" t="s">
        <v>207</v>
      </c>
      <c r="D355" s="100">
        <v>155073</v>
      </c>
      <c r="E355" s="100">
        <v>3019</v>
      </c>
      <c r="F355" s="101"/>
      <c r="G355" s="88"/>
      <c r="I355" s="5"/>
      <c r="J355" s="5"/>
      <c r="K355" s="78"/>
      <c r="L355" s="78"/>
      <c r="M355" s="78"/>
      <c r="N355" s="78"/>
    </row>
    <row r="356" spans="1:14" x14ac:dyDescent="0.15">
      <c r="A356" s="37" t="s">
        <v>130</v>
      </c>
      <c r="B356" s="48">
        <v>351</v>
      </c>
      <c r="C356" s="38" t="s">
        <v>208</v>
      </c>
      <c r="D356" s="100">
        <v>43118</v>
      </c>
      <c r="E356" s="100">
        <v>839</v>
      </c>
      <c r="F356" s="101"/>
      <c r="G356" s="88"/>
      <c r="I356" s="5"/>
      <c r="J356" s="5"/>
      <c r="K356" s="78"/>
      <c r="L356" s="78"/>
      <c r="M356" s="78"/>
      <c r="N356" s="78"/>
    </row>
    <row r="357" spans="1:14" x14ac:dyDescent="0.15">
      <c r="A357" s="37" t="s">
        <v>130</v>
      </c>
      <c r="B357" s="48">
        <v>351</v>
      </c>
      <c r="C357" s="38" t="s">
        <v>210</v>
      </c>
      <c r="D357" s="100">
        <v>105343</v>
      </c>
      <c r="E357" s="100">
        <v>0</v>
      </c>
      <c r="F357" s="101"/>
      <c r="G357" s="88"/>
      <c r="I357" s="5"/>
      <c r="J357" s="5"/>
      <c r="K357" s="78"/>
      <c r="L357" s="78"/>
      <c r="M357" s="78"/>
      <c r="N357" s="78"/>
    </row>
    <row r="358" spans="1:14" x14ac:dyDescent="0.15">
      <c r="A358" s="37" t="s">
        <v>130</v>
      </c>
      <c r="B358" s="48">
        <v>351</v>
      </c>
      <c r="C358" s="38" t="s">
        <v>212</v>
      </c>
      <c r="D358" s="100">
        <v>26921</v>
      </c>
      <c r="E358" s="100">
        <v>0</v>
      </c>
      <c r="F358" s="101"/>
      <c r="G358" s="88"/>
      <c r="I358" s="5"/>
      <c r="J358" s="5"/>
      <c r="K358" s="78"/>
      <c r="L358" s="78"/>
      <c r="M358" s="78"/>
      <c r="N358" s="78"/>
    </row>
    <row r="359" spans="1:14" x14ac:dyDescent="0.15">
      <c r="A359" s="37" t="s">
        <v>94</v>
      </c>
      <c r="B359" s="48">
        <v>363</v>
      </c>
      <c r="C359" s="38" t="s">
        <v>217</v>
      </c>
      <c r="D359" s="100">
        <v>35930</v>
      </c>
      <c r="E359" s="100">
        <v>25025</v>
      </c>
      <c r="F359" s="101"/>
      <c r="G359" s="88"/>
      <c r="I359" s="5"/>
      <c r="J359" s="5"/>
      <c r="K359" s="78"/>
      <c r="L359" s="78"/>
      <c r="M359" s="78"/>
      <c r="N359" s="78"/>
    </row>
    <row r="360" spans="1:14" x14ac:dyDescent="0.15">
      <c r="A360" s="37" t="s">
        <v>94</v>
      </c>
      <c r="B360" s="48">
        <v>363</v>
      </c>
      <c r="C360" s="38" t="s">
        <v>218</v>
      </c>
      <c r="D360" s="100">
        <v>8623</v>
      </c>
      <c r="E360" s="100">
        <v>6006</v>
      </c>
      <c r="F360" s="101"/>
      <c r="G360" s="88"/>
      <c r="I360" s="5"/>
      <c r="J360" s="5"/>
    </row>
    <row r="361" spans="1:14" x14ac:dyDescent="0.15">
      <c r="A361" s="37" t="s">
        <v>60</v>
      </c>
      <c r="B361" s="48">
        <v>367</v>
      </c>
      <c r="C361" s="38" t="s">
        <v>49</v>
      </c>
      <c r="D361" s="100">
        <v>108944</v>
      </c>
      <c r="E361" s="100">
        <v>59706</v>
      </c>
      <c r="F361" s="101"/>
      <c r="G361" s="88"/>
      <c r="I361" s="5"/>
      <c r="J361" s="5"/>
      <c r="K361" s="78"/>
      <c r="L361" s="78"/>
      <c r="M361" s="78"/>
      <c r="N361" s="78"/>
    </row>
    <row r="362" spans="1:14" x14ac:dyDescent="0.15">
      <c r="A362" s="37" t="s">
        <v>60</v>
      </c>
      <c r="B362" s="48">
        <v>367</v>
      </c>
      <c r="C362" s="38" t="s">
        <v>460</v>
      </c>
      <c r="D362" s="100">
        <v>87336</v>
      </c>
      <c r="E362" s="100">
        <v>113031</v>
      </c>
      <c r="F362" s="101"/>
      <c r="G362" s="88"/>
      <c r="I362" s="5"/>
      <c r="J362" s="5"/>
      <c r="K362" s="78"/>
      <c r="L362" s="78"/>
      <c r="M362" s="78"/>
      <c r="N362" s="78"/>
    </row>
    <row r="363" spans="1:14" x14ac:dyDescent="0.15">
      <c r="A363" s="37" t="s">
        <v>461</v>
      </c>
      <c r="B363" s="48">
        <v>383</v>
      </c>
      <c r="C363" s="38" t="s">
        <v>105</v>
      </c>
      <c r="D363" s="100">
        <v>52556</v>
      </c>
      <c r="E363" s="100">
        <v>41932</v>
      </c>
      <c r="F363" s="101"/>
      <c r="G363" s="88"/>
      <c r="I363" s="5"/>
      <c r="J363" s="5"/>
      <c r="K363" s="78"/>
      <c r="L363" s="78"/>
      <c r="M363" s="78"/>
      <c r="N363" s="78"/>
    </row>
    <row r="364" spans="1:14" x14ac:dyDescent="0.15">
      <c r="A364" s="37" t="s">
        <v>60</v>
      </c>
      <c r="B364" s="48">
        <v>420</v>
      </c>
      <c r="C364" s="38" t="s">
        <v>247</v>
      </c>
      <c r="D364" s="100">
        <v>269815</v>
      </c>
      <c r="E364" s="100">
        <v>72321</v>
      </c>
      <c r="F364" s="101"/>
      <c r="G364" s="88"/>
      <c r="I364" s="5"/>
      <c r="J364" s="5"/>
      <c r="K364" s="78"/>
      <c r="L364" s="78"/>
      <c r="M364" s="78"/>
      <c r="N364" s="78"/>
    </row>
    <row r="365" spans="1:14" x14ac:dyDescent="0.15">
      <c r="A365" s="37" t="s">
        <v>60</v>
      </c>
      <c r="B365" s="48">
        <v>420</v>
      </c>
      <c r="C365" s="38" t="s">
        <v>248</v>
      </c>
      <c r="D365" s="100">
        <v>19597</v>
      </c>
      <c r="E365" s="100">
        <v>17503</v>
      </c>
      <c r="F365" s="101"/>
      <c r="G365" s="88"/>
      <c r="I365" s="5"/>
      <c r="J365" s="5"/>
      <c r="K365" s="78"/>
      <c r="L365" s="78"/>
      <c r="M365" s="78"/>
      <c r="N365" s="78"/>
    </row>
    <row r="366" spans="1:14" x14ac:dyDescent="0.15">
      <c r="A366" s="37" t="s">
        <v>252</v>
      </c>
      <c r="B366" s="48">
        <v>424</v>
      </c>
      <c r="C366" s="38" t="s">
        <v>259</v>
      </c>
      <c r="D366" s="100">
        <v>16217863</v>
      </c>
      <c r="E366" s="100">
        <v>2704056</v>
      </c>
      <c r="F366" s="101"/>
      <c r="I366" s="5"/>
      <c r="J366" s="5"/>
    </row>
    <row r="367" spans="1:14" x14ac:dyDescent="0.15">
      <c r="A367" s="37" t="s">
        <v>67</v>
      </c>
      <c r="B367" s="48">
        <v>449</v>
      </c>
      <c r="C367" s="38" t="s">
        <v>247</v>
      </c>
      <c r="D367" s="100">
        <v>120243</v>
      </c>
      <c r="E367" s="100">
        <v>19464</v>
      </c>
      <c r="F367" s="101"/>
      <c r="G367" s="88"/>
      <c r="I367" s="5"/>
      <c r="J367" s="5"/>
      <c r="K367" s="78"/>
      <c r="L367" s="78"/>
      <c r="M367" s="78"/>
      <c r="N367" s="78"/>
    </row>
    <row r="368" spans="1:14" x14ac:dyDescent="0.15">
      <c r="A368" s="37" t="s">
        <v>459</v>
      </c>
      <c r="B368" s="48">
        <v>472</v>
      </c>
      <c r="C368" s="38" t="s">
        <v>69</v>
      </c>
      <c r="D368" s="100">
        <v>17360</v>
      </c>
      <c r="E368" s="100">
        <v>255</v>
      </c>
      <c r="F368" s="101"/>
      <c r="G368" s="88"/>
      <c r="I368" s="5"/>
      <c r="J368" s="5"/>
      <c r="K368" s="78"/>
      <c r="L368" s="78"/>
      <c r="M368" s="78"/>
      <c r="N368" s="78"/>
    </row>
    <row r="369" spans="1:15" x14ac:dyDescent="0.15">
      <c r="A369" s="37" t="s">
        <v>459</v>
      </c>
      <c r="B369" s="48">
        <v>486</v>
      </c>
      <c r="C369" s="38" t="s">
        <v>111</v>
      </c>
      <c r="D369" s="100">
        <v>82965</v>
      </c>
      <c r="E369" s="100">
        <v>79807</v>
      </c>
      <c r="F369" s="101"/>
      <c r="G369" s="88"/>
      <c r="I369" s="5"/>
      <c r="J369" s="5"/>
      <c r="K369" s="78"/>
      <c r="L369" s="78"/>
      <c r="M369" s="78"/>
      <c r="N369" s="78"/>
    </row>
    <row r="370" spans="1:15" x14ac:dyDescent="0.15">
      <c r="A370" s="37" t="s">
        <v>148</v>
      </c>
      <c r="B370" s="48">
        <v>486</v>
      </c>
      <c r="C370" s="38" t="s">
        <v>240</v>
      </c>
      <c r="D370" s="100">
        <v>92894</v>
      </c>
      <c r="E370" s="100">
        <v>77400</v>
      </c>
      <c r="F370" s="101"/>
      <c r="G370" s="88"/>
      <c r="I370" s="5"/>
      <c r="J370" s="5"/>
      <c r="K370" s="78"/>
      <c r="L370" s="78"/>
      <c r="M370" s="78"/>
      <c r="N370" s="78"/>
    </row>
    <row r="371" spans="1:15" x14ac:dyDescent="0.15">
      <c r="A371" s="37" t="s">
        <v>60</v>
      </c>
      <c r="B371" s="48">
        <v>495</v>
      </c>
      <c r="C371" s="38" t="s">
        <v>338</v>
      </c>
      <c r="D371" s="100">
        <v>266241</v>
      </c>
      <c r="E371" s="100">
        <v>96987</v>
      </c>
      <c r="F371" s="101"/>
      <c r="G371" s="88"/>
      <c r="I371" s="5"/>
      <c r="J371" s="5"/>
      <c r="K371" s="78"/>
      <c r="L371" s="78"/>
      <c r="M371" s="78"/>
      <c r="N371" s="78"/>
    </row>
    <row r="372" spans="1:15" x14ac:dyDescent="0.15">
      <c r="A372" s="37" t="s">
        <v>60</v>
      </c>
      <c r="B372" s="48">
        <v>495</v>
      </c>
      <c r="C372" s="38" t="s">
        <v>339</v>
      </c>
      <c r="D372" s="100">
        <v>0</v>
      </c>
      <c r="E372" s="100">
        <v>13765</v>
      </c>
      <c r="F372" s="101"/>
      <c r="G372" s="88"/>
      <c r="I372" s="5"/>
      <c r="J372" s="5"/>
    </row>
    <row r="373" spans="1:15" x14ac:dyDescent="0.15">
      <c r="A373" s="37" t="s">
        <v>60</v>
      </c>
      <c r="B373" s="48">
        <v>495</v>
      </c>
      <c r="C373" s="38" t="s">
        <v>340</v>
      </c>
      <c r="D373" s="100">
        <v>0</v>
      </c>
      <c r="E373" s="100">
        <v>8723</v>
      </c>
      <c r="F373" s="101"/>
      <c r="G373" s="88"/>
      <c r="I373" s="5"/>
      <c r="J373" s="5"/>
      <c r="K373" s="78"/>
      <c r="L373" s="78"/>
      <c r="M373" s="78"/>
      <c r="N373" s="78"/>
    </row>
    <row r="374" spans="1:15" x14ac:dyDescent="0.15">
      <c r="A374" s="37" t="s">
        <v>60</v>
      </c>
      <c r="B374" s="48">
        <v>495</v>
      </c>
      <c r="C374" s="38" t="s">
        <v>50</v>
      </c>
      <c r="D374" s="100">
        <v>235381</v>
      </c>
      <c r="E374" s="100">
        <v>85838</v>
      </c>
      <c r="F374" s="101"/>
      <c r="G374" s="88"/>
      <c r="I374" s="5"/>
      <c r="J374" s="5"/>
      <c r="K374" s="78"/>
      <c r="L374" s="78"/>
      <c r="M374" s="78"/>
      <c r="N374" s="78"/>
    </row>
    <row r="375" spans="1:15" x14ac:dyDescent="0.15">
      <c r="A375" s="37" t="s">
        <v>60</v>
      </c>
      <c r="B375" s="48">
        <v>495</v>
      </c>
      <c r="C375" s="38" t="s">
        <v>462</v>
      </c>
      <c r="D375" s="100">
        <v>0</v>
      </c>
      <c r="E375" s="100">
        <v>14503</v>
      </c>
      <c r="F375" s="101"/>
      <c r="G375" s="88"/>
      <c r="I375" s="5"/>
      <c r="J375" s="5"/>
      <c r="K375" s="78"/>
      <c r="L375" s="78"/>
      <c r="M375" s="78"/>
      <c r="N375" s="78"/>
    </row>
    <row r="376" spans="1:15" x14ac:dyDescent="0.15">
      <c r="A376" s="37" t="s">
        <v>60</v>
      </c>
      <c r="B376" s="48">
        <v>495</v>
      </c>
      <c r="C376" s="38" t="s">
        <v>463</v>
      </c>
      <c r="D376" s="100">
        <v>0</v>
      </c>
      <c r="E376" s="100">
        <v>5432</v>
      </c>
      <c r="F376" s="101"/>
      <c r="G376" s="88"/>
      <c r="I376" s="5"/>
      <c r="J376" s="5"/>
      <c r="K376" s="78"/>
      <c r="L376" s="78"/>
      <c r="M376" s="78"/>
      <c r="N376" s="78"/>
    </row>
    <row r="377" spans="1:15" x14ac:dyDescent="0.15">
      <c r="A377" s="37" t="s">
        <v>60</v>
      </c>
      <c r="B377" s="48">
        <v>495</v>
      </c>
      <c r="C377" s="38" t="s">
        <v>838</v>
      </c>
      <c r="D377" s="100">
        <v>0</v>
      </c>
      <c r="E377" s="100">
        <v>2841</v>
      </c>
      <c r="F377" s="101"/>
      <c r="G377" s="88"/>
      <c r="I377" s="5"/>
      <c r="J377" s="5"/>
      <c r="K377" s="78"/>
      <c r="L377" s="78"/>
      <c r="M377" s="78"/>
      <c r="N377" s="78"/>
    </row>
    <row r="378" spans="1:15" x14ac:dyDescent="0.15">
      <c r="A378" s="37" t="s">
        <v>60</v>
      </c>
      <c r="B378" s="48">
        <v>495</v>
      </c>
      <c r="C378" s="38" t="s">
        <v>839</v>
      </c>
      <c r="D378" s="100">
        <v>0</v>
      </c>
      <c r="E378" s="100">
        <v>6324</v>
      </c>
      <c r="F378" s="101"/>
      <c r="G378" s="88"/>
      <c r="I378" s="5"/>
      <c r="J378" s="5"/>
    </row>
    <row r="379" spans="1:15" x14ac:dyDescent="0.15">
      <c r="A379" s="37" t="s">
        <v>373</v>
      </c>
      <c r="B379" s="48">
        <v>495</v>
      </c>
      <c r="C379" s="38" t="s">
        <v>464</v>
      </c>
      <c r="D379" s="100">
        <v>198173</v>
      </c>
      <c r="E379" s="100">
        <v>92785</v>
      </c>
      <c r="F379" s="101"/>
      <c r="G379" s="88"/>
      <c r="I379" s="5"/>
      <c r="J379" s="5"/>
      <c r="K379" s="78"/>
      <c r="L379" s="78"/>
      <c r="M379" s="78"/>
      <c r="N379" s="78"/>
    </row>
    <row r="380" spans="1:15" x14ac:dyDescent="0.15">
      <c r="A380" s="37" t="s">
        <v>373</v>
      </c>
      <c r="B380" s="48">
        <v>495</v>
      </c>
      <c r="C380" s="38" t="s">
        <v>465</v>
      </c>
      <c r="D380" s="100">
        <v>0</v>
      </c>
      <c r="E380" s="100">
        <v>10341</v>
      </c>
      <c r="F380" s="101"/>
      <c r="G380" s="88"/>
      <c r="I380" s="5"/>
      <c r="J380" s="5"/>
      <c r="K380" s="78"/>
      <c r="L380" s="78"/>
      <c r="M380" s="78"/>
      <c r="N380" s="78"/>
    </row>
    <row r="381" spans="1:15" x14ac:dyDescent="0.15">
      <c r="A381" s="37" t="s">
        <v>373</v>
      </c>
      <c r="B381" s="48">
        <v>495</v>
      </c>
      <c r="C381" s="38" t="s">
        <v>466</v>
      </c>
      <c r="D381" s="100">
        <v>0</v>
      </c>
      <c r="E381" s="100">
        <v>3290</v>
      </c>
      <c r="F381" s="101"/>
      <c r="G381" s="88"/>
      <c r="I381" s="5"/>
      <c r="J381" s="5"/>
      <c r="K381" s="78"/>
      <c r="L381" s="78"/>
      <c r="M381" s="78"/>
      <c r="N381" s="78"/>
    </row>
    <row r="382" spans="1:15" x14ac:dyDescent="0.15">
      <c r="A382" s="37" t="s">
        <v>373</v>
      </c>
      <c r="B382" s="48">
        <v>495</v>
      </c>
      <c r="C382" s="38" t="s">
        <v>840</v>
      </c>
      <c r="D382" s="100">
        <v>0</v>
      </c>
      <c r="E382" s="100">
        <v>1709</v>
      </c>
      <c r="F382" s="101"/>
      <c r="G382" s="88"/>
      <c r="I382" s="5"/>
      <c r="J382" s="5"/>
      <c r="K382" s="78"/>
      <c r="L382" s="78"/>
      <c r="M382" s="78"/>
      <c r="N382" s="78"/>
      <c r="O382" s="87"/>
    </row>
    <row r="383" spans="1:15" x14ac:dyDescent="0.15">
      <c r="A383" s="37" t="s">
        <v>373</v>
      </c>
      <c r="B383" s="48">
        <v>495</v>
      </c>
      <c r="C383" s="38" t="s">
        <v>841</v>
      </c>
      <c r="D383" s="100">
        <v>0</v>
      </c>
      <c r="E383" s="100">
        <v>2563</v>
      </c>
      <c r="F383" s="101"/>
      <c r="G383" s="88"/>
      <c r="I383" s="5"/>
      <c r="J383" s="5"/>
    </row>
    <row r="384" spans="1:15" x14ac:dyDescent="0.15">
      <c r="A384" s="37" t="s">
        <v>373</v>
      </c>
      <c r="B384" s="48">
        <v>510</v>
      </c>
      <c r="C384" s="38" t="s">
        <v>295</v>
      </c>
      <c r="D384" s="100">
        <v>288538</v>
      </c>
      <c r="E384" s="100">
        <v>152271</v>
      </c>
      <c r="F384" s="101"/>
      <c r="G384" s="88"/>
      <c r="I384" s="5"/>
      <c r="J384" s="5"/>
      <c r="K384" s="78"/>
      <c r="L384" s="78"/>
      <c r="M384" s="78"/>
      <c r="N384" s="78"/>
    </row>
    <row r="385" spans="1:14" x14ac:dyDescent="0.15">
      <c r="A385" s="37" t="s">
        <v>373</v>
      </c>
      <c r="B385" s="48">
        <v>510</v>
      </c>
      <c r="C385" s="38" t="s">
        <v>297</v>
      </c>
      <c r="D385" s="100">
        <v>103631</v>
      </c>
      <c r="E385" s="100">
        <v>25259</v>
      </c>
      <c r="F385" s="101"/>
      <c r="G385" s="88"/>
      <c r="I385" s="5"/>
      <c r="J385" s="5"/>
      <c r="K385" s="78"/>
      <c r="L385" s="78"/>
      <c r="M385" s="78"/>
      <c r="N385" s="78"/>
    </row>
    <row r="386" spans="1:14" x14ac:dyDescent="0.15">
      <c r="A386" s="37" t="s">
        <v>269</v>
      </c>
      <c r="B386" s="48">
        <v>511</v>
      </c>
      <c r="C386" s="38" t="s">
        <v>317</v>
      </c>
      <c r="D386" s="100">
        <v>0</v>
      </c>
      <c r="E386" s="100">
        <v>292725</v>
      </c>
      <c r="F386" s="101"/>
      <c r="G386" s="88"/>
      <c r="I386" s="5"/>
      <c r="J386" s="5"/>
      <c r="K386" s="78"/>
      <c r="L386" s="78"/>
      <c r="M386" s="78"/>
      <c r="N386" s="78"/>
    </row>
    <row r="387" spans="1:14" x14ac:dyDescent="0.15">
      <c r="A387" s="37" t="s">
        <v>220</v>
      </c>
      <c r="B387" s="48">
        <v>511</v>
      </c>
      <c r="C387" s="38" t="s">
        <v>318</v>
      </c>
      <c r="D387" s="100">
        <v>0</v>
      </c>
      <c r="E387" s="100">
        <v>64577</v>
      </c>
      <c r="F387" s="101"/>
      <c r="G387" s="88"/>
      <c r="I387" s="5"/>
      <c r="J387" s="5"/>
      <c r="K387" s="78"/>
      <c r="L387" s="78"/>
      <c r="M387" s="78"/>
      <c r="N387" s="78"/>
    </row>
    <row r="388" spans="1:14" x14ac:dyDescent="0.15">
      <c r="A388" s="37" t="s">
        <v>373</v>
      </c>
      <c r="B388" s="48">
        <v>582</v>
      </c>
      <c r="C388" s="38" t="s">
        <v>393</v>
      </c>
      <c r="D388" s="100">
        <v>200002</v>
      </c>
      <c r="E388" s="100">
        <v>169058</v>
      </c>
      <c r="F388" s="101"/>
    </row>
    <row r="389" spans="1:14" x14ac:dyDescent="0.15">
      <c r="A389" s="37" t="s">
        <v>373</v>
      </c>
      <c r="B389" s="48">
        <v>582</v>
      </c>
      <c r="C389" s="38" t="s">
        <v>394</v>
      </c>
      <c r="D389" s="100">
        <v>2926</v>
      </c>
      <c r="E389" s="100">
        <v>10967</v>
      </c>
      <c r="F389" s="101"/>
      <c r="G389" s="88"/>
      <c r="I389" s="5"/>
      <c r="J389" s="5"/>
      <c r="K389" s="78"/>
      <c r="L389" s="78"/>
      <c r="M389" s="78"/>
      <c r="N389" s="78"/>
    </row>
    <row r="390" spans="1:14" x14ac:dyDescent="0.15">
      <c r="A390" s="37" t="s">
        <v>298</v>
      </c>
      <c r="B390" s="48">
        <v>602</v>
      </c>
      <c r="C390" s="38" t="s">
        <v>413</v>
      </c>
      <c r="D390" s="100">
        <v>0</v>
      </c>
      <c r="E390" s="100">
        <v>506246</v>
      </c>
      <c r="F390" s="101"/>
      <c r="G390" s="88"/>
      <c r="I390" s="5"/>
      <c r="J390" s="5"/>
      <c r="K390" s="78"/>
      <c r="L390" s="78"/>
      <c r="M390" s="78"/>
      <c r="N390" s="78"/>
    </row>
    <row r="391" spans="1:14" x14ac:dyDescent="0.15">
      <c r="A391" s="37" t="s">
        <v>298</v>
      </c>
      <c r="B391" s="48">
        <v>614</v>
      </c>
      <c r="C391" s="38" t="s">
        <v>421</v>
      </c>
      <c r="D391" s="100">
        <v>0</v>
      </c>
      <c r="E391" s="100">
        <v>214221</v>
      </c>
      <c r="F391" s="101"/>
      <c r="G391" s="88"/>
      <c r="I391" s="5"/>
      <c r="J391" s="5"/>
      <c r="K391" s="78"/>
      <c r="L391" s="78"/>
      <c r="M391" s="78"/>
      <c r="N391" s="78"/>
    </row>
    <row r="392" spans="1:14" x14ac:dyDescent="0.15">
      <c r="A392" s="37"/>
      <c r="B392" s="48"/>
      <c r="C392" s="38"/>
      <c r="D392" s="100"/>
      <c r="E392" s="100"/>
      <c r="F392" s="101"/>
      <c r="G392" s="88"/>
      <c r="I392" s="5"/>
      <c r="J392" s="5"/>
      <c r="K392" s="78"/>
      <c r="L392" s="78"/>
      <c r="M392" s="78"/>
      <c r="N392" s="78"/>
    </row>
    <row r="393" spans="1:14" x14ac:dyDescent="0.15">
      <c r="A393" s="102" t="s">
        <v>467</v>
      </c>
      <c r="B393" s="66"/>
      <c r="C393" s="67"/>
      <c r="D393" s="65">
        <v>23725889.829999998</v>
      </c>
      <c r="E393" s="65">
        <v>7124796.1699999999</v>
      </c>
      <c r="F393" s="65">
        <v>0</v>
      </c>
      <c r="G393" s="88"/>
      <c r="I393" s="5"/>
      <c r="J393" s="5"/>
    </row>
    <row r="394" spans="1:14" x14ac:dyDescent="0.15">
      <c r="A394" s="103"/>
      <c r="C394" s="6"/>
      <c r="D394" s="73"/>
      <c r="E394" s="73"/>
      <c r="F394" s="73"/>
      <c r="G394" s="88"/>
      <c r="I394" s="5"/>
      <c r="J394" s="5"/>
      <c r="K394" s="78"/>
      <c r="L394" s="78"/>
      <c r="M394" s="78"/>
      <c r="N394" s="78"/>
    </row>
    <row r="395" spans="1:14" ht="12.75" x14ac:dyDescent="0.2">
      <c r="A395" s="8" t="s">
        <v>468</v>
      </c>
      <c r="B395" s="87"/>
      <c r="C395" s="87"/>
      <c r="E395" s="6"/>
      <c r="F395" s="104"/>
      <c r="G395" s="104"/>
      <c r="L395" s="105"/>
      <c r="M395" s="7"/>
      <c r="N395" s="78"/>
    </row>
    <row r="396" spans="1:14" ht="12.75" x14ac:dyDescent="0.2">
      <c r="A396" s="1" t="s">
        <v>446</v>
      </c>
      <c r="B396" s="87"/>
      <c r="C396" s="87"/>
      <c r="E396" s="6"/>
      <c r="F396" s="104"/>
      <c r="G396" s="104"/>
      <c r="L396" s="105"/>
      <c r="M396" s="7"/>
      <c r="N396" s="78"/>
    </row>
    <row r="397" spans="1:14" ht="12.75" x14ac:dyDescent="0.2">
      <c r="A397" s="90" t="s">
        <v>837</v>
      </c>
      <c r="B397" s="6"/>
      <c r="C397" s="6"/>
      <c r="E397" s="6"/>
      <c r="F397" s="104"/>
      <c r="G397" s="104"/>
      <c r="L397" s="105"/>
      <c r="M397" s="7"/>
      <c r="N397" s="78"/>
    </row>
    <row r="398" spans="1:14" x14ac:dyDescent="0.15">
      <c r="A398" s="11"/>
      <c r="B398" s="11"/>
      <c r="C398" s="11"/>
      <c r="D398" s="11"/>
      <c r="E398" s="11"/>
      <c r="F398" s="106"/>
      <c r="G398" s="106"/>
      <c r="H398" s="11"/>
      <c r="I398" s="11"/>
      <c r="J398" s="11"/>
      <c r="K398" s="11"/>
      <c r="L398" s="105"/>
      <c r="M398" s="7"/>
    </row>
    <row r="399" spans="1:14" ht="12.75" x14ac:dyDescent="0.2">
      <c r="A399" s="91"/>
      <c r="B399" s="92" t="s">
        <v>469</v>
      </c>
      <c r="C399" s="92"/>
      <c r="D399" s="92"/>
      <c r="E399" s="107"/>
      <c r="F399" s="92" t="s">
        <v>470</v>
      </c>
      <c r="G399" s="92" t="s">
        <v>471</v>
      </c>
      <c r="H399" s="92" t="s">
        <v>472</v>
      </c>
      <c r="I399" s="92" t="s">
        <v>14</v>
      </c>
      <c r="J399" s="92" t="s">
        <v>472</v>
      </c>
      <c r="K399" s="92" t="s">
        <v>473</v>
      </c>
      <c r="L399" s="92" t="s">
        <v>474</v>
      </c>
      <c r="M399" s="7"/>
      <c r="N399" s="78"/>
    </row>
    <row r="400" spans="1:14" ht="12.75" x14ac:dyDescent="0.2">
      <c r="A400" s="95" t="s">
        <v>475</v>
      </c>
      <c r="B400" s="96" t="s">
        <v>476</v>
      </c>
      <c r="C400" s="96" t="s">
        <v>477</v>
      </c>
      <c r="D400" s="96" t="s">
        <v>5</v>
      </c>
      <c r="E400" s="96" t="s">
        <v>7</v>
      </c>
      <c r="F400" s="96" t="s">
        <v>15</v>
      </c>
      <c r="G400" s="96" t="s">
        <v>478</v>
      </c>
      <c r="H400" s="96" t="s">
        <v>479</v>
      </c>
      <c r="I400" s="96" t="s">
        <v>480</v>
      </c>
      <c r="J400" s="96" t="s">
        <v>481</v>
      </c>
      <c r="K400" s="96" t="s">
        <v>482</v>
      </c>
      <c r="L400" s="96" t="s">
        <v>483</v>
      </c>
      <c r="M400" s="7"/>
      <c r="N400" s="78"/>
    </row>
    <row r="401" spans="1:14" ht="12.75" x14ac:dyDescent="0.2">
      <c r="A401" s="95" t="s">
        <v>453</v>
      </c>
      <c r="B401" s="96" t="s">
        <v>484</v>
      </c>
      <c r="C401" s="96" t="s">
        <v>485</v>
      </c>
      <c r="D401" s="96" t="s">
        <v>486</v>
      </c>
      <c r="E401" s="22"/>
      <c r="F401" s="96" t="s">
        <v>487</v>
      </c>
      <c r="G401" s="96" t="s">
        <v>488</v>
      </c>
      <c r="H401" s="96" t="s">
        <v>489</v>
      </c>
      <c r="I401" s="96" t="s">
        <v>490</v>
      </c>
      <c r="J401" s="96" t="s">
        <v>21</v>
      </c>
      <c r="K401" s="108" t="s">
        <v>21</v>
      </c>
      <c r="L401" s="108" t="s">
        <v>491</v>
      </c>
      <c r="M401" s="7"/>
      <c r="N401" s="78"/>
    </row>
    <row r="402" spans="1:14" ht="12.75" x14ac:dyDescent="0.2">
      <c r="A402" s="98"/>
      <c r="B402" s="33" t="s">
        <v>492</v>
      </c>
      <c r="C402" s="33"/>
      <c r="D402" s="33"/>
      <c r="E402" s="32"/>
      <c r="F402" s="109"/>
      <c r="G402" s="109"/>
      <c r="H402" s="33"/>
      <c r="I402" s="33" t="s">
        <v>33</v>
      </c>
      <c r="J402" s="33"/>
      <c r="K402" s="110"/>
      <c r="L402" s="110" t="s">
        <v>493</v>
      </c>
      <c r="M402" s="7"/>
      <c r="N402" s="78"/>
    </row>
    <row r="403" spans="1:14" x14ac:dyDescent="0.15">
      <c r="A403" s="11"/>
      <c r="B403" s="11"/>
      <c r="C403" s="11"/>
      <c r="D403" s="11"/>
      <c r="E403" s="11"/>
      <c r="F403" s="106"/>
      <c r="G403" s="106"/>
      <c r="H403" s="11"/>
      <c r="I403" s="11"/>
      <c r="J403" s="11"/>
      <c r="K403" s="11"/>
      <c r="L403" s="105"/>
      <c r="M403" s="7"/>
      <c r="N403" s="78"/>
    </row>
    <row r="404" spans="1:14" x14ac:dyDescent="0.15">
      <c r="A404" s="147" t="s">
        <v>842</v>
      </c>
      <c r="B404" s="11"/>
      <c r="C404" s="11"/>
      <c r="D404" s="11"/>
      <c r="E404" s="11"/>
      <c r="F404" s="106"/>
      <c r="G404" s="106"/>
      <c r="H404" s="11"/>
      <c r="I404" s="11"/>
      <c r="J404" s="11"/>
      <c r="K404" s="11"/>
      <c r="L404" s="105"/>
      <c r="M404" s="7"/>
    </row>
    <row r="405" spans="1:14" x14ac:dyDescent="0.15">
      <c r="A405" s="37"/>
      <c r="B405" s="37"/>
      <c r="C405" s="6"/>
      <c r="D405" s="48"/>
      <c r="E405" s="38"/>
      <c r="F405" s="111"/>
      <c r="G405" s="38"/>
      <c r="H405" s="112"/>
      <c r="I405" s="112"/>
      <c r="J405" s="112"/>
      <c r="K405" s="112"/>
      <c r="L405" s="105"/>
      <c r="M405" s="7"/>
      <c r="N405" s="78"/>
    </row>
    <row r="406" spans="1:14" x14ac:dyDescent="0.15">
      <c r="A406" s="113" t="s">
        <v>467</v>
      </c>
      <c r="B406" s="67"/>
      <c r="C406" s="67"/>
      <c r="D406" s="67"/>
      <c r="E406" s="67"/>
      <c r="F406" s="114"/>
      <c r="G406" s="114"/>
      <c r="H406" s="65"/>
      <c r="I406" s="69">
        <v>0</v>
      </c>
      <c r="J406" s="69">
        <v>0</v>
      </c>
      <c r="K406" s="69">
        <v>0</v>
      </c>
      <c r="L406" s="65"/>
      <c r="M406" s="7"/>
      <c r="N406" s="78"/>
    </row>
    <row r="407" spans="1:14" x14ac:dyDescent="0.15">
      <c r="A407" s="115"/>
      <c r="B407" s="6"/>
      <c r="C407" s="6"/>
      <c r="E407" s="6"/>
      <c r="F407" s="104"/>
      <c r="G407" s="104"/>
      <c r="H407" s="73"/>
      <c r="I407" s="73"/>
      <c r="J407" s="73"/>
      <c r="K407" s="73"/>
      <c r="L407" s="105"/>
      <c r="M407" s="7"/>
      <c r="N407" s="78"/>
    </row>
    <row r="408" spans="1:14" x14ac:dyDescent="0.15">
      <c r="A408" s="116" t="s">
        <v>497</v>
      </c>
      <c r="B408" s="6"/>
      <c r="C408" s="6"/>
      <c r="E408" s="6"/>
      <c r="F408" s="104"/>
      <c r="G408" s="104"/>
      <c r="H408" s="78"/>
      <c r="I408" s="78"/>
      <c r="J408" s="78"/>
      <c r="K408" s="78"/>
      <c r="L408" s="105"/>
      <c r="M408" s="7"/>
      <c r="N408" s="78"/>
    </row>
    <row r="409" spans="1:14" x14ac:dyDescent="0.15">
      <c r="A409" s="80" t="s">
        <v>498</v>
      </c>
      <c r="B409" s="6"/>
      <c r="C409" s="6"/>
      <c r="E409" s="82"/>
      <c r="F409" s="117"/>
      <c r="G409" s="118"/>
      <c r="H409" s="78"/>
      <c r="I409" s="78"/>
      <c r="J409" s="78"/>
      <c r="K409" s="78"/>
      <c r="L409" s="105"/>
      <c r="M409" s="7"/>
      <c r="N409" s="78"/>
    </row>
    <row r="410" spans="1:14" x14ac:dyDescent="0.15">
      <c r="A410" s="80" t="s">
        <v>499</v>
      </c>
      <c r="B410" s="6"/>
      <c r="C410" s="6"/>
      <c r="E410" s="6"/>
      <c r="F410" s="104"/>
      <c r="G410" s="104"/>
      <c r="L410" s="105"/>
      <c r="M410" s="7"/>
    </row>
    <row r="411" spans="1:14" x14ac:dyDescent="0.15">
      <c r="A411" s="119"/>
      <c r="B411" s="6"/>
      <c r="C411" s="6"/>
      <c r="E411" s="6"/>
      <c r="F411" s="104"/>
      <c r="G411" s="104"/>
      <c r="H411" s="78"/>
      <c r="I411" s="78"/>
      <c r="J411" s="78"/>
      <c r="K411" s="78"/>
      <c r="L411" s="105"/>
      <c r="M411" s="7"/>
      <c r="N411" s="78"/>
    </row>
    <row r="412" spans="1:14" x14ac:dyDescent="0.15">
      <c r="A412" s="119"/>
      <c r="B412" s="6"/>
      <c r="C412" s="6"/>
      <c r="E412" s="6"/>
      <c r="F412" s="104"/>
      <c r="G412" s="104"/>
      <c r="H412" s="78"/>
      <c r="I412" s="78"/>
      <c r="J412" s="78"/>
      <c r="K412" s="78"/>
      <c r="L412" s="105"/>
      <c r="M412" s="7"/>
      <c r="N412" s="78"/>
    </row>
    <row r="413" spans="1:14" ht="12.75" x14ac:dyDescent="0.2">
      <c r="A413" s="120"/>
      <c r="B413" s="120"/>
      <c r="C413" s="121"/>
      <c r="D413" s="121"/>
      <c r="E413" s="121"/>
      <c r="F413" s="121"/>
      <c r="G413" s="104"/>
      <c r="H413" s="78"/>
      <c r="I413" s="78"/>
      <c r="J413" s="78"/>
      <c r="K413" s="78"/>
      <c r="L413" s="105"/>
      <c r="M413" s="7"/>
      <c r="N413" s="78"/>
    </row>
    <row r="414" spans="1:14" x14ac:dyDescent="0.15">
      <c r="A414" s="122" t="s">
        <v>500</v>
      </c>
      <c r="B414" s="123"/>
      <c r="C414" s="123"/>
      <c r="D414" s="123"/>
      <c r="E414" s="123"/>
      <c r="F414" s="124"/>
      <c r="G414" s="88"/>
      <c r="I414" s="5"/>
      <c r="J414" s="5"/>
      <c r="K414" s="78"/>
      <c r="L414" s="78"/>
      <c r="M414" s="78"/>
      <c r="N414" s="78"/>
    </row>
    <row r="415" spans="1:14" ht="52.5" x14ac:dyDescent="0.15">
      <c r="A415" s="125" t="s">
        <v>501</v>
      </c>
      <c r="B415" s="126" t="s">
        <v>502</v>
      </c>
      <c r="C415" s="126" t="s">
        <v>503</v>
      </c>
      <c r="D415" s="127" t="s">
        <v>504</v>
      </c>
      <c r="E415" s="126" t="s">
        <v>505</v>
      </c>
      <c r="F415" s="128" t="s">
        <v>506</v>
      </c>
      <c r="G415" s="88"/>
      <c r="I415" s="5"/>
      <c r="J415" s="5"/>
      <c r="K415" s="78"/>
      <c r="L415" s="78"/>
      <c r="M415" s="78"/>
      <c r="N415" s="78"/>
    </row>
    <row r="416" spans="1:14" ht="146.25" x14ac:dyDescent="0.15">
      <c r="A416" s="129">
        <v>193</v>
      </c>
      <c r="B416" s="130" t="s">
        <v>35</v>
      </c>
      <c r="C416" s="130" t="s">
        <v>507</v>
      </c>
      <c r="D416" s="130" t="s">
        <v>508</v>
      </c>
      <c r="E416" s="131" t="s">
        <v>509</v>
      </c>
      <c r="F416" s="131" t="s">
        <v>510</v>
      </c>
      <c r="G416" s="88"/>
      <c r="I416" s="5"/>
      <c r="J416" s="5"/>
    </row>
    <row r="417" spans="1:15" ht="146.25" x14ac:dyDescent="0.15">
      <c r="A417" s="132">
        <v>199</v>
      </c>
      <c r="B417" s="133" t="s">
        <v>40</v>
      </c>
      <c r="C417" s="133" t="s">
        <v>507</v>
      </c>
      <c r="D417" s="133" t="s">
        <v>508</v>
      </c>
      <c r="E417" s="134" t="s">
        <v>509</v>
      </c>
      <c r="F417" s="134" t="s">
        <v>511</v>
      </c>
      <c r="G417" s="88"/>
      <c r="I417" s="5"/>
      <c r="J417" s="5"/>
      <c r="K417" s="78"/>
      <c r="L417" s="78"/>
      <c r="M417" s="78"/>
      <c r="N417" s="78"/>
    </row>
    <row r="418" spans="1:15" ht="202.5" x14ac:dyDescent="0.15">
      <c r="A418" s="129">
        <v>202</v>
      </c>
      <c r="B418" s="130" t="s">
        <v>43</v>
      </c>
      <c r="C418" s="130" t="s">
        <v>507</v>
      </c>
      <c r="D418" s="130" t="s">
        <v>508</v>
      </c>
      <c r="E418" s="131" t="s">
        <v>512</v>
      </c>
      <c r="F418" s="131" t="s">
        <v>513</v>
      </c>
      <c r="G418" s="88"/>
      <c r="I418" s="5"/>
      <c r="J418" s="5"/>
      <c r="K418" s="78"/>
      <c r="L418" s="78"/>
      <c r="M418" s="78"/>
      <c r="N418" s="78"/>
    </row>
    <row r="419" spans="1:15" ht="56.25" x14ac:dyDescent="0.15">
      <c r="A419" s="132">
        <v>211</v>
      </c>
      <c r="B419" s="133" t="s">
        <v>48</v>
      </c>
      <c r="C419" s="133" t="s">
        <v>514</v>
      </c>
      <c r="D419" s="133" t="s">
        <v>508</v>
      </c>
      <c r="E419" s="133" t="s">
        <v>515</v>
      </c>
      <c r="F419" s="133" t="s">
        <v>516</v>
      </c>
      <c r="G419" s="88"/>
      <c r="I419" s="5"/>
      <c r="J419" s="5"/>
      <c r="K419" s="78"/>
      <c r="L419" s="78"/>
      <c r="M419" s="78"/>
      <c r="N419" s="78"/>
    </row>
    <row r="420" spans="1:15" ht="67.5" x14ac:dyDescent="0.15">
      <c r="A420" s="129">
        <v>221</v>
      </c>
      <c r="B420" s="130" t="s">
        <v>53</v>
      </c>
      <c r="C420" s="130" t="s">
        <v>514</v>
      </c>
      <c r="D420" s="130" t="s">
        <v>517</v>
      </c>
      <c r="E420" s="133" t="s">
        <v>518</v>
      </c>
      <c r="F420" s="133" t="s">
        <v>519</v>
      </c>
      <c r="G420" s="88"/>
      <c r="I420" s="5"/>
      <c r="J420" s="5"/>
      <c r="K420" s="78"/>
      <c r="L420" s="78"/>
      <c r="M420" s="78"/>
      <c r="N420" s="78"/>
    </row>
    <row r="421" spans="1:15" ht="45" x14ac:dyDescent="0.15">
      <c r="A421" s="132">
        <v>225</v>
      </c>
      <c r="B421" s="133" t="s">
        <v>61</v>
      </c>
      <c r="C421" s="133" t="s">
        <v>520</v>
      </c>
      <c r="D421" s="133" t="s">
        <v>521</v>
      </c>
      <c r="E421" s="133" t="s">
        <v>522</v>
      </c>
      <c r="F421" s="133" t="s">
        <v>523</v>
      </c>
      <c r="G421" s="88"/>
      <c r="I421" s="5"/>
      <c r="J421" s="5"/>
      <c r="K421" s="78"/>
      <c r="L421" s="78"/>
      <c r="M421" s="78"/>
      <c r="N421" s="78"/>
    </row>
    <row r="422" spans="1:15" ht="22.5" x14ac:dyDescent="0.15">
      <c r="A422" s="129">
        <v>226</v>
      </c>
      <c r="B422" s="130" t="s">
        <v>524</v>
      </c>
      <c r="C422" s="130" t="s">
        <v>514</v>
      </c>
      <c r="D422" s="130" t="s">
        <v>508</v>
      </c>
      <c r="E422" s="130" t="s">
        <v>525</v>
      </c>
      <c r="F422" s="130" t="s">
        <v>526</v>
      </c>
      <c r="G422" s="88"/>
      <c r="I422" s="5"/>
      <c r="J422" s="5"/>
    </row>
    <row r="423" spans="1:15" ht="22.5" x14ac:dyDescent="0.15">
      <c r="A423" s="132">
        <v>228</v>
      </c>
      <c r="B423" s="133" t="s">
        <v>66</v>
      </c>
      <c r="C423" s="133" t="s">
        <v>520</v>
      </c>
      <c r="D423" s="133" t="s">
        <v>521</v>
      </c>
      <c r="E423" s="133" t="s">
        <v>527</v>
      </c>
      <c r="F423" s="133" t="s">
        <v>527</v>
      </c>
      <c r="G423" s="88"/>
      <c r="I423" s="5"/>
      <c r="J423" s="5"/>
      <c r="K423" s="78"/>
      <c r="L423" s="78"/>
      <c r="M423" s="78"/>
      <c r="N423" s="78"/>
      <c r="O423" s="78"/>
    </row>
    <row r="424" spans="1:15" ht="45" x14ac:dyDescent="0.15">
      <c r="A424" s="129">
        <v>233</v>
      </c>
      <c r="B424" s="130" t="s">
        <v>528</v>
      </c>
      <c r="C424" s="130" t="s">
        <v>514</v>
      </c>
      <c r="D424" s="130" t="s">
        <v>529</v>
      </c>
      <c r="E424" s="133" t="s">
        <v>530</v>
      </c>
      <c r="F424" s="133" t="s">
        <v>531</v>
      </c>
      <c r="G424" s="88"/>
      <c r="I424" s="5"/>
      <c r="J424" s="5"/>
      <c r="K424" s="78"/>
      <c r="L424" s="78"/>
      <c r="M424" s="78"/>
      <c r="N424" s="78"/>
      <c r="O424" s="78"/>
    </row>
    <row r="425" spans="1:15" ht="67.5" x14ac:dyDescent="0.15">
      <c r="A425" s="132">
        <v>236</v>
      </c>
      <c r="B425" s="133" t="s">
        <v>68</v>
      </c>
      <c r="C425" s="133" t="s">
        <v>507</v>
      </c>
      <c r="D425" s="133" t="s">
        <v>521</v>
      </c>
      <c r="E425" s="133" t="s">
        <v>532</v>
      </c>
      <c r="F425" s="133" t="s">
        <v>533</v>
      </c>
      <c r="G425" s="88"/>
      <c r="I425" s="5"/>
      <c r="J425" s="5"/>
      <c r="K425" s="78"/>
      <c r="L425" s="78"/>
      <c r="M425" s="78"/>
      <c r="N425" s="78"/>
      <c r="O425" s="78"/>
    </row>
    <row r="426" spans="1:15" ht="33.75" x14ac:dyDescent="0.15">
      <c r="A426" s="129">
        <v>239</v>
      </c>
      <c r="B426" s="130" t="s">
        <v>73</v>
      </c>
      <c r="C426" s="130" t="s">
        <v>534</v>
      </c>
      <c r="D426" s="130" t="s">
        <v>508</v>
      </c>
      <c r="E426" s="130" t="s">
        <v>535</v>
      </c>
      <c r="F426" s="130" t="s">
        <v>535</v>
      </c>
      <c r="G426" s="89"/>
      <c r="I426" s="5"/>
      <c r="J426" s="5"/>
      <c r="K426" s="78"/>
      <c r="L426" s="78"/>
      <c r="M426" s="78"/>
      <c r="N426" s="78"/>
      <c r="O426" s="78"/>
    </row>
    <row r="427" spans="1:15" ht="33.75" x14ac:dyDescent="0.15">
      <c r="A427" s="132">
        <v>243</v>
      </c>
      <c r="B427" s="133" t="s">
        <v>536</v>
      </c>
      <c r="C427" s="133" t="s">
        <v>534</v>
      </c>
      <c r="D427" s="133" t="s">
        <v>508</v>
      </c>
      <c r="E427" s="133" t="s">
        <v>537</v>
      </c>
      <c r="F427" s="133" t="s">
        <v>537</v>
      </c>
      <c r="G427" s="89"/>
      <c r="I427" s="5"/>
      <c r="J427" s="5"/>
      <c r="K427" s="78"/>
      <c r="L427" s="78"/>
      <c r="M427" s="78"/>
      <c r="N427" s="78"/>
      <c r="O427" s="78"/>
    </row>
    <row r="428" spans="1:15" ht="101.25" x14ac:dyDescent="0.15">
      <c r="A428" s="129">
        <v>245</v>
      </c>
      <c r="B428" s="130" t="s">
        <v>76</v>
      </c>
      <c r="C428" s="130" t="s">
        <v>514</v>
      </c>
      <c r="D428" s="130" t="s">
        <v>517</v>
      </c>
      <c r="E428" s="133" t="s">
        <v>538</v>
      </c>
      <c r="F428" s="133" t="s">
        <v>539</v>
      </c>
      <c r="G428" s="89"/>
      <c r="I428" s="5"/>
      <c r="J428" s="5"/>
    </row>
    <row r="429" spans="1:15" ht="112.5" x14ac:dyDescent="0.15">
      <c r="A429" s="132">
        <v>247</v>
      </c>
      <c r="B429" s="133" t="s">
        <v>81</v>
      </c>
      <c r="C429" s="133" t="s">
        <v>514</v>
      </c>
      <c r="D429" s="133" t="s">
        <v>517</v>
      </c>
      <c r="E429" s="133" t="s">
        <v>540</v>
      </c>
      <c r="F429" s="133" t="s">
        <v>541</v>
      </c>
      <c r="G429" s="89"/>
      <c r="I429" s="5"/>
      <c r="J429" s="5"/>
    </row>
    <row r="430" spans="1:15" ht="33.75" x14ac:dyDescent="0.15">
      <c r="A430" s="129">
        <v>262</v>
      </c>
      <c r="B430" s="130" t="s">
        <v>86</v>
      </c>
      <c r="C430" s="130" t="s">
        <v>542</v>
      </c>
      <c r="D430" s="130" t="s">
        <v>508</v>
      </c>
      <c r="E430" s="130" t="s">
        <v>543</v>
      </c>
      <c r="F430" s="130" t="s">
        <v>543</v>
      </c>
      <c r="G430" s="89"/>
      <c r="I430" s="5"/>
      <c r="J430" s="5"/>
    </row>
    <row r="431" spans="1:15" ht="78.75" x14ac:dyDescent="0.15">
      <c r="A431" s="132">
        <v>265</v>
      </c>
      <c r="B431" s="133" t="s">
        <v>544</v>
      </c>
      <c r="C431" s="133" t="s">
        <v>545</v>
      </c>
      <c r="D431" s="133" t="s">
        <v>517</v>
      </c>
      <c r="E431" s="133" t="s">
        <v>546</v>
      </c>
      <c r="F431" s="133" t="s">
        <v>547</v>
      </c>
      <c r="G431" s="87"/>
      <c r="H431" s="87"/>
      <c r="I431" s="87"/>
      <c r="J431" s="87"/>
      <c r="K431" s="78"/>
      <c r="L431" s="78"/>
      <c r="M431" s="78"/>
      <c r="N431" s="78"/>
      <c r="O431" s="87"/>
    </row>
    <row r="432" spans="1:15" ht="22.5" x14ac:dyDescent="0.15">
      <c r="A432" s="129">
        <v>270</v>
      </c>
      <c r="B432" s="130" t="s">
        <v>93</v>
      </c>
      <c r="C432" s="130" t="s">
        <v>520</v>
      </c>
      <c r="D432" s="130" t="s">
        <v>521</v>
      </c>
      <c r="E432" s="130" t="s">
        <v>527</v>
      </c>
      <c r="F432" s="130" t="s">
        <v>527</v>
      </c>
      <c r="K432" s="78"/>
      <c r="L432" s="78"/>
      <c r="M432" s="78"/>
      <c r="N432" s="78"/>
      <c r="O432" s="78"/>
    </row>
    <row r="433" spans="1:6" ht="101.25" x14ac:dyDescent="0.15">
      <c r="A433" s="132">
        <v>271</v>
      </c>
      <c r="B433" s="133" t="s">
        <v>95</v>
      </c>
      <c r="C433" s="133" t="s">
        <v>548</v>
      </c>
      <c r="D433" s="133" t="s">
        <v>517</v>
      </c>
      <c r="E433" s="133" t="s">
        <v>549</v>
      </c>
      <c r="F433" s="133" t="s">
        <v>550</v>
      </c>
    </row>
    <row r="434" spans="1:6" ht="33.75" x14ac:dyDescent="0.15">
      <c r="A434" s="129">
        <v>278</v>
      </c>
      <c r="B434" s="130" t="s">
        <v>551</v>
      </c>
      <c r="C434" s="130" t="s">
        <v>552</v>
      </c>
      <c r="D434" s="130" t="s">
        <v>508</v>
      </c>
      <c r="E434" s="130" t="s">
        <v>553</v>
      </c>
      <c r="F434" s="130" t="s">
        <v>553</v>
      </c>
    </row>
    <row r="435" spans="1:6" ht="33.75" x14ac:dyDescent="0.15">
      <c r="A435" s="132">
        <v>280</v>
      </c>
      <c r="B435" s="133" t="s">
        <v>100</v>
      </c>
      <c r="C435" s="133" t="s">
        <v>514</v>
      </c>
      <c r="D435" s="133" t="s">
        <v>554</v>
      </c>
      <c r="E435" s="133" t="s">
        <v>555</v>
      </c>
      <c r="F435" s="133" t="s">
        <v>556</v>
      </c>
    </row>
    <row r="436" spans="1:6" ht="90" x14ac:dyDescent="0.15">
      <c r="A436" s="129">
        <v>282</v>
      </c>
      <c r="B436" s="130" t="s">
        <v>104</v>
      </c>
      <c r="C436" s="130" t="s">
        <v>548</v>
      </c>
      <c r="D436" s="130" t="s">
        <v>517</v>
      </c>
      <c r="E436" s="133" t="s">
        <v>557</v>
      </c>
      <c r="F436" s="133" t="s">
        <v>558</v>
      </c>
    </row>
    <row r="437" spans="1:6" ht="78.75" x14ac:dyDescent="0.15">
      <c r="A437" s="132">
        <v>283</v>
      </c>
      <c r="B437" s="133" t="s">
        <v>110</v>
      </c>
      <c r="C437" s="133" t="s">
        <v>507</v>
      </c>
      <c r="D437" s="133" t="s">
        <v>521</v>
      </c>
      <c r="E437" s="133" t="s">
        <v>559</v>
      </c>
      <c r="F437" s="133" t="s">
        <v>560</v>
      </c>
    </row>
    <row r="438" spans="1:6" x14ac:dyDescent="0.15">
      <c r="A438" s="129">
        <v>290</v>
      </c>
      <c r="B438" s="130" t="s">
        <v>114</v>
      </c>
      <c r="C438" s="130" t="s">
        <v>548</v>
      </c>
      <c r="D438" s="130" t="s">
        <v>561</v>
      </c>
      <c r="E438" s="130"/>
      <c r="F438" s="130" t="s">
        <v>562</v>
      </c>
    </row>
    <row r="439" spans="1:6" ht="101.25" x14ac:dyDescent="0.15">
      <c r="A439" s="132">
        <v>294</v>
      </c>
      <c r="B439" s="133" t="s">
        <v>118</v>
      </c>
      <c r="C439" s="133" t="s">
        <v>514</v>
      </c>
      <c r="D439" s="133" t="s">
        <v>517</v>
      </c>
      <c r="E439" s="134" t="s">
        <v>563</v>
      </c>
      <c r="F439" s="134" t="s">
        <v>564</v>
      </c>
    </row>
    <row r="440" spans="1:6" ht="45" x14ac:dyDescent="0.15">
      <c r="A440" s="129">
        <v>295</v>
      </c>
      <c r="B440" s="130" t="s">
        <v>565</v>
      </c>
      <c r="C440" s="130" t="s">
        <v>548</v>
      </c>
      <c r="D440" s="130" t="s">
        <v>566</v>
      </c>
      <c r="E440" s="130" t="s">
        <v>567</v>
      </c>
      <c r="F440" s="130" t="s">
        <v>567</v>
      </c>
    </row>
    <row r="441" spans="1:6" x14ac:dyDescent="0.15">
      <c r="A441" s="132">
        <v>299</v>
      </c>
      <c r="B441" s="133" t="s">
        <v>122</v>
      </c>
      <c r="C441" s="133" t="s">
        <v>548</v>
      </c>
      <c r="D441" s="133" t="s">
        <v>561</v>
      </c>
      <c r="E441" s="133"/>
      <c r="F441" s="133" t="s">
        <v>562</v>
      </c>
    </row>
    <row r="442" spans="1:6" ht="45" x14ac:dyDescent="0.15">
      <c r="A442" s="129">
        <v>300</v>
      </c>
      <c r="B442" s="130" t="s">
        <v>125</v>
      </c>
      <c r="C442" s="130" t="s">
        <v>545</v>
      </c>
      <c r="D442" s="130" t="s">
        <v>521</v>
      </c>
      <c r="E442" s="130" t="s">
        <v>568</v>
      </c>
      <c r="F442" s="130" t="s">
        <v>569</v>
      </c>
    </row>
    <row r="443" spans="1:6" ht="45" x14ac:dyDescent="0.15">
      <c r="A443" s="132">
        <v>304</v>
      </c>
      <c r="B443" s="133" t="s">
        <v>570</v>
      </c>
      <c r="C443" s="133" t="s">
        <v>542</v>
      </c>
      <c r="D443" s="133" t="s">
        <v>571</v>
      </c>
      <c r="E443" s="133" t="s">
        <v>572</v>
      </c>
      <c r="F443" s="133" t="s">
        <v>573</v>
      </c>
    </row>
    <row r="444" spans="1:6" ht="45" x14ac:dyDescent="0.15">
      <c r="A444" s="132" t="s">
        <v>574</v>
      </c>
      <c r="B444" s="133" t="s">
        <v>575</v>
      </c>
      <c r="C444" s="133" t="s">
        <v>514</v>
      </c>
      <c r="D444" s="133" t="s">
        <v>576</v>
      </c>
      <c r="E444" s="133" t="s">
        <v>577</v>
      </c>
      <c r="F444" s="133" t="s">
        <v>578</v>
      </c>
    </row>
    <row r="445" spans="1:6" ht="56.25" x14ac:dyDescent="0.15">
      <c r="A445" s="129">
        <v>311</v>
      </c>
      <c r="B445" s="130" t="s">
        <v>579</v>
      </c>
      <c r="C445" s="130" t="s">
        <v>542</v>
      </c>
      <c r="D445" s="130" t="s">
        <v>580</v>
      </c>
      <c r="E445" s="130" t="s">
        <v>581</v>
      </c>
      <c r="F445" s="130" t="s">
        <v>582</v>
      </c>
    </row>
    <row r="446" spans="1:6" ht="33.75" x14ac:dyDescent="0.15">
      <c r="A446" s="132">
        <v>312</v>
      </c>
      <c r="B446" s="133" t="s">
        <v>583</v>
      </c>
      <c r="C446" s="133" t="s">
        <v>584</v>
      </c>
      <c r="D446" s="133" t="s">
        <v>508</v>
      </c>
      <c r="E446" s="133" t="s">
        <v>585</v>
      </c>
      <c r="F446" s="133" t="s">
        <v>585</v>
      </c>
    </row>
    <row r="447" spans="1:6" ht="123.75" x14ac:dyDescent="0.15">
      <c r="A447" s="129">
        <v>313</v>
      </c>
      <c r="B447" s="130" t="s">
        <v>586</v>
      </c>
      <c r="C447" s="130" t="s">
        <v>587</v>
      </c>
      <c r="D447" s="130" t="s">
        <v>588</v>
      </c>
      <c r="E447" s="133" t="s">
        <v>589</v>
      </c>
      <c r="F447" s="130" t="s">
        <v>590</v>
      </c>
    </row>
    <row r="448" spans="1:6" ht="33.75" x14ac:dyDescent="0.15">
      <c r="A448" s="132">
        <v>315</v>
      </c>
      <c r="B448" s="133" t="s">
        <v>131</v>
      </c>
      <c r="C448" s="133" t="s">
        <v>591</v>
      </c>
      <c r="D448" s="133" t="s">
        <v>592</v>
      </c>
      <c r="E448" s="133"/>
      <c r="F448" s="133" t="s">
        <v>562</v>
      </c>
    </row>
    <row r="449" spans="1:6" x14ac:dyDescent="0.15">
      <c r="A449" s="129">
        <v>316</v>
      </c>
      <c r="B449" s="130" t="s">
        <v>131</v>
      </c>
      <c r="C449" s="130" t="s">
        <v>548</v>
      </c>
      <c r="D449" s="130" t="s">
        <v>561</v>
      </c>
      <c r="E449" s="130"/>
      <c r="F449" s="130" t="s">
        <v>562</v>
      </c>
    </row>
    <row r="450" spans="1:6" ht="22.5" x14ac:dyDescent="0.15">
      <c r="A450" s="132">
        <v>319</v>
      </c>
      <c r="B450" s="133" t="s">
        <v>134</v>
      </c>
      <c r="C450" s="133" t="s">
        <v>520</v>
      </c>
      <c r="D450" s="133" t="s">
        <v>521</v>
      </c>
      <c r="E450" s="133" t="s">
        <v>527</v>
      </c>
      <c r="F450" s="133" t="s">
        <v>527</v>
      </c>
    </row>
    <row r="451" spans="1:6" ht="112.5" x14ac:dyDescent="0.15">
      <c r="A451" s="129">
        <v>322</v>
      </c>
      <c r="B451" s="130" t="s">
        <v>136</v>
      </c>
      <c r="C451" s="130" t="s">
        <v>548</v>
      </c>
      <c r="D451" s="130" t="s">
        <v>517</v>
      </c>
      <c r="E451" s="133" t="s">
        <v>593</v>
      </c>
      <c r="F451" s="133" t="s">
        <v>539</v>
      </c>
    </row>
    <row r="452" spans="1:6" ht="78.75" x14ac:dyDescent="0.15">
      <c r="A452" s="132">
        <v>323</v>
      </c>
      <c r="B452" s="133" t="s">
        <v>594</v>
      </c>
      <c r="C452" s="133" t="s">
        <v>584</v>
      </c>
      <c r="D452" s="133" t="s">
        <v>595</v>
      </c>
      <c r="E452" s="133" t="s">
        <v>596</v>
      </c>
      <c r="F452" s="133" t="s">
        <v>597</v>
      </c>
    </row>
    <row r="453" spans="1:6" ht="22.5" x14ac:dyDescent="0.15">
      <c r="A453" s="129">
        <v>330</v>
      </c>
      <c r="B453" s="130" t="s">
        <v>145</v>
      </c>
      <c r="C453" s="130" t="s">
        <v>545</v>
      </c>
      <c r="D453" s="130" t="s">
        <v>598</v>
      </c>
      <c r="E453" s="130" t="s">
        <v>599</v>
      </c>
      <c r="F453" s="130" t="s">
        <v>599</v>
      </c>
    </row>
    <row r="454" spans="1:6" ht="33.75" x14ac:dyDescent="0.15">
      <c r="A454" s="132">
        <v>331</v>
      </c>
      <c r="B454" s="133" t="s">
        <v>600</v>
      </c>
      <c r="C454" s="133" t="s">
        <v>591</v>
      </c>
      <c r="D454" s="133" t="s">
        <v>601</v>
      </c>
      <c r="E454" s="133" t="s">
        <v>602</v>
      </c>
      <c r="F454" s="133" t="s">
        <v>603</v>
      </c>
    </row>
    <row r="455" spans="1:6" ht="45" x14ac:dyDescent="0.15">
      <c r="A455" s="132">
        <v>332</v>
      </c>
      <c r="B455" s="133" t="s">
        <v>600</v>
      </c>
      <c r="C455" s="133" t="s">
        <v>604</v>
      </c>
      <c r="D455" s="133" t="s">
        <v>605</v>
      </c>
      <c r="E455" s="133" t="s">
        <v>606</v>
      </c>
      <c r="F455" s="133" t="s">
        <v>607</v>
      </c>
    </row>
    <row r="456" spans="1:6" ht="45" x14ac:dyDescent="0.15">
      <c r="A456" s="129" t="s">
        <v>608</v>
      </c>
      <c r="B456" s="130" t="s">
        <v>609</v>
      </c>
      <c r="C456" s="130" t="s">
        <v>514</v>
      </c>
      <c r="D456" s="130" t="s">
        <v>576</v>
      </c>
      <c r="E456" s="130" t="s">
        <v>577</v>
      </c>
      <c r="F456" s="130" t="s">
        <v>578</v>
      </c>
    </row>
    <row r="457" spans="1:6" ht="22.5" x14ac:dyDescent="0.15">
      <c r="A457" s="132" t="s">
        <v>610</v>
      </c>
      <c r="B457" s="133" t="s">
        <v>149</v>
      </c>
      <c r="C457" s="133" t="s">
        <v>611</v>
      </c>
      <c r="D457" s="133" t="s">
        <v>521</v>
      </c>
      <c r="E457" s="133" t="s">
        <v>612</v>
      </c>
      <c r="F457" s="133" t="s">
        <v>612</v>
      </c>
    </row>
    <row r="458" spans="1:6" ht="33.75" x14ac:dyDescent="0.15">
      <c r="A458" s="129">
        <v>338</v>
      </c>
      <c r="B458" s="130" t="s">
        <v>613</v>
      </c>
      <c r="C458" s="130" t="s">
        <v>542</v>
      </c>
      <c r="D458" s="130" t="s">
        <v>508</v>
      </c>
      <c r="E458" s="133" t="s">
        <v>614</v>
      </c>
      <c r="F458" s="133" t="s">
        <v>614</v>
      </c>
    </row>
    <row r="459" spans="1:6" ht="67.5" x14ac:dyDescent="0.15">
      <c r="A459" s="132">
        <v>341</v>
      </c>
      <c r="B459" s="133" t="s">
        <v>160</v>
      </c>
      <c r="C459" s="133" t="s">
        <v>520</v>
      </c>
      <c r="D459" s="133" t="s">
        <v>508</v>
      </c>
      <c r="E459" s="133" t="s">
        <v>615</v>
      </c>
      <c r="F459" s="133" t="s">
        <v>615</v>
      </c>
    </row>
    <row r="460" spans="1:6" ht="45" x14ac:dyDescent="0.15">
      <c r="A460" s="129">
        <v>342</v>
      </c>
      <c r="B460" s="130" t="s">
        <v>164</v>
      </c>
      <c r="C460" s="130" t="s">
        <v>548</v>
      </c>
      <c r="D460" s="130" t="s">
        <v>616</v>
      </c>
      <c r="E460" s="133" t="s">
        <v>567</v>
      </c>
      <c r="F460" s="130" t="s">
        <v>567</v>
      </c>
    </row>
    <row r="461" spans="1:6" ht="56.25" x14ac:dyDescent="0.15">
      <c r="A461" s="132">
        <v>346</v>
      </c>
      <c r="B461" s="133" t="s">
        <v>617</v>
      </c>
      <c r="C461" s="133" t="s">
        <v>542</v>
      </c>
      <c r="D461" s="133" t="s">
        <v>580</v>
      </c>
      <c r="E461" s="133" t="s">
        <v>618</v>
      </c>
      <c r="F461" s="133" t="s">
        <v>582</v>
      </c>
    </row>
    <row r="462" spans="1:6" ht="56.25" x14ac:dyDescent="0.15">
      <c r="A462" s="129" t="s">
        <v>619</v>
      </c>
      <c r="B462" s="130" t="s">
        <v>179</v>
      </c>
      <c r="C462" s="130" t="s">
        <v>548</v>
      </c>
      <c r="D462" s="133" t="s">
        <v>517</v>
      </c>
      <c r="E462" s="133" t="s">
        <v>620</v>
      </c>
      <c r="F462" s="133" t="s">
        <v>620</v>
      </c>
    </row>
    <row r="463" spans="1:6" ht="56.25" x14ac:dyDescent="0.15">
      <c r="A463" s="132">
        <v>354</v>
      </c>
      <c r="B463" s="133" t="s">
        <v>621</v>
      </c>
      <c r="C463" s="133" t="s">
        <v>591</v>
      </c>
      <c r="D463" s="133" t="s">
        <v>622</v>
      </c>
      <c r="E463" s="133" t="s">
        <v>623</v>
      </c>
      <c r="F463" s="133" t="s">
        <v>623</v>
      </c>
    </row>
    <row r="464" spans="1:6" ht="33.75" x14ac:dyDescent="0.15">
      <c r="A464" s="129">
        <v>361</v>
      </c>
      <c r="B464" s="130" t="s">
        <v>624</v>
      </c>
      <c r="C464" s="130" t="s">
        <v>584</v>
      </c>
      <c r="D464" s="130" t="s">
        <v>508</v>
      </c>
      <c r="E464" s="130" t="s">
        <v>585</v>
      </c>
      <c r="F464" s="130" t="s">
        <v>585</v>
      </c>
    </row>
    <row r="465" spans="1:6" ht="33.75" x14ac:dyDescent="0.15">
      <c r="A465" s="132">
        <v>362</v>
      </c>
      <c r="B465" s="133" t="s">
        <v>625</v>
      </c>
      <c r="C465" s="133" t="s">
        <v>514</v>
      </c>
      <c r="D465" s="133" t="s">
        <v>508</v>
      </c>
      <c r="E465" s="133" t="s">
        <v>553</v>
      </c>
      <c r="F465" s="133" t="s">
        <v>553</v>
      </c>
    </row>
    <row r="466" spans="1:6" ht="45" x14ac:dyDescent="0.15">
      <c r="A466" s="129">
        <v>363</v>
      </c>
      <c r="B466" s="130" t="s">
        <v>216</v>
      </c>
      <c r="C466" s="130" t="s">
        <v>548</v>
      </c>
      <c r="D466" s="130" t="s">
        <v>626</v>
      </c>
      <c r="E466" s="133" t="s">
        <v>627</v>
      </c>
      <c r="F466" s="133" t="s">
        <v>627</v>
      </c>
    </row>
    <row r="467" spans="1:6" ht="101.25" x14ac:dyDescent="0.15">
      <c r="A467" s="132" t="s">
        <v>628</v>
      </c>
      <c r="B467" s="133" t="s">
        <v>187</v>
      </c>
      <c r="C467" s="133" t="s">
        <v>548</v>
      </c>
      <c r="D467" s="133" t="s">
        <v>517</v>
      </c>
      <c r="E467" s="133" t="s">
        <v>629</v>
      </c>
      <c r="F467" s="133" t="s">
        <v>539</v>
      </c>
    </row>
    <row r="468" spans="1:6" ht="33.75" x14ac:dyDescent="0.15">
      <c r="A468" s="129">
        <v>365</v>
      </c>
      <c r="B468" s="130" t="s">
        <v>221</v>
      </c>
      <c r="C468" s="130" t="s">
        <v>584</v>
      </c>
      <c r="D468" s="130" t="s">
        <v>630</v>
      </c>
      <c r="E468" s="133" t="s">
        <v>631</v>
      </c>
      <c r="F468" s="133" t="s">
        <v>631</v>
      </c>
    </row>
    <row r="469" spans="1:6" ht="22.5" x14ac:dyDescent="0.15">
      <c r="A469" s="132">
        <v>367</v>
      </c>
      <c r="B469" s="133" t="s">
        <v>225</v>
      </c>
      <c r="C469" s="133" t="s">
        <v>520</v>
      </c>
      <c r="D469" s="133" t="s">
        <v>521</v>
      </c>
      <c r="E469" s="133" t="s">
        <v>527</v>
      </c>
      <c r="F469" s="133" t="s">
        <v>527</v>
      </c>
    </row>
    <row r="470" spans="1:6" ht="56.25" x14ac:dyDescent="0.15">
      <c r="A470" s="129">
        <v>368</v>
      </c>
      <c r="B470" s="130" t="s">
        <v>632</v>
      </c>
      <c r="C470" s="130" t="s">
        <v>542</v>
      </c>
      <c r="D470" s="130" t="s">
        <v>633</v>
      </c>
      <c r="E470" s="133" t="s">
        <v>634</v>
      </c>
      <c r="F470" s="133" t="s">
        <v>635</v>
      </c>
    </row>
    <row r="471" spans="1:6" ht="45" x14ac:dyDescent="0.15">
      <c r="A471" s="132">
        <v>369</v>
      </c>
      <c r="B471" s="133" t="s">
        <v>636</v>
      </c>
      <c r="C471" s="133" t="s">
        <v>584</v>
      </c>
      <c r="D471" s="133" t="s">
        <v>566</v>
      </c>
      <c r="E471" s="133" t="s">
        <v>567</v>
      </c>
      <c r="F471" s="133" t="s">
        <v>567</v>
      </c>
    </row>
    <row r="472" spans="1:6" ht="56.25" x14ac:dyDescent="0.15">
      <c r="A472" s="132">
        <v>373</v>
      </c>
      <c r="B472" s="133" t="s">
        <v>230</v>
      </c>
      <c r="C472" s="133" t="s">
        <v>545</v>
      </c>
      <c r="D472" s="133" t="s">
        <v>637</v>
      </c>
      <c r="E472" s="133" t="s">
        <v>638</v>
      </c>
      <c r="F472" s="133" t="s">
        <v>639</v>
      </c>
    </row>
    <row r="473" spans="1:6" x14ac:dyDescent="0.15">
      <c r="A473" s="132">
        <v>379</v>
      </c>
      <c r="B473" s="133" t="s">
        <v>640</v>
      </c>
      <c r="C473" s="133" t="s">
        <v>548</v>
      </c>
      <c r="D473" s="133" t="s">
        <v>641</v>
      </c>
      <c r="E473" s="133"/>
      <c r="F473" s="133" t="s">
        <v>642</v>
      </c>
    </row>
    <row r="474" spans="1:6" ht="78.75" x14ac:dyDescent="0.15">
      <c r="A474" s="132" t="s">
        <v>643</v>
      </c>
      <c r="B474" s="133" t="s">
        <v>153</v>
      </c>
      <c r="C474" s="133" t="s">
        <v>611</v>
      </c>
      <c r="D474" s="133" t="s">
        <v>517</v>
      </c>
      <c r="E474" s="133" t="s">
        <v>644</v>
      </c>
      <c r="F474" s="133" t="s">
        <v>644</v>
      </c>
    </row>
    <row r="475" spans="1:6" ht="112.5" x14ac:dyDescent="0.15">
      <c r="A475" s="132" t="s">
        <v>645</v>
      </c>
      <c r="B475" s="133" t="s">
        <v>196</v>
      </c>
      <c r="C475" s="133" t="s">
        <v>548</v>
      </c>
      <c r="D475" s="133" t="s">
        <v>521</v>
      </c>
      <c r="E475" s="133" t="s">
        <v>646</v>
      </c>
      <c r="F475" s="133" t="s">
        <v>620</v>
      </c>
    </row>
    <row r="476" spans="1:6" ht="78.75" x14ac:dyDescent="0.15">
      <c r="A476" s="132">
        <v>383</v>
      </c>
      <c r="B476" s="133" t="s">
        <v>647</v>
      </c>
      <c r="C476" s="133" t="s">
        <v>604</v>
      </c>
      <c r="D476" s="133" t="s">
        <v>517</v>
      </c>
      <c r="E476" s="133" t="s">
        <v>648</v>
      </c>
      <c r="F476" s="133" t="s">
        <v>649</v>
      </c>
    </row>
    <row r="477" spans="1:6" ht="112.5" x14ac:dyDescent="0.15">
      <c r="A477" s="132">
        <v>392</v>
      </c>
      <c r="B477" s="133" t="s">
        <v>235</v>
      </c>
      <c r="C477" s="133" t="s">
        <v>507</v>
      </c>
      <c r="D477" s="133" t="s">
        <v>517</v>
      </c>
      <c r="E477" s="133" t="s">
        <v>650</v>
      </c>
      <c r="F477" s="133" t="s">
        <v>651</v>
      </c>
    </row>
    <row r="478" spans="1:6" ht="45" x14ac:dyDescent="0.15">
      <c r="A478" s="132">
        <v>393</v>
      </c>
      <c r="B478" s="133" t="s">
        <v>170</v>
      </c>
      <c r="C478" s="133" t="s">
        <v>548</v>
      </c>
      <c r="D478" s="133" t="s">
        <v>616</v>
      </c>
      <c r="E478" s="133" t="s">
        <v>567</v>
      </c>
      <c r="F478" s="133" t="s">
        <v>567</v>
      </c>
    </row>
    <row r="479" spans="1:6" ht="22.5" x14ac:dyDescent="0.15">
      <c r="A479" s="132">
        <v>396</v>
      </c>
      <c r="B479" s="133" t="s">
        <v>652</v>
      </c>
      <c r="C479" s="133" t="s">
        <v>584</v>
      </c>
      <c r="D479" s="133" t="s">
        <v>653</v>
      </c>
      <c r="E479" s="133" t="s">
        <v>654</v>
      </c>
      <c r="F479" s="133" t="s">
        <v>654</v>
      </c>
    </row>
    <row r="480" spans="1:6" ht="112.5" x14ac:dyDescent="0.15">
      <c r="A480" s="132" t="s">
        <v>655</v>
      </c>
      <c r="B480" s="133" t="s">
        <v>206</v>
      </c>
      <c r="C480" s="133" t="s">
        <v>548</v>
      </c>
      <c r="D480" s="133" t="s">
        <v>521</v>
      </c>
      <c r="E480" s="133" t="s">
        <v>656</v>
      </c>
      <c r="F480" s="133" t="s">
        <v>620</v>
      </c>
    </row>
    <row r="481" spans="1:6" ht="67.5" x14ac:dyDescent="0.15">
      <c r="A481" s="132">
        <v>405</v>
      </c>
      <c r="B481" s="135">
        <v>38393</v>
      </c>
      <c r="C481" s="133" t="s">
        <v>548</v>
      </c>
      <c r="D481" s="133" t="s">
        <v>508</v>
      </c>
      <c r="E481" s="133" t="s">
        <v>657</v>
      </c>
      <c r="F481" s="133" t="s">
        <v>657</v>
      </c>
    </row>
    <row r="482" spans="1:6" ht="45" x14ac:dyDescent="0.15">
      <c r="A482" s="129">
        <v>410</v>
      </c>
      <c r="B482" s="136">
        <v>38454</v>
      </c>
      <c r="C482" s="137" t="s">
        <v>548</v>
      </c>
      <c r="D482" s="137" t="s">
        <v>616</v>
      </c>
      <c r="E482" s="137" t="s">
        <v>567</v>
      </c>
      <c r="F482" s="137" t="s">
        <v>567</v>
      </c>
    </row>
    <row r="483" spans="1:6" ht="45" x14ac:dyDescent="0.15">
      <c r="A483" s="132">
        <v>412</v>
      </c>
      <c r="B483" s="135">
        <v>38470</v>
      </c>
      <c r="C483" s="133" t="s">
        <v>542</v>
      </c>
      <c r="D483" s="133" t="s">
        <v>658</v>
      </c>
      <c r="E483" s="133" t="s">
        <v>659</v>
      </c>
      <c r="F483" s="133" t="s">
        <v>659</v>
      </c>
    </row>
    <row r="484" spans="1:6" ht="22.5" x14ac:dyDescent="0.15">
      <c r="A484" s="132">
        <v>414</v>
      </c>
      <c r="B484" s="135">
        <v>38498</v>
      </c>
      <c r="C484" s="133" t="s">
        <v>584</v>
      </c>
      <c r="D484" s="133" t="s">
        <v>660</v>
      </c>
      <c r="E484" s="133" t="s">
        <v>661</v>
      </c>
      <c r="F484" s="133" t="s">
        <v>661</v>
      </c>
    </row>
    <row r="485" spans="1:6" ht="22.5" x14ac:dyDescent="0.15">
      <c r="A485" s="132">
        <v>420</v>
      </c>
      <c r="B485" s="135">
        <v>38526</v>
      </c>
      <c r="C485" s="133" t="s">
        <v>520</v>
      </c>
      <c r="D485" s="133" t="s">
        <v>508</v>
      </c>
      <c r="E485" s="133" t="s">
        <v>527</v>
      </c>
      <c r="F485" s="133" t="s">
        <v>527</v>
      </c>
    </row>
    <row r="486" spans="1:6" ht="45" x14ac:dyDescent="0.15">
      <c r="A486" s="132">
        <v>424</v>
      </c>
      <c r="B486" s="135">
        <v>38553</v>
      </c>
      <c r="C486" s="135" t="s">
        <v>514</v>
      </c>
      <c r="D486" s="130" t="s">
        <v>576</v>
      </c>
      <c r="E486" s="130" t="s">
        <v>577</v>
      </c>
      <c r="F486" s="130" t="s">
        <v>578</v>
      </c>
    </row>
    <row r="487" spans="1:6" ht="22.5" x14ac:dyDescent="0.15">
      <c r="A487" s="132" t="s">
        <v>662</v>
      </c>
      <c r="B487" s="135">
        <v>38559</v>
      </c>
      <c r="C487" s="133" t="s">
        <v>611</v>
      </c>
      <c r="D487" s="133" t="s">
        <v>521</v>
      </c>
      <c r="E487" s="133" t="s">
        <v>663</v>
      </c>
      <c r="F487" s="133" t="s">
        <v>663</v>
      </c>
    </row>
    <row r="488" spans="1:6" ht="33.75" x14ac:dyDescent="0.15">
      <c r="A488" s="132">
        <v>430</v>
      </c>
      <c r="B488" s="135">
        <v>38576</v>
      </c>
      <c r="C488" s="135" t="s">
        <v>514</v>
      </c>
      <c r="D488" s="133" t="s">
        <v>664</v>
      </c>
      <c r="E488" s="133" t="s">
        <v>665</v>
      </c>
      <c r="F488" s="133" t="s">
        <v>578</v>
      </c>
    </row>
    <row r="489" spans="1:6" ht="78.75" x14ac:dyDescent="0.15">
      <c r="A489" s="132">
        <v>436</v>
      </c>
      <c r="B489" s="135">
        <v>38638</v>
      </c>
      <c r="C489" s="133" t="s">
        <v>584</v>
      </c>
      <c r="D489" s="133" t="s">
        <v>595</v>
      </c>
      <c r="E489" s="133" t="s">
        <v>596</v>
      </c>
      <c r="F489" s="133" t="s">
        <v>597</v>
      </c>
    </row>
    <row r="490" spans="1:6" ht="90" x14ac:dyDescent="0.15">
      <c r="A490" s="132" t="s">
        <v>666</v>
      </c>
      <c r="B490" s="135">
        <v>38649</v>
      </c>
      <c r="C490" s="133" t="s">
        <v>548</v>
      </c>
      <c r="D490" s="133" t="s">
        <v>521</v>
      </c>
      <c r="E490" s="133" t="s">
        <v>667</v>
      </c>
      <c r="F490" s="133" t="s">
        <v>620</v>
      </c>
    </row>
    <row r="491" spans="1:6" ht="45" x14ac:dyDescent="0.15">
      <c r="A491" s="132">
        <v>441</v>
      </c>
      <c r="B491" s="135">
        <v>38673</v>
      </c>
      <c r="C491" s="133" t="s">
        <v>584</v>
      </c>
      <c r="D491" s="137" t="s">
        <v>616</v>
      </c>
      <c r="E491" s="137" t="s">
        <v>567</v>
      </c>
      <c r="F491" s="137" t="s">
        <v>567</v>
      </c>
    </row>
    <row r="492" spans="1:6" ht="22.5" x14ac:dyDescent="0.15">
      <c r="A492" s="132">
        <v>442</v>
      </c>
      <c r="B492" s="135">
        <v>38677</v>
      </c>
      <c r="C492" s="133" t="s">
        <v>542</v>
      </c>
      <c r="D492" s="133" t="s">
        <v>668</v>
      </c>
      <c r="E492" s="133" t="s">
        <v>669</v>
      </c>
      <c r="F492" s="133" t="s">
        <v>669</v>
      </c>
    </row>
    <row r="493" spans="1:6" ht="409.5" x14ac:dyDescent="0.15">
      <c r="A493" s="132">
        <v>449</v>
      </c>
      <c r="B493" s="135">
        <v>38716</v>
      </c>
      <c r="C493" s="133" t="s">
        <v>507</v>
      </c>
      <c r="D493" s="133" t="s">
        <v>517</v>
      </c>
      <c r="E493" s="138" t="s">
        <v>670</v>
      </c>
      <c r="F493" s="133" t="s">
        <v>671</v>
      </c>
    </row>
    <row r="494" spans="1:6" ht="56.25" x14ac:dyDescent="0.15">
      <c r="A494" s="132" t="s">
        <v>672</v>
      </c>
      <c r="B494" s="135">
        <v>38734</v>
      </c>
      <c r="C494" s="133" t="s">
        <v>542</v>
      </c>
      <c r="D494" s="133" t="s">
        <v>580</v>
      </c>
      <c r="E494" s="133" t="s">
        <v>618</v>
      </c>
      <c r="F494" s="133" t="s">
        <v>582</v>
      </c>
    </row>
    <row r="495" spans="1:6" ht="22.5" x14ac:dyDescent="0.15">
      <c r="A495" s="132">
        <v>455</v>
      </c>
      <c r="B495" s="135">
        <v>38769</v>
      </c>
      <c r="C495" s="133" t="s">
        <v>673</v>
      </c>
      <c r="D495" s="133" t="s">
        <v>674</v>
      </c>
      <c r="E495" s="133" t="s">
        <v>675</v>
      </c>
      <c r="F495" s="133" t="s">
        <v>675</v>
      </c>
    </row>
    <row r="496" spans="1:6" ht="45" x14ac:dyDescent="0.15">
      <c r="A496" s="132">
        <v>458</v>
      </c>
      <c r="B496" s="135">
        <v>38792</v>
      </c>
      <c r="C496" s="137" t="s">
        <v>676</v>
      </c>
      <c r="D496" s="133" t="s">
        <v>616</v>
      </c>
      <c r="E496" s="137" t="s">
        <v>567</v>
      </c>
      <c r="F496" s="137" t="s">
        <v>567</v>
      </c>
    </row>
    <row r="497" spans="1:6" ht="22.5" x14ac:dyDescent="0.15">
      <c r="A497" s="132">
        <v>460</v>
      </c>
      <c r="B497" s="135">
        <v>38812</v>
      </c>
      <c r="C497" s="133" t="s">
        <v>520</v>
      </c>
      <c r="D497" s="133" t="s">
        <v>521</v>
      </c>
      <c r="E497" s="133" t="s">
        <v>612</v>
      </c>
      <c r="F497" s="133" t="s">
        <v>612</v>
      </c>
    </row>
    <row r="498" spans="1:6" ht="157.5" x14ac:dyDescent="0.15">
      <c r="A498" s="132">
        <v>462</v>
      </c>
      <c r="B498" s="135">
        <v>38818</v>
      </c>
      <c r="C498" s="133" t="s">
        <v>542</v>
      </c>
      <c r="D498" s="133" t="s">
        <v>677</v>
      </c>
      <c r="E498" s="133" t="s">
        <v>678</v>
      </c>
      <c r="F498" s="133" t="s">
        <v>679</v>
      </c>
    </row>
    <row r="499" spans="1:6" ht="22.5" x14ac:dyDescent="0.15">
      <c r="A499" s="132">
        <v>471</v>
      </c>
      <c r="B499" s="135">
        <v>38960</v>
      </c>
      <c r="C499" s="133" t="s">
        <v>542</v>
      </c>
      <c r="D499" s="133" t="s">
        <v>680</v>
      </c>
      <c r="E499" s="133" t="s">
        <v>681</v>
      </c>
      <c r="F499" s="133" t="s">
        <v>681</v>
      </c>
    </row>
    <row r="500" spans="1:6" ht="45" x14ac:dyDescent="0.15">
      <c r="A500" s="132">
        <v>472</v>
      </c>
      <c r="B500" s="135">
        <v>38973</v>
      </c>
      <c r="C500" s="133" t="s">
        <v>611</v>
      </c>
      <c r="D500" s="130" t="s">
        <v>566</v>
      </c>
      <c r="E500" s="130" t="s">
        <v>567</v>
      </c>
      <c r="F500" s="130" t="s">
        <v>567</v>
      </c>
    </row>
    <row r="501" spans="1:6" x14ac:dyDescent="0.15">
      <c r="A501" s="132">
        <v>473</v>
      </c>
      <c r="B501" s="135">
        <v>38986</v>
      </c>
      <c r="C501" s="133" t="s">
        <v>542</v>
      </c>
      <c r="D501" s="133" t="s">
        <v>682</v>
      </c>
      <c r="E501" s="133" t="s">
        <v>683</v>
      </c>
      <c r="F501" s="133" t="s">
        <v>683</v>
      </c>
    </row>
    <row r="502" spans="1:6" ht="45" x14ac:dyDescent="0.15">
      <c r="A502" s="132">
        <v>486</v>
      </c>
      <c r="B502" s="135" t="s">
        <v>324</v>
      </c>
      <c r="C502" s="133" t="s">
        <v>611</v>
      </c>
      <c r="D502" s="133" t="s">
        <v>521</v>
      </c>
      <c r="E502" s="133" t="s">
        <v>684</v>
      </c>
      <c r="F502" s="133" t="s">
        <v>684</v>
      </c>
    </row>
    <row r="503" spans="1:6" ht="90" x14ac:dyDescent="0.15">
      <c r="A503" s="132" t="s">
        <v>685</v>
      </c>
      <c r="B503" s="135" t="s">
        <v>284</v>
      </c>
      <c r="C503" s="133" t="s">
        <v>548</v>
      </c>
      <c r="D503" s="133" t="s">
        <v>521</v>
      </c>
      <c r="E503" s="133" t="s">
        <v>667</v>
      </c>
      <c r="F503" s="133" t="s">
        <v>620</v>
      </c>
    </row>
    <row r="504" spans="1:6" ht="56.25" x14ac:dyDescent="0.15">
      <c r="A504" s="132" t="s">
        <v>686</v>
      </c>
      <c r="B504" s="135" t="s">
        <v>330</v>
      </c>
      <c r="C504" s="133" t="s">
        <v>542</v>
      </c>
      <c r="D504" s="133" t="s">
        <v>633</v>
      </c>
      <c r="E504" s="133" t="s">
        <v>634</v>
      </c>
      <c r="F504" s="133" t="s">
        <v>635</v>
      </c>
    </row>
    <row r="505" spans="1:6" ht="22.5" x14ac:dyDescent="0.15">
      <c r="A505" s="132" t="s">
        <v>687</v>
      </c>
      <c r="B505" s="135" t="s">
        <v>337</v>
      </c>
      <c r="C505" s="133" t="s">
        <v>520</v>
      </c>
      <c r="D505" s="133" t="s">
        <v>521</v>
      </c>
      <c r="E505" s="133" t="s">
        <v>612</v>
      </c>
      <c r="F505" s="133" t="s">
        <v>612</v>
      </c>
    </row>
    <row r="506" spans="1:6" ht="101.25" x14ac:dyDescent="0.15">
      <c r="A506" s="132">
        <v>496</v>
      </c>
      <c r="B506" s="135" t="s">
        <v>366</v>
      </c>
      <c r="C506" s="133" t="s">
        <v>542</v>
      </c>
      <c r="D506" s="133" t="s">
        <v>688</v>
      </c>
      <c r="E506" s="133" t="s">
        <v>689</v>
      </c>
      <c r="F506" s="133" t="s">
        <v>690</v>
      </c>
    </row>
    <row r="507" spans="1:6" ht="56.25" x14ac:dyDescent="0.15">
      <c r="A507" s="132" t="s">
        <v>691</v>
      </c>
      <c r="B507" s="135" t="s">
        <v>305</v>
      </c>
      <c r="C507" s="133" t="s">
        <v>542</v>
      </c>
      <c r="D507" s="133" t="s">
        <v>692</v>
      </c>
      <c r="E507" s="133" t="s">
        <v>581</v>
      </c>
      <c r="F507" s="133" t="s">
        <v>582</v>
      </c>
    </row>
    <row r="508" spans="1:6" ht="56.25" x14ac:dyDescent="0.15">
      <c r="A508" s="132">
        <v>501</v>
      </c>
      <c r="B508" s="135" t="s">
        <v>370</v>
      </c>
      <c r="C508" s="133" t="s">
        <v>507</v>
      </c>
      <c r="D508" s="133" t="s">
        <v>517</v>
      </c>
      <c r="E508" s="133" t="s">
        <v>693</v>
      </c>
      <c r="F508" s="133" t="s">
        <v>671</v>
      </c>
    </row>
    <row r="509" spans="1:6" ht="56.25" x14ac:dyDescent="0.15">
      <c r="A509" s="132" t="s">
        <v>694</v>
      </c>
      <c r="B509" s="135" t="s">
        <v>305</v>
      </c>
      <c r="C509" s="133" t="s">
        <v>542</v>
      </c>
      <c r="D509" s="133" t="s">
        <v>633</v>
      </c>
      <c r="E509" s="133" t="s">
        <v>634</v>
      </c>
      <c r="F509" s="133" t="s">
        <v>635</v>
      </c>
    </row>
    <row r="510" spans="1:6" ht="22.5" x14ac:dyDescent="0.15">
      <c r="A510" s="132">
        <v>510</v>
      </c>
      <c r="B510" s="135" t="s">
        <v>374</v>
      </c>
      <c r="C510" s="133" t="s">
        <v>520</v>
      </c>
      <c r="D510" s="133" t="s">
        <v>521</v>
      </c>
      <c r="E510" s="133" t="s">
        <v>527</v>
      </c>
      <c r="F510" s="133" t="s">
        <v>527</v>
      </c>
    </row>
    <row r="511" spans="1:6" ht="78.75" x14ac:dyDescent="0.15">
      <c r="A511" s="132">
        <v>511</v>
      </c>
      <c r="B511" s="135" t="s">
        <v>380</v>
      </c>
      <c r="C511" s="133" t="s">
        <v>584</v>
      </c>
      <c r="D511" s="133" t="s">
        <v>595</v>
      </c>
      <c r="E511" s="133" t="s">
        <v>596</v>
      </c>
      <c r="F511" s="133" t="s">
        <v>597</v>
      </c>
    </row>
    <row r="512" spans="1:6" ht="22.5" x14ac:dyDescent="0.15">
      <c r="A512" s="132">
        <v>514</v>
      </c>
      <c r="B512" s="135" t="s">
        <v>382</v>
      </c>
      <c r="C512" s="133" t="s">
        <v>584</v>
      </c>
      <c r="D512" s="133" t="s">
        <v>695</v>
      </c>
      <c r="E512" s="133"/>
      <c r="F512" s="133" t="s">
        <v>220</v>
      </c>
    </row>
    <row r="513" spans="1:6" ht="22.5" x14ac:dyDescent="0.15">
      <c r="A513" s="132" t="s">
        <v>696</v>
      </c>
      <c r="B513" s="135" t="s">
        <v>346</v>
      </c>
      <c r="C513" s="133" t="s">
        <v>520</v>
      </c>
      <c r="D513" s="133" t="s">
        <v>521</v>
      </c>
      <c r="E513" s="133" t="s">
        <v>663</v>
      </c>
      <c r="F513" s="133" t="s">
        <v>663</v>
      </c>
    </row>
    <row r="514" spans="1:6" ht="22.5" x14ac:dyDescent="0.15">
      <c r="A514" s="132">
        <v>519</v>
      </c>
      <c r="B514" s="135" t="s">
        <v>386</v>
      </c>
      <c r="C514" s="133" t="s">
        <v>542</v>
      </c>
      <c r="D514" s="133" t="s">
        <v>660</v>
      </c>
      <c r="E514" s="133" t="s">
        <v>661</v>
      </c>
      <c r="F514" s="133" t="s">
        <v>661</v>
      </c>
    </row>
    <row r="515" spans="1:6" ht="45" x14ac:dyDescent="0.15">
      <c r="A515" s="132">
        <v>523</v>
      </c>
      <c r="B515" s="135" t="s">
        <v>327</v>
      </c>
      <c r="C515" s="133" t="s">
        <v>611</v>
      </c>
      <c r="D515" s="133" t="s">
        <v>521</v>
      </c>
      <c r="E515" s="133" t="s">
        <v>684</v>
      </c>
      <c r="F515" s="133" t="s">
        <v>684</v>
      </c>
    </row>
    <row r="516" spans="1:6" ht="101.25" x14ac:dyDescent="0.15">
      <c r="A516" s="132">
        <v>524</v>
      </c>
      <c r="B516" s="135" t="s">
        <v>389</v>
      </c>
      <c r="C516" s="133" t="s">
        <v>542</v>
      </c>
      <c r="D516" s="133" t="s">
        <v>688</v>
      </c>
      <c r="E516" s="133" t="s">
        <v>689</v>
      </c>
      <c r="F516" s="133" t="s">
        <v>690</v>
      </c>
    </row>
    <row r="517" spans="1:6" ht="33.75" x14ac:dyDescent="0.15">
      <c r="A517" s="132">
        <v>536</v>
      </c>
      <c r="B517" s="135" t="s">
        <v>392</v>
      </c>
      <c r="C517" s="133" t="s">
        <v>584</v>
      </c>
      <c r="D517" s="133" t="s">
        <v>521</v>
      </c>
      <c r="E517" s="133" t="s">
        <v>697</v>
      </c>
      <c r="F517" s="133" t="s">
        <v>663</v>
      </c>
    </row>
    <row r="518" spans="1:6" ht="180" x14ac:dyDescent="0.15">
      <c r="A518" s="132">
        <v>554</v>
      </c>
      <c r="B518" s="135" t="s">
        <v>397</v>
      </c>
      <c r="C518" s="133" t="s">
        <v>542</v>
      </c>
      <c r="D518" s="133" t="s">
        <v>698</v>
      </c>
      <c r="E518" s="133" t="s">
        <v>699</v>
      </c>
      <c r="F518" s="133" t="s">
        <v>298</v>
      </c>
    </row>
    <row r="519" spans="1:6" ht="78.75" x14ac:dyDescent="0.15">
      <c r="A519" s="132">
        <v>557</v>
      </c>
      <c r="B519" s="135" t="s">
        <v>401</v>
      </c>
      <c r="C519" s="133" t="s">
        <v>507</v>
      </c>
      <c r="D519" s="133" t="s">
        <v>517</v>
      </c>
      <c r="E519" s="133" t="s">
        <v>700</v>
      </c>
      <c r="F519" s="133" t="s">
        <v>701</v>
      </c>
    </row>
    <row r="520" spans="1:6" ht="33.75" x14ac:dyDescent="0.15">
      <c r="A520" s="132">
        <v>571</v>
      </c>
      <c r="B520" s="135" t="s">
        <v>405</v>
      </c>
      <c r="C520" s="133" t="s">
        <v>542</v>
      </c>
      <c r="D520" s="133" t="s">
        <v>702</v>
      </c>
      <c r="E520" s="133" t="s">
        <v>703</v>
      </c>
      <c r="F520" s="133" t="s">
        <v>703</v>
      </c>
    </row>
    <row r="521" spans="1:6" ht="22.5" x14ac:dyDescent="0.15">
      <c r="A521" s="132">
        <v>582</v>
      </c>
      <c r="B521" s="135" t="s">
        <v>410</v>
      </c>
      <c r="C521" s="133" t="s">
        <v>520</v>
      </c>
      <c r="D521" s="133" t="s">
        <v>521</v>
      </c>
      <c r="E521" s="133" t="s">
        <v>527</v>
      </c>
      <c r="F521" s="133" t="s">
        <v>527</v>
      </c>
    </row>
    <row r="522" spans="1:6" ht="22.5" x14ac:dyDescent="0.15">
      <c r="A522" s="132" t="s">
        <v>704</v>
      </c>
      <c r="B522" s="135" t="s">
        <v>357</v>
      </c>
      <c r="C522" s="133" t="s">
        <v>520</v>
      </c>
      <c r="D522" s="133" t="s">
        <v>521</v>
      </c>
      <c r="E522" s="133" t="s">
        <v>663</v>
      </c>
      <c r="F522" s="133" t="s">
        <v>663</v>
      </c>
    </row>
    <row r="523" spans="1:6" ht="22.5" x14ac:dyDescent="0.15">
      <c r="A523" s="132">
        <v>602</v>
      </c>
      <c r="B523" s="135" t="s">
        <v>412</v>
      </c>
      <c r="C523" s="133" t="s">
        <v>542</v>
      </c>
      <c r="D523" s="133" t="s">
        <v>580</v>
      </c>
      <c r="E523" s="133" t="s">
        <v>705</v>
      </c>
      <c r="F523" s="133" t="s">
        <v>582</v>
      </c>
    </row>
    <row r="524" spans="1:6" ht="22.5" x14ac:dyDescent="0.15">
      <c r="A524" s="132">
        <v>607</v>
      </c>
      <c r="B524" s="135" t="s">
        <v>415</v>
      </c>
      <c r="C524" s="133" t="s">
        <v>584</v>
      </c>
      <c r="D524" s="133" t="s">
        <v>706</v>
      </c>
      <c r="E524" s="133" t="s">
        <v>707</v>
      </c>
      <c r="F524" s="133" t="s">
        <v>707</v>
      </c>
    </row>
    <row r="525" spans="1:6" ht="22.5" x14ac:dyDescent="0.15">
      <c r="A525" s="132">
        <v>612</v>
      </c>
      <c r="B525" s="135" t="s">
        <v>417</v>
      </c>
      <c r="C525" s="133" t="s">
        <v>542</v>
      </c>
      <c r="D525" s="133" t="s">
        <v>708</v>
      </c>
      <c r="E525" s="133" t="s">
        <v>669</v>
      </c>
      <c r="F525" s="133" t="s">
        <v>669</v>
      </c>
    </row>
    <row r="526" spans="1:6" ht="146.25" x14ac:dyDescent="0.15">
      <c r="A526" s="132">
        <v>614</v>
      </c>
      <c r="B526" s="135" t="s">
        <v>420</v>
      </c>
      <c r="C526" s="133" t="s">
        <v>542</v>
      </c>
      <c r="D526" s="133" t="s">
        <v>709</v>
      </c>
      <c r="E526" s="133" t="s">
        <v>710</v>
      </c>
      <c r="F526" s="133" t="s">
        <v>635</v>
      </c>
    </row>
    <row r="527" spans="1:6" ht="33.75" x14ac:dyDescent="0.15">
      <c r="A527" s="132">
        <v>626</v>
      </c>
      <c r="B527" s="135" t="s">
        <v>424</v>
      </c>
      <c r="C527" s="133" t="s">
        <v>514</v>
      </c>
      <c r="D527" s="133" t="s">
        <v>711</v>
      </c>
      <c r="E527" s="133" t="s">
        <v>712</v>
      </c>
      <c r="F527" s="133" t="s">
        <v>578</v>
      </c>
    </row>
    <row r="528" spans="1:6" ht="22.5" x14ac:dyDescent="0.15">
      <c r="A528" s="132">
        <v>628</v>
      </c>
      <c r="B528" s="135" t="s">
        <v>767</v>
      </c>
      <c r="C528" s="133" t="s">
        <v>542</v>
      </c>
      <c r="D528" s="133" t="s">
        <v>780</v>
      </c>
      <c r="E528" s="133" t="s">
        <v>781</v>
      </c>
      <c r="F528" s="133" t="s">
        <v>781</v>
      </c>
    </row>
    <row r="529" spans="1:6" ht="33.75" x14ac:dyDescent="0.15">
      <c r="A529" s="132">
        <v>631</v>
      </c>
      <c r="B529" s="135" t="s">
        <v>770</v>
      </c>
      <c r="C529" s="133" t="s">
        <v>542</v>
      </c>
      <c r="D529" s="133" t="s">
        <v>682</v>
      </c>
      <c r="E529" s="133" t="s">
        <v>782</v>
      </c>
      <c r="F529" s="133" t="s">
        <v>782</v>
      </c>
    </row>
    <row r="530" spans="1:6" ht="22.5" x14ac:dyDescent="0.15">
      <c r="A530" s="132">
        <v>634</v>
      </c>
      <c r="B530" s="135" t="s">
        <v>808</v>
      </c>
      <c r="C530" s="133" t="s">
        <v>584</v>
      </c>
      <c r="D530" s="133" t="s">
        <v>828</v>
      </c>
      <c r="E530" s="133" t="s">
        <v>829</v>
      </c>
      <c r="F530" s="133" t="s">
        <v>220</v>
      </c>
    </row>
    <row r="531" spans="1:6" x14ac:dyDescent="0.15">
      <c r="A531" s="129"/>
      <c r="B531" s="136"/>
      <c r="C531" s="130"/>
      <c r="D531" s="130"/>
      <c r="E531" s="130"/>
      <c r="F531" s="130"/>
    </row>
    <row r="532" spans="1:6" ht="12.75" x14ac:dyDescent="0.2">
      <c r="A532" s="120" t="s">
        <v>713</v>
      </c>
      <c r="B532" s="139" t="s">
        <v>714</v>
      </c>
      <c r="C532" s="121"/>
      <c r="D532" s="121"/>
      <c r="E532" s="131"/>
      <c r="F532" s="121"/>
    </row>
    <row r="533" spans="1:6" ht="12.75" x14ac:dyDescent="0.2">
      <c r="A533" s="120" t="s">
        <v>715</v>
      </c>
      <c r="B533" s="121" t="s">
        <v>521</v>
      </c>
      <c r="C533" s="121"/>
      <c r="D533" s="121"/>
      <c r="E533" s="130"/>
      <c r="F533" s="121"/>
    </row>
    <row r="534" spans="1:6" ht="12.75" x14ac:dyDescent="0.2">
      <c r="A534" s="120" t="s">
        <v>716</v>
      </c>
      <c r="B534" s="139" t="s">
        <v>508</v>
      </c>
      <c r="C534" s="121"/>
      <c r="D534" s="121"/>
      <c r="E534" s="121"/>
      <c r="F534" s="121"/>
    </row>
    <row r="535" spans="1:6" ht="12.75" x14ac:dyDescent="0.2">
      <c r="A535" s="120" t="s">
        <v>717</v>
      </c>
      <c r="B535" s="121" t="s">
        <v>718</v>
      </c>
      <c r="C535" s="121"/>
      <c r="D535" s="121"/>
      <c r="E535" s="121"/>
      <c r="F535" s="121"/>
    </row>
    <row r="536" spans="1:6" ht="12.75" x14ac:dyDescent="0.2">
      <c r="A536" s="120" t="s">
        <v>719</v>
      </c>
      <c r="B536" s="121" t="s">
        <v>720</v>
      </c>
      <c r="C536" s="121"/>
      <c r="D536" s="121"/>
      <c r="E536" s="121"/>
      <c r="F536" s="121"/>
    </row>
    <row r="537" spans="1:6" ht="12.75" x14ac:dyDescent="0.2">
      <c r="A537" s="120" t="s">
        <v>721</v>
      </c>
      <c r="B537" s="121" t="s">
        <v>722</v>
      </c>
      <c r="C537" s="121"/>
      <c r="D537" s="121"/>
      <c r="E537" s="121"/>
      <c r="F537" s="121"/>
    </row>
    <row r="538" spans="1:6" ht="12.75" x14ac:dyDescent="0.2">
      <c r="A538" s="120" t="s">
        <v>723</v>
      </c>
      <c r="B538" s="121" t="s">
        <v>724</v>
      </c>
      <c r="C538" s="121"/>
      <c r="D538" s="121"/>
      <c r="E538" s="121"/>
      <c r="F538" s="121"/>
    </row>
    <row r="539" spans="1:6" ht="12.75" x14ac:dyDescent="0.2">
      <c r="A539" s="120" t="s">
        <v>725</v>
      </c>
      <c r="B539" s="121" t="s">
        <v>726</v>
      </c>
      <c r="C539" s="121"/>
      <c r="D539" s="121"/>
      <c r="E539" s="121"/>
      <c r="F539" s="121"/>
    </row>
    <row r="540" spans="1:6" ht="12.75" x14ac:dyDescent="0.2">
      <c r="A540" s="120" t="s">
        <v>727</v>
      </c>
      <c r="B540" s="121" t="s">
        <v>728</v>
      </c>
      <c r="C540" s="121"/>
      <c r="D540" s="121"/>
      <c r="E540" s="121"/>
      <c r="F540" s="121"/>
    </row>
    <row r="541" spans="1:6" ht="12.75" x14ac:dyDescent="0.2">
      <c r="A541" s="120" t="s">
        <v>729</v>
      </c>
      <c r="B541" s="121" t="s">
        <v>730</v>
      </c>
      <c r="C541" s="121"/>
      <c r="D541" s="121"/>
      <c r="E541" s="121"/>
      <c r="F541" s="121"/>
    </row>
    <row r="542" spans="1:6" ht="12.75" x14ac:dyDescent="0.2">
      <c r="A542" s="120"/>
      <c r="B542" s="121"/>
      <c r="C542" s="121"/>
      <c r="D542" s="121"/>
      <c r="E542" s="121"/>
      <c r="F542" s="121"/>
    </row>
    <row r="543" spans="1:6" x14ac:dyDescent="0.15">
      <c r="A543" s="149" t="s">
        <v>731</v>
      </c>
      <c r="B543" s="149"/>
      <c r="C543" s="149"/>
      <c r="D543" s="149"/>
      <c r="E543" s="149"/>
      <c r="F543" s="149"/>
    </row>
    <row r="544" spans="1:6" x14ac:dyDescent="0.15">
      <c r="A544" s="149"/>
      <c r="B544" s="149"/>
      <c r="C544" s="149"/>
      <c r="D544" s="149"/>
      <c r="E544" s="149"/>
      <c r="F544" s="149"/>
    </row>
    <row r="545" spans="1:6" x14ac:dyDescent="0.15">
      <c r="A545" s="149"/>
      <c r="B545" s="149"/>
      <c r="C545" s="149"/>
      <c r="D545" s="149"/>
      <c r="E545" s="149"/>
      <c r="F545" s="149"/>
    </row>
    <row r="546" spans="1:6" x14ac:dyDescent="0.15">
      <c r="A546" s="149"/>
      <c r="B546" s="149"/>
      <c r="C546" s="149"/>
      <c r="D546" s="149"/>
      <c r="E546" s="149"/>
      <c r="F546" s="149"/>
    </row>
  </sheetData>
  <mergeCells count="2">
    <mergeCell ref="J5:K5"/>
    <mergeCell ref="A543:F5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493"/>
  <sheetViews>
    <sheetView workbookViewId="0"/>
  </sheetViews>
  <sheetFormatPr baseColWidth="10" defaultColWidth="11.7109375" defaultRowHeight="12" x14ac:dyDescent="0.15"/>
  <cols>
    <col min="1" max="1" width="37.28515625" style="6" customWidth="1"/>
    <col min="2" max="2" width="15.140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160" width="9.7109375" style="7" customWidth="1"/>
    <col min="161" max="256" width="11.7109375" style="7"/>
    <col min="257" max="257" width="37.28515625" style="7" customWidth="1"/>
    <col min="258" max="258" width="15.14062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416" width="9.7109375" style="7" customWidth="1"/>
    <col min="417" max="512" width="11.7109375" style="7"/>
    <col min="513" max="513" width="37.28515625" style="7" customWidth="1"/>
    <col min="514" max="514" width="15.14062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672" width="9.7109375" style="7" customWidth="1"/>
    <col min="673" max="768" width="11.7109375" style="7"/>
    <col min="769" max="769" width="37.28515625" style="7" customWidth="1"/>
    <col min="770" max="770" width="15.14062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928" width="9.7109375" style="7" customWidth="1"/>
    <col min="929" max="1024" width="11.7109375" style="7"/>
    <col min="1025" max="1025" width="37.28515625" style="7" customWidth="1"/>
    <col min="1026" max="1026" width="15.14062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184" width="9.7109375" style="7" customWidth="1"/>
    <col min="1185" max="1280" width="11.7109375" style="7"/>
    <col min="1281" max="1281" width="37.28515625" style="7" customWidth="1"/>
    <col min="1282" max="1282" width="15.14062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440" width="9.7109375" style="7" customWidth="1"/>
    <col min="1441" max="1536" width="11.7109375" style="7"/>
    <col min="1537" max="1537" width="37.28515625" style="7" customWidth="1"/>
    <col min="1538" max="1538" width="15.14062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696" width="9.7109375" style="7" customWidth="1"/>
    <col min="1697" max="1792" width="11.7109375" style="7"/>
    <col min="1793" max="1793" width="37.28515625" style="7" customWidth="1"/>
    <col min="1794" max="1794" width="15.14062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1952" width="9.7109375" style="7" customWidth="1"/>
    <col min="1953" max="2048" width="11.7109375" style="7"/>
    <col min="2049" max="2049" width="37.28515625" style="7" customWidth="1"/>
    <col min="2050" max="2050" width="15.14062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208" width="9.7109375" style="7" customWidth="1"/>
    <col min="2209" max="2304" width="11.7109375" style="7"/>
    <col min="2305" max="2305" width="37.28515625" style="7" customWidth="1"/>
    <col min="2306" max="2306" width="15.14062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464" width="9.7109375" style="7" customWidth="1"/>
    <col min="2465" max="2560" width="11.7109375" style="7"/>
    <col min="2561" max="2561" width="37.28515625" style="7" customWidth="1"/>
    <col min="2562" max="2562" width="15.14062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720" width="9.7109375" style="7" customWidth="1"/>
    <col min="2721" max="2816" width="11.7109375" style="7"/>
    <col min="2817" max="2817" width="37.28515625" style="7" customWidth="1"/>
    <col min="2818" max="2818" width="15.14062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2976" width="9.7109375" style="7" customWidth="1"/>
    <col min="2977" max="3072" width="11.7109375" style="7"/>
    <col min="3073" max="3073" width="37.28515625" style="7" customWidth="1"/>
    <col min="3074" max="3074" width="15.14062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232" width="9.7109375" style="7" customWidth="1"/>
    <col min="3233" max="3328" width="11.7109375" style="7"/>
    <col min="3329" max="3329" width="37.28515625" style="7" customWidth="1"/>
    <col min="3330" max="3330" width="15.14062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488" width="9.7109375" style="7" customWidth="1"/>
    <col min="3489" max="3584" width="11.7109375" style="7"/>
    <col min="3585" max="3585" width="37.28515625" style="7" customWidth="1"/>
    <col min="3586" max="3586" width="15.14062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744" width="9.7109375" style="7" customWidth="1"/>
    <col min="3745" max="3840" width="11.7109375" style="7"/>
    <col min="3841" max="3841" width="37.28515625" style="7" customWidth="1"/>
    <col min="3842" max="3842" width="15.14062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4000" width="9.7109375" style="7" customWidth="1"/>
    <col min="4001" max="4096" width="11.7109375" style="7"/>
    <col min="4097" max="4097" width="37.28515625" style="7" customWidth="1"/>
    <col min="4098" max="4098" width="15.14062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256" width="9.7109375" style="7" customWidth="1"/>
    <col min="4257" max="4352" width="11.7109375" style="7"/>
    <col min="4353" max="4353" width="37.28515625" style="7" customWidth="1"/>
    <col min="4354" max="4354" width="15.14062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512" width="9.7109375" style="7" customWidth="1"/>
    <col min="4513" max="4608" width="11.7109375" style="7"/>
    <col min="4609" max="4609" width="37.28515625" style="7" customWidth="1"/>
    <col min="4610" max="4610" width="15.14062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768" width="9.7109375" style="7" customWidth="1"/>
    <col min="4769" max="4864" width="11.7109375" style="7"/>
    <col min="4865" max="4865" width="37.28515625" style="7" customWidth="1"/>
    <col min="4866" max="4866" width="15.14062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024" width="9.7109375" style="7" customWidth="1"/>
    <col min="5025" max="5120" width="11.7109375" style="7"/>
    <col min="5121" max="5121" width="37.28515625" style="7" customWidth="1"/>
    <col min="5122" max="5122" width="15.14062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280" width="9.7109375" style="7" customWidth="1"/>
    <col min="5281" max="5376" width="11.7109375" style="7"/>
    <col min="5377" max="5377" width="37.28515625" style="7" customWidth="1"/>
    <col min="5378" max="5378" width="15.14062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536" width="9.7109375" style="7" customWidth="1"/>
    <col min="5537" max="5632" width="11.7109375" style="7"/>
    <col min="5633" max="5633" width="37.28515625" style="7" customWidth="1"/>
    <col min="5634" max="5634" width="15.14062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792" width="9.7109375" style="7" customWidth="1"/>
    <col min="5793" max="5888" width="11.7109375" style="7"/>
    <col min="5889" max="5889" width="37.28515625" style="7" customWidth="1"/>
    <col min="5890" max="5890" width="15.14062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048" width="9.7109375" style="7" customWidth="1"/>
    <col min="6049" max="6144" width="11.7109375" style="7"/>
    <col min="6145" max="6145" width="37.28515625" style="7" customWidth="1"/>
    <col min="6146" max="6146" width="15.14062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304" width="9.7109375" style="7" customWidth="1"/>
    <col min="6305" max="6400" width="11.7109375" style="7"/>
    <col min="6401" max="6401" width="37.28515625" style="7" customWidth="1"/>
    <col min="6402" max="6402" width="15.14062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560" width="9.7109375" style="7" customWidth="1"/>
    <col min="6561" max="6656" width="11.7109375" style="7"/>
    <col min="6657" max="6657" width="37.28515625" style="7" customWidth="1"/>
    <col min="6658" max="6658" width="15.14062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816" width="9.7109375" style="7" customWidth="1"/>
    <col min="6817" max="6912" width="11.7109375" style="7"/>
    <col min="6913" max="6913" width="37.28515625" style="7" customWidth="1"/>
    <col min="6914" max="6914" width="15.14062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072" width="9.7109375" style="7" customWidth="1"/>
    <col min="7073" max="7168" width="11.7109375" style="7"/>
    <col min="7169" max="7169" width="37.28515625" style="7" customWidth="1"/>
    <col min="7170" max="7170" width="15.14062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328" width="9.7109375" style="7" customWidth="1"/>
    <col min="7329" max="7424" width="11.7109375" style="7"/>
    <col min="7425" max="7425" width="37.28515625" style="7" customWidth="1"/>
    <col min="7426" max="7426" width="15.14062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584" width="9.7109375" style="7" customWidth="1"/>
    <col min="7585" max="7680" width="11.7109375" style="7"/>
    <col min="7681" max="7681" width="37.28515625" style="7" customWidth="1"/>
    <col min="7682" max="7682" width="15.14062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840" width="9.7109375" style="7" customWidth="1"/>
    <col min="7841" max="7936" width="11.7109375" style="7"/>
    <col min="7937" max="7937" width="37.28515625" style="7" customWidth="1"/>
    <col min="7938" max="7938" width="15.14062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096" width="9.7109375" style="7" customWidth="1"/>
    <col min="8097" max="8192" width="11.7109375" style="7"/>
    <col min="8193" max="8193" width="37.28515625" style="7" customWidth="1"/>
    <col min="8194" max="8194" width="15.14062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352" width="9.7109375" style="7" customWidth="1"/>
    <col min="8353" max="8448" width="11.7109375" style="7"/>
    <col min="8449" max="8449" width="37.28515625" style="7" customWidth="1"/>
    <col min="8450" max="8450" width="15.14062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608" width="9.7109375" style="7" customWidth="1"/>
    <col min="8609" max="8704" width="11.7109375" style="7"/>
    <col min="8705" max="8705" width="37.28515625" style="7" customWidth="1"/>
    <col min="8706" max="8706" width="15.14062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864" width="9.7109375" style="7" customWidth="1"/>
    <col min="8865" max="8960" width="11.7109375" style="7"/>
    <col min="8961" max="8961" width="37.28515625" style="7" customWidth="1"/>
    <col min="8962" max="8962" width="15.14062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120" width="9.7109375" style="7" customWidth="1"/>
    <col min="9121" max="9216" width="11.7109375" style="7"/>
    <col min="9217" max="9217" width="37.28515625" style="7" customWidth="1"/>
    <col min="9218" max="9218" width="15.14062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376" width="9.7109375" style="7" customWidth="1"/>
    <col min="9377" max="9472" width="11.7109375" style="7"/>
    <col min="9473" max="9473" width="37.28515625" style="7" customWidth="1"/>
    <col min="9474" max="9474" width="15.14062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632" width="9.7109375" style="7" customWidth="1"/>
    <col min="9633" max="9728" width="11.7109375" style="7"/>
    <col min="9729" max="9729" width="37.28515625" style="7" customWidth="1"/>
    <col min="9730" max="9730" width="15.14062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888" width="9.7109375" style="7" customWidth="1"/>
    <col min="9889" max="9984" width="11.7109375" style="7"/>
    <col min="9985" max="9985" width="37.28515625" style="7" customWidth="1"/>
    <col min="9986" max="9986" width="15.14062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144" width="9.7109375" style="7" customWidth="1"/>
    <col min="10145" max="10240" width="11.7109375" style="7"/>
    <col min="10241" max="10241" width="37.28515625" style="7" customWidth="1"/>
    <col min="10242" max="10242" width="15.14062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400" width="9.7109375" style="7" customWidth="1"/>
    <col min="10401" max="10496" width="11.7109375" style="7"/>
    <col min="10497" max="10497" width="37.28515625" style="7" customWidth="1"/>
    <col min="10498" max="10498" width="15.14062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656" width="9.7109375" style="7" customWidth="1"/>
    <col min="10657" max="10752" width="11.7109375" style="7"/>
    <col min="10753" max="10753" width="37.28515625" style="7" customWidth="1"/>
    <col min="10754" max="10754" width="15.14062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0912" width="9.7109375" style="7" customWidth="1"/>
    <col min="10913" max="11008" width="11.7109375" style="7"/>
    <col min="11009" max="11009" width="37.28515625" style="7" customWidth="1"/>
    <col min="11010" max="11010" width="15.14062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168" width="9.7109375" style="7" customWidth="1"/>
    <col min="11169" max="11264" width="11.7109375" style="7"/>
    <col min="11265" max="11265" width="37.28515625" style="7" customWidth="1"/>
    <col min="11266" max="11266" width="15.14062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424" width="9.7109375" style="7" customWidth="1"/>
    <col min="11425" max="11520" width="11.7109375" style="7"/>
    <col min="11521" max="11521" width="37.28515625" style="7" customWidth="1"/>
    <col min="11522" max="11522" width="15.14062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680" width="9.7109375" style="7" customWidth="1"/>
    <col min="11681" max="11776" width="11.7109375" style="7"/>
    <col min="11777" max="11777" width="37.28515625" style="7" customWidth="1"/>
    <col min="11778" max="11778" width="15.14062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1936" width="9.7109375" style="7" customWidth="1"/>
    <col min="11937" max="12032" width="11.7109375" style="7"/>
    <col min="12033" max="12033" width="37.28515625" style="7" customWidth="1"/>
    <col min="12034" max="12034" width="15.14062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192" width="9.7109375" style="7" customWidth="1"/>
    <col min="12193" max="12288" width="11.7109375" style="7"/>
    <col min="12289" max="12289" width="37.28515625" style="7" customWidth="1"/>
    <col min="12290" max="12290" width="15.14062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448" width="9.7109375" style="7" customWidth="1"/>
    <col min="12449" max="12544" width="11.7109375" style="7"/>
    <col min="12545" max="12545" width="37.28515625" style="7" customWidth="1"/>
    <col min="12546" max="12546" width="15.14062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704" width="9.7109375" style="7" customWidth="1"/>
    <col min="12705" max="12800" width="11.7109375" style="7"/>
    <col min="12801" max="12801" width="37.28515625" style="7" customWidth="1"/>
    <col min="12802" max="12802" width="15.14062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2960" width="9.7109375" style="7" customWidth="1"/>
    <col min="12961" max="13056" width="11.7109375" style="7"/>
    <col min="13057" max="13057" width="37.28515625" style="7" customWidth="1"/>
    <col min="13058" max="13058" width="15.14062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216" width="9.7109375" style="7" customWidth="1"/>
    <col min="13217" max="13312" width="11.7109375" style="7"/>
    <col min="13313" max="13313" width="37.28515625" style="7" customWidth="1"/>
    <col min="13314" max="13314" width="15.14062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472" width="9.7109375" style="7" customWidth="1"/>
    <col min="13473" max="13568" width="11.7109375" style="7"/>
    <col min="13569" max="13569" width="37.28515625" style="7" customWidth="1"/>
    <col min="13570" max="13570" width="15.14062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728" width="9.7109375" style="7" customWidth="1"/>
    <col min="13729" max="13824" width="11.7109375" style="7"/>
    <col min="13825" max="13825" width="37.28515625" style="7" customWidth="1"/>
    <col min="13826" max="13826" width="15.14062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3984" width="9.7109375" style="7" customWidth="1"/>
    <col min="13985" max="14080" width="11.7109375" style="7"/>
    <col min="14081" max="14081" width="37.28515625" style="7" customWidth="1"/>
    <col min="14082" max="14082" width="15.14062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240" width="9.7109375" style="7" customWidth="1"/>
    <col min="14241" max="14336" width="11.7109375" style="7"/>
    <col min="14337" max="14337" width="37.28515625" style="7" customWidth="1"/>
    <col min="14338" max="14338" width="15.14062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496" width="9.7109375" style="7" customWidth="1"/>
    <col min="14497" max="14592" width="11.7109375" style="7"/>
    <col min="14593" max="14593" width="37.28515625" style="7" customWidth="1"/>
    <col min="14594" max="14594" width="15.14062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752" width="9.7109375" style="7" customWidth="1"/>
    <col min="14753" max="14848" width="11.7109375" style="7"/>
    <col min="14849" max="14849" width="37.28515625" style="7" customWidth="1"/>
    <col min="14850" max="14850" width="15.14062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5008" width="9.7109375" style="7" customWidth="1"/>
    <col min="15009" max="15104" width="11.7109375" style="7"/>
    <col min="15105" max="15105" width="37.28515625" style="7" customWidth="1"/>
    <col min="15106" max="15106" width="15.14062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264" width="9.7109375" style="7" customWidth="1"/>
    <col min="15265" max="15360" width="11.7109375" style="7"/>
    <col min="15361" max="15361" width="37.28515625" style="7" customWidth="1"/>
    <col min="15362" max="15362" width="15.14062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520" width="9.7109375" style="7" customWidth="1"/>
    <col min="15521" max="15616" width="11.7109375" style="7"/>
    <col min="15617" max="15617" width="37.28515625" style="7" customWidth="1"/>
    <col min="15618" max="15618" width="15.14062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776" width="9.7109375" style="7" customWidth="1"/>
    <col min="15777" max="15872" width="11.7109375" style="7"/>
    <col min="15873" max="15873" width="37.28515625" style="7" customWidth="1"/>
    <col min="15874" max="15874" width="15.14062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032" width="9.7109375" style="7" customWidth="1"/>
    <col min="16033" max="16128" width="11.7109375" style="7"/>
    <col min="16129" max="16129" width="37.28515625" style="7" customWidth="1"/>
    <col min="16130" max="16130" width="15.14062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288" width="9.7109375" style="7" customWidth="1"/>
    <col min="16289" max="16384" width="11.7109375" style="7"/>
  </cols>
  <sheetData>
    <row r="1" spans="1:15" ht="12.75" x14ac:dyDescent="0.2">
      <c r="A1" s="1" t="s">
        <v>0</v>
      </c>
      <c r="B1" s="2"/>
      <c r="D1" s="4"/>
      <c r="E1" s="5"/>
    </row>
    <row r="2" spans="1:15" ht="12.75" x14ac:dyDescent="0.2">
      <c r="A2" s="1" t="s">
        <v>1</v>
      </c>
      <c r="B2" s="2"/>
      <c r="D2" s="4"/>
      <c r="E2" s="5"/>
    </row>
    <row r="3" spans="1:15" ht="12.75" x14ac:dyDescent="0.2">
      <c r="A3" s="8" t="s">
        <v>843</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1" t="s">
        <v>6</v>
      </c>
      <c r="E5" s="151"/>
      <c r="F5" s="17" t="s">
        <v>7</v>
      </c>
      <c r="G5" s="17" t="s">
        <v>8</v>
      </c>
      <c r="H5" s="17" t="s">
        <v>9</v>
      </c>
      <c r="I5" s="17" t="s">
        <v>10</v>
      </c>
      <c r="J5" s="150" t="s">
        <v>11</v>
      </c>
      <c r="K5" s="150"/>
      <c r="L5" s="17" t="s">
        <v>12</v>
      </c>
      <c r="M5" s="17" t="s">
        <v>13</v>
      </c>
      <c r="N5" s="18" t="s">
        <v>14</v>
      </c>
      <c r="O5" s="19"/>
    </row>
    <row r="6" spans="1:15" ht="12.75" customHeight="1" x14ac:dyDescent="0.2">
      <c r="A6" s="20"/>
      <c r="B6" s="21"/>
      <c r="C6" s="21"/>
      <c r="D6" s="22"/>
      <c r="E6" s="23"/>
      <c r="F6" s="22"/>
      <c r="G6" s="21" t="s">
        <v>15</v>
      </c>
      <c r="H6" s="21" t="s">
        <v>16</v>
      </c>
      <c r="I6" s="24" t="s">
        <v>17</v>
      </c>
      <c r="J6" s="21" t="s">
        <v>831</v>
      </c>
      <c r="K6" s="21" t="s">
        <v>18</v>
      </c>
      <c r="L6" s="21" t="s">
        <v>19</v>
      </c>
      <c r="M6" s="21" t="s">
        <v>20</v>
      </c>
      <c r="N6" s="25" t="s">
        <v>21</v>
      </c>
      <c r="O6" s="19"/>
    </row>
    <row r="7" spans="1:15" ht="12.75" customHeight="1" x14ac:dyDescent="0.2">
      <c r="A7" s="20"/>
      <c r="B7" s="21" t="s">
        <v>22</v>
      </c>
      <c r="C7" s="21" t="s">
        <v>23</v>
      </c>
      <c r="D7" s="26"/>
      <c r="E7" s="27" t="s">
        <v>24</v>
      </c>
      <c r="F7" s="22"/>
      <c r="G7" s="21" t="s">
        <v>25</v>
      </c>
      <c r="H7" s="21" t="s">
        <v>26</v>
      </c>
      <c r="I7" s="21" t="s">
        <v>27</v>
      </c>
      <c r="J7" s="21" t="s">
        <v>832</v>
      </c>
      <c r="K7" s="21" t="s">
        <v>28</v>
      </c>
      <c r="L7" s="21" t="s">
        <v>29</v>
      </c>
      <c r="M7" s="21" t="s">
        <v>30</v>
      </c>
      <c r="N7" s="28"/>
      <c r="O7" s="19"/>
    </row>
    <row r="8" spans="1:15" ht="12.75" x14ac:dyDescent="0.2">
      <c r="A8" s="29" t="s">
        <v>844</v>
      </c>
      <c r="B8" s="30"/>
      <c r="C8" s="30">
        <v>21317.88</v>
      </c>
      <c r="D8" s="31"/>
      <c r="E8" s="30"/>
      <c r="F8" s="30" t="s">
        <v>845</v>
      </c>
      <c r="G8" s="30">
        <v>503.1</v>
      </c>
      <c r="H8" s="32"/>
      <c r="I8" s="32"/>
      <c r="J8" s="32"/>
      <c r="K8" s="32"/>
      <c r="L8" s="34" t="s">
        <v>33</v>
      </c>
      <c r="M8" s="32" t="s">
        <v>21</v>
      </c>
      <c r="N8" s="35"/>
      <c r="O8" s="19"/>
    </row>
    <row r="9" spans="1:15" x14ac:dyDescent="0.15">
      <c r="A9" s="11"/>
      <c r="B9" s="2"/>
      <c r="C9" s="36"/>
      <c r="D9" s="11"/>
      <c r="E9" s="12"/>
      <c r="F9" s="11"/>
      <c r="G9" s="2"/>
      <c r="H9" s="2"/>
      <c r="I9" s="2"/>
      <c r="J9" s="2"/>
      <c r="K9" s="11"/>
      <c r="L9" s="11"/>
      <c r="M9" s="11"/>
      <c r="N9" s="11"/>
      <c r="O9" s="11"/>
    </row>
    <row r="10" spans="1:15" x14ac:dyDescent="0.15">
      <c r="A10" s="37" t="s">
        <v>34</v>
      </c>
      <c r="B10" s="38">
        <v>193</v>
      </c>
      <c r="C10" s="38" t="s">
        <v>35</v>
      </c>
      <c r="D10" s="38" t="s">
        <v>36</v>
      </c>
      <c r="E10" s="39">
        <v>163</v>
      </c>
      <c r="F10" s="40" t="s">
        <v>37</v>
      </c>
      <c r="G10" s="41">
        <v>6.5</v>
      </c>
      <c r="H10" s="38" t="s">
        <v>38</v>
      </c>
      <c r="I10" s="42">
        <v>11.5</v>
      </c>
      <c r="J10" s="43">
        <v>163000</v>
      </c>
      <c r="K10" s="43">
        <v>0</v>
      </c>
      <c r="L10" s="43">
        <f t="shared" ref="L10:L22" si="0">ROUND((K10*$C$8/1000),0)</f>
        <v>0</v>
      </c>
      <c r="M10" s="43"/>
      <c r="N10" s="43"/>
      <c r="O10" s="44"/>
    </row>
    <row r="11" spans="1:15" x14ac:dyDescent="0.15">
      <c r="A11" s="37" t="s">
        <v>34</v>
      </c>
      <c r="B11" s="38">
        <v>193</v>
      </c>
      <c r="C11" s="38" t="s">
        <v>35</v>
      </c>
      <c r="D11" s="38" t="s">
        <v>36</v>
      </c>
      <c r="E11" s="39">
        <v>139</v>
      </c>
      <c r="F11" s="40" t="s">
        <v>39</v>
      </c>
      <c r="G11" s="41">
        <v>6.3</v>
      </c>
      <c r="H11" s="38" t="s">
        <v>38</v>
      </c>
      <c r="I11" s="42">
        <v>24.5</v>
      </c>
      <c r="J11" s="43">
        <v>139000</v>
      </c>
      <c r="K11" s="43">
        <v>112210.07</v>
      </c>
      <c r="L11" s="43">
        <f t="shared" si="0"/>
        <v>2392081</v>
      </c>
      <c r="M11" s="43">
        <v>24599</v>
      </c>
      <c r="N11" s="43">
        <v>2416680</v>
      </c>
      <c r="O11" s="44"/>
    </row>
    <row r="12" spans="1:15" x14ac:dyDescent="0.15">
      <c r="A12" s="37" t="s">
        <v>34</v>
      </c>
      <c r="B12" s="38">
        <v>199</v>
      </c>
      <c r="C12" s="38" t="s">
        <v>40</v>
      </c>
      <c r="D12" s="38" t="s">
        <v>36</v>
      </c>
      <c r="E12" s="39">
        <v>168</v>
      </c>
      <c r="F12" s="40" t="s">
        <v>41</v>
      </c>
      <c r="G12" s="41">
        <v>6.5</v>
      </c>
      <c r="H12" s="38" t="s">
        <v>38</v>
      </c>
      <c r="I12" s="42">
        <v>11.5</v>
      </c>
      <c r="J12" s="43">
        <v>168000</v>
      </c>
      <c r="K12" s="43">
        <v>0</v>
      </c>
      <c r="L12" s="43">
        <f t="shared" si="0"/>
        <v>0</v>
      </c>
      <c r="M12" s="43"/>
      <c r="N12" s="43"/>
      <c r="O12" s="44"/>
    </row>
    <row r="13" spans="1:15" x14ac:dyDescent="0.15">
      <c r="A13" s="37" t="s">
        <v>34</v>
      </c>
      <c r="B13" s="38">
        <v>199</v>
      </c>
      <c r="C13" s="38" t="s">
        <v>40</v>
      </c>
      <c r="D13" s="38" t="s">
        <v>36</v>
      </c>
      <c r="E13" s="39">
        <v>143</v>
      </c>
      <c r="F13" s="40" t="s">
        <v>42</v>
      </c>
      <c r="G13" s="41">
        <v>6.3</v>
      </c>
      <c r="H13" s="38" t="s">
        <v>38</v>
      </c>
      <c r="I13" s="42">
        <v>24.5</v>
      </c>
      <c r="J13" s="43">
        <v>143000</v>
      </c>
      <c r="K13" s="43">
        <v>117778.09</v>
      </c>
      <c r="L13" s="43">
        <f t="shared" si="0"/>
        <v>2510779</v>
      </c>
      <c r="M13" s="43">
        <v>25820</v>
      </c>
      <c r="N13" s="43">
        <v>2536599</v>
      </c>
      <c r="O13" s="44"/>
    </row>
    <row r="14" spans="1:15" x14ac:dyDescent="0.15">
      <c r="A14" s="37" t="s">
        <v>34</v>
      </c>
      <c r="B14" s="38">
        <v>202</v>
      </c>
      <c r="C14" s="38" t="s">
        <v>43</v>
      </c>
      <c r="D14" s="38" t="s">
        <v>36</v>
      </c>
      <c r="E14" s="39">
        <v>230</v>
      </c>
      <c r="F14" s="40" t="s">
        <v>44</v>
      </c>
      <c r="G14" s="41">
        <v>7.4</v>
      </c>
      <c r="H14" s="38" t="s">
        <v>38</v>
      </c>
      <c r="I14" s="42">
        <v>5</v>
      </c>
      <c r="J14" s="43">
        <v>230000</v>
      </c>
      <c r="K14" s="43">
        <v>0</v>
      </c>
      <c r="L14" s="43">
        <f t="shared" si="0"/>
        <v>0</v>
      </c>
      <c r="M14" s="43"/>
      <c r="N14" s="43"/>
      <c r="O14" s="44"/>
    </row>
    <row r="15" spans="1:15" x14ac:dyDescent="0.15">
      <c r="A15" s="37" t="s">
        <v>45</v>
      </c>
      <c r="B15" s="38">
        <v>202</v>
      </c>
      <c r="C15" s="38" t="s">
        <v>43</v>
      </c>
      <c r="D15" s="38" t="s">
        <v>36</v>
      </c>
      <c r="E15" s="39">
        <v>317</v>
      </c>
      <c r="F15" s="40" t="s">
        <v>46</v>
      </c>
      <c r="G15" s="41">
        <v>7.4</v>
      </c>
      <c r="H15" s="38" t="s">
        <v>38</v>
      </c>
      <c r="I15" s="42">
        <v>20</v>
      </c>
      <c r="J15" s="43">
        <v>317000</v>
      </c>
      <c r="K15" s="43">
        <v>187332.22</v>
      </c>
      <c r="L15" s="43">
        <f t="shared" si="0"/>
        <v>3993526</v>
      </c>
      <c r="M15" s="43">
        <v>48111</v>
      </c>
      <c r="N15" s="43">
        <v>4041637</v>
      </c>
      <c r="O15" s="44"/>
    </row>
    <row r="16" spans="1:15" x14ac:dyDescent="0.15">
      <c r="A16" s="37" t="s">
        <v>47</v>
      </c>
      <c r="B16" s="38">
        <v>211</v>
      </c>
      <c r="C16" s="38" t="s">
        <v>48</v>
      </c>
      <c r="D16" s="38" t="s">
        <v>36</v>
      </c>
      <c r="E16" s="39">
        <v>290</v>
      </c>
      <c r="F16" s="38" t="s">
        <v>49</v>
      </c>
      <c r="G16" s="41">
        <v>6.9</v>
      </c>
      <c r="H16" s="38" t="s">
        <v>38</v>
      </c>
      <c r="I16" s="42">
        <v>20</v>
      </c>
      <c r="J16" s="43">
        <v>290000</v>
      </c>
      <c r="K16" s="43">
        <v>114562.73</v>
      </c>
      <c r="L16" s="43">
        <f t="shared" si="0"/>
        <v>2442235</v>
      </c>
      <c r="M16" s="43">
        <v>281709</v>
      </c>
      <c r="N16" s="43">
        <v>2723944</v>
      </c>
      <c r="O16" s="44"/>
    </row>
    <row r="17" spans="1:15" x14ac:dyDescent="0.15">
      <c r="A17" s="37" t="s">
        <v>47</v>
      </c>
      <c r="B17" s="38">
        <v>211</v>
      </c>
      <c r="C17" s="38" t="s">
        <v>48</v>
      </c>
      <c r="D17" s="38" t="s">
        <v>36</v>
      </c>
      <c r="E17" s="39">
        <v>128</v>
      </c>
      <c r="F17" s="38" t="s">
        <v>50</v>
      </c>
      <c r="G17" s="41">
        <v>6.9</v>
      </c>
      <c r="H17" s="38" t="s">
        <v>38</v>
      </c>
      <c r="I17" s="42">
        <v>20</v>
      </c>
      <c r="J17" s="43">
        <v>128000</v>
      </c>
      <c r="K17" s="43">
        <v>49540</v>
      </c>
      <c r="L17" s="43">
        <f t="shared" si="0"/>
        <v>1056088</v>
      </c>
      <c r="M17" s="43">
        <v>121817</v>
      </c>
      <c r="N17" s="43">
        <v>1177905</v>
      </c>
      <c r="O17" s="44"/>
    </row>
    <row r="18" spans="1:15" x14ac:dyDescent="0.15">
      <c r="A18" s="37" t="s">
        <v>51</v>
      </c>
      <c r="B18" s="38">
        <v>211</v>
      </c>
      <c r="C18" s="38" t="s">
        <v>48</v>
      </c>
      <c r="D18" s="38" t="s">
        <v>36</v>
      </c>
      <c r="E18" s="39">
        <v>22</v>
      </c>
      <c r="F18" s="38" t="s">
        <v>52</v>
      </c>
      <c r="G18" s="41">
        <v>6.9</v>
      </c>
      <c r="H18" s="38" t="s">
        <v>38</v>
      </c>
      <c r="I18" s="42">
        <v>20</v>
      </c>
      <c r="J18" s="43">
        <v>22000</v>
      </c>
      <c r="K18" s="43">
        <v>46328.26</v>
      </c>
      <c r="L18" s="43">
        <f t="shared" si="0"/>
        <v>987620</v>
      </c>
      <c r="M18" s="43">
        <v>113921</v>
      </c>
      <c r="N18" s="43">
        <v>1101541</v>
      </c>
      <c r="O18" s="44"/>
    </row>
    <row r="19" spans="1:15" x14ac:dyDescent="0.15">
      <c r="A19" s="37"/>
      <c r="B19" s="38"/>
      <c r="C19" s="38"/>
      <c r="D19" s="38"/>
      <c r="E19" s="39"/>
      <c r="F19" s="38"/>
      <c r="G19" s="41"/>
      <c r="H19" s="38"/>
      <c r="I19" s="42"/>
      <c r="J19" s="43"/>
      <c r="K19" s="43"/>
      <c r="L19" s="43"/>
      <c r="M19" s="43"/>
      <c r="N19" s="43"/>
      <c r="O19" s="44"/>
    </row>
    <row r="20" spans="1:15" x14ac:dyDescent="0.15">
      <c r="A20" s="37" t="s">
        <v>47</v>
      </c>
      <c r="B20" s="38">
        <v>221</v>
      </c>
      <c r="C20" s="38" t="s">
        <v>53</v>
      </c>
      <c r="D20" s="38" t="s">
        <v>36</v>
      </c>
      <c r="E20" s="39">
        <v>330</v>
      </c>
      <c r="F20" s="38" t="s">
        <v>54</v>
      </c>
      <c r="G20" s="41">
        <v>7.4</v>
      </c>
      <c r="H20" s="38" t="s">
        <v>55</v>
      </c>
      <c r="I20" s="42">
        <v>20</v>
      </c>
      <c r="J20" s="43">
        <v>330000</v>
      </c>
      <c r="K20" s="43">
        <v>220000</v>
      </c>
      <c r="L20" s="43">
        <f t="shared" si="0"/>
        <v>4689934</v>
      </c>
      <c r="M20" s="43">
        <v>581080</v>
      </c>
      <c r="N20" s="43">
        <v>5271014</v>
      </c>
      <c r="O20" s="44"/>
    </row>
    <row r="21" spans="1:15" x14ac:dyDescent="0.15">
      <c r="A21" s="37" t="s">
        <v>47</v>
      </c>
      <c r="B21" s="38">
        <v>221</v>
      </c>
      <c r="C21" s="38" t="s">
        <v>53</v>
      </c>
      <c r="D21" s="38" t="s">
        <v>36</v>
      </c>
      <c r="E21" s="39">
        <v>43</v>
      </c>
      <c r="F21" s="38" t="s">
        <v>56</v>
      </c>
      <c r="G21" s="41">
        <v>7.4</v>
      </c>
      <c r="H21" s="38" t="s">
        <v>55</v>
      </c>
      <c r="I21" s="42">
        <v>20</v>
      </c>
      <c r="J21" s="43">
        <v>43000</v>
      </c>
      <c r="K21" s="43">
        <v>28000</v>
      </c>
      <c r="L21" s="43">
        <f t="shared" si="0"/>
        <v>596901</v>
      </c>
      <c r="M21" s="43">
        <v>73953</v>
      </c>
      <c r="N21" s="43">
        <v>670854</v>
      </c>
      <c r="O21" s="44"/>
    </row>
    <row r="22" spans="1:15" x14ac:dyDescent="0.15">
      <c r="A22" s="37" t="s">
        <v>47</v>
      </c>
      <c r="B22" s="38">
        <v>221</v>
      </c>
      <c r="C22" s="38" t="s">
        <v>53</v>
      </c>
      <c r="D22" s="38" t="s">
        <v>36</v>
      </c>
      <c r="E22" s="39">
        <v>240</v>
      </c>
      <c r="F22" s="38" t="s">
        <v>57</v>
      </c>
      <c r="G22" s="41">
        <v>7.4</v>
      </c>
      <c r="H22" s="38" t="s">
        <v>55</v>
      </c>
      <c r="I22" s="42">
        <v>12</v>
      </c>
      <c r="J22" s="43">
        <v>240000</v>
      </c>
      <c r="K22" s="43">
        <v>20072.32</v>
      </c>
      <c r="L22" s="43">
        <f t="shared" si="0"/>
        <v>427899</v>
      </c>
      <c r="M22" s="43">
        <v>53016</v>
      </c>
      <c r="N22" s="43">
        <v>480915</v>
      </c>
      <c r="O22" s="44"/>
    </row>
    <row r="23" spans="1:15" x14ac:dyDescent="0.15">
      <c r="A23" s="37" t="s">
        <v>47</v>
      </c>
      <c r="B23" s="38">
        <v>221</v>
      </c>
      <c r="C23" s="38" t="s">
        <v>53</v>
      </c>
      <c r="D23" s="38" t="s">
        <v>36</v>
      </c>
      <c r="E23" s="39">
        <v>55</v>
      </c>
      <c r="F23" s="38" t="s">
        <v>58</v>
      </c>
      <c r="G23" s="41">
        <v>7.4</v>
      </c>
      <c r="H23" s="38" t="s">
        <v>55</v>
      </c>
      <c r="I23" s="42">
        <v>12</v>
      </c>
      <c r="J23" s="43">
        <v>55000</v>
      </c>
      <c r="K23" s="43">
        <v>4516.2</v>
      </c>
      <c r="L23" s="43">
        <f>ROUND((K23*$C$8/1000),0)</f>
        <v>96276</v>
      </c>
      <c r="M23" s="43">
        <v>12015</v>
      </c>
      <c r="N23" s="43">
        <v>108291</v>
      </c>
      <c r="O23" s="44"/>
    </row>
    <row r="24" spans="1:15" x14ac:dyDescent="0.15">
      <c r="A24" s="37" t="s">
        <v>51</v>
      </c>
      <c r="B24" s="38">
        <v>221</v>
      </c>
      <c r="C24" s="38" t="s">
        <v>53</v>
      </c>
      <c r="D24" s="38" t="s">
        <v>36</v>
      </c>
      <c r="E24" s="39">
        <v>50</v>
      </c>
      <c r="F24" s="38" t="s">
        <v>59</v>
      </c>
      <c r="G24" s="41">
        <v>7.4</v>
      </c>
      <c r="H24" s="38" t="s">
        <v>55</v>
      </c>
      <c r="I24" s="42">
        <v>20</v>
      </c>
      <c r="J24" s="43">
        <v>50000</v>
      </c>
      <c r="K24" s="43">
        <v>108248</v>
      </c>
      <c r="L24" s="43">
        <f>ROUND((K24*$C$8/1000),0)</f>
        <v>2307618</v>
      </c>
      <c r="M24" s="43">
        <v>284620</v>
      </c>
      <c r="N24" s="43">
        <v>2592238</v>
      </c>
      <c r="O24" s="44"/>
    </row>
    <row r="25" spans="1:15" x14ac:dyDescent="0.15">
      <c r="A25" s="37" t="s">
        <v>60</v>
      </c>
      <c r="B25" s="38">
        <v>225</v>
      </c>
      <c r="C25" s="38" t="s">
        <v>61</v>
      </c>
      <c r="D25" s="38" t="s">
        <v>36</v>
      </c>
      <c r="E25" s="39">
        <v>427</v>
      </c>
      <c r="F25" s="38" t="s">
        <v>62</v>
      </c>
      <c r="G25" s="41">
        <v>7.5</v>
      </c>
      <c r="H25" s="38" t="s">
        <v>63</v>
      </c>
      <c r="I25" s="42">
        <v>24</v>
      </c>
      <c r="J25" s="43">
        <v>427000</v>
      </c>
      <c r="K25" s="43">
        <v>0</v>
      </c>
      <c r="L25" s="43">
        <f>ROUND((K25*$C$8/1000),0)</f>
        <v>0</v>
      </c>
      <c r="M25" s="43"/>
      <c r="N25" s="43"/>
      <c r="O25" s="44"/>
    </row>
    <row r="26" spans="1:15" x14ac:dyDescent="0.15">
      <c r="A26" s="37" t="s">
        <v>64</v>
      </c>
      <c r="B26" s="38">
        <v>225</v>
      </c>
      <c r="C26" s="38" t="s">
        <v>61</v>
      </c>
      <c r="D26" s="38" t="s">
        <v>36</v>
      </c>
      <c r="E26" s="39">
        <v>36</v>
      </c>
      <c r="F26" s="38" t="s">
        <v>65</v>
      </c>
      <c r="G26" s="41">
        <v>7.5</v>
      </c>
      <c r="H26" s="38" t="s">
        <v>63</v>
      </c>
      <c r="I26" s="42">
        <v>24</v>
      </c>
      <c r="J26" s="43">
        <v>36000</v>
      </c>
      <c r="K26" s="43">
        <v>0</v>
      </c>
      <c r="L26" s="43">
        <f>ROUND((K26*$C$8/1000),0)</f>
        <v>0</v>
      </c>
      <c r="M26" s="43"/>
      <c r="N26" s="43"/>
      <c r="O26" s="44"/>
    </row>
    <row r="27" spans="1:15" x14ac:dyDescent="0.15">
      <c r="A27" s="37"/>
      <c r="B27" s="38"/>
      <c r="C27" s="38"/>
      <c r="D27" s="38"/>
      <c r="E27" s="39"/>
      <c r="F27" s="38"/>
      <c r="G27" s="41"/>
      <c r="H27" s="38"/>
      <c r="I27" s="42"/>
      <c r="J27" s="43"/>
      <c r="K27" s="43"/>
      <c r="L27" s="43"/>
      <c r="M27" s="43"/>
      <c r="N27" s="43"/>
      <c r="O27" s="44"/>
    </row>
    <row r="28" spans="1:15" x14ac:dyDescent="0.15">
      <c r="A28" s="37" t="s">
        <v>60</v>
      </c>
      <c r="B28" s="38">
        <v>228</v>
      </c>
      <c r="C28" s="38" t="s">
        <v>66</v>
      </c>
      <c r="D28" s="38" t="s">
        <v>36</v>
      </c>
      <c r="E28" s="39">
        <v>433</v>
      </c>
      <c r="F28" s="38" t="s">
        <v>41</v>
      </c>
      <c r="G28" s="41">
        <v>7.5</v>
      </c>
      <c r="H28" s="38" t="s">
        <v>63</v>
      </c>
      <c r="I28" s="42">
        <v>21</v>
      </c>
      <c r="J28" s="43">
        <v>433000</v>
      </c>
      <c r="K28" s="43">
        <v>215363</v>
      </c>
      <c r="L28" s="43">
        <f>ROUND((K28*$C$8/1000),0)</f>
        <v>4591083</v>
      </c>
      <c r="M28" s="43">
        <v>56351</v>
      </c>
      <c r="N28" s="43">
        <v>4647434</v>
      </c>
      <c r="O28" s="44"/>
    </row>
    <row r="29" spans="1:15" x14ac:dyDescent="0.15">
      <c r="A29" s="37" t="s">
        <v>64</v>
      </c>
      <c r="B29" s="38">
        <v>228</v>
      </c>
      <c r="C29" s="38" t="s">
        <v>66</v>
      </c>
      <c r="D29" s="38" t="s">
        <v>36</v>
      </c>
      <c r="E29" s="39">
        <v>60</v>
      </c>
      <c r="F29" s="38" t="s">
        <v>42</v>
      </c>
      <c r="G29" s="41">
        <v>7.5</v>
      </c>
      <c r="H29" s="38" t="s">
        <v>63</v>
      </c>
      <c r="I29" s="42">
        <v>21</v>
      </c>
      <c r="J29" s="43">
        <v>60000</v>
      </c>
      <c r="K29" s="43">
        <v>125918</v>
      </c>
      <c r="L29" s="43">
        <f>ROUND((K29*$C$8/1000),0)</f>
        <v>2684305</v>
      </c>
      <c r="M29" s="43">
        <v>32947</v>
      </c>
      <c r="N29" s="43">
        <v>2717252</v>
      </c>
      <c r="O29" s="44"/>
    </row>
    <row r="30" spans="1:15" x14ac:dyDescent="0.15">
      <c r="A30" s="37" t="s">
        <v>67</v>
      </c>
      <c r="B30" s="38">
        <v>236</v>
      </c>
      <c r="C30" s="38" t="s">
        <v>68</v>
      </c>
      <c r="D30" s="38" t="s">
        <v>36</v>
      </c>
      <c r="E30" s="39">
        <v>403</v>
      </c>
      <c r="F30" s="40" t="s">
        <v>69</v>
      </c>
      <c r="G30" s="41">
        <v>7</v>
      </c>
      <c r="H30" s="38" t="s">
        <v>63</v>
      </c>
      <c r="I30" s="42">
        <v>19</v>
      </c>
      <c r="J30" s="43">
        <v>403000</v>
      </c>
      <c r="K30" s="43">
        <v>209637.21</v>
      </c>
      <c r="L30" s="43">
        <f>ROUND((K30*$C$8/1000),0)</f>
        <v>4469021</v>
      </c>
      <c r="M30" s="43">
        <v>76465</v>
      </c>
      <c r="N30" s="43">
        <v>4545486</v>
      </c>
      <c r="O30" s="44"/>
    </row>
    <row r="31" spans="1:15" x14ac:dyDescent="0.15">
      <c r="A31" s="37" t="s">
        <v>70</v>
      </c>
      <c r="B31" s="38">
        <v>236</v>
      </c>
      <c r="C31" s="38" t="s">
        <v>68</v>
      </c>
      <c r="D31" s="38" t="s">
        <v>36</v>
      </c>
      <c r="E31" s="39">
        <v>35.5</v>
      </c>
      <c r="F31" s="40" t="s">
        <v>71</v>
      </c>
      <c r="G31" s="41">
        <v>6.5</v>
      </c>
      <c r="H31" s="38" t="s">
        <v>63</v>
      </c>
      <c r="I31" s="42">
        <v>20</v>
      </c>
      <c r="J31" s="43">
        <v>35500</v>
      </c>
      <c r="K31" s="43">
        <v>67698.39</v>
      </c>
      <c r="L31" s="43">
        <f>ROUND((K31*$C$8/1000),0)</f>
        <v>1443186</v>
      </c>
      <c r="M31" s="43">
        <v>0</v>
      </c>
      <c r="N31" s="43">
        <v>1443186</v>
      </c>
      <c r="O31" s="44"/>
    </row>
    <row r="32" spans="1:15" x14ac:dyDescent="0.15">
      <c r="A32" s="37" t="s">
        <v>72</v>
      </c>
      <c r="B32" s="38">
        <v>239</v>
      </c>
      <c r="C32" s="38" t="s">
        <v>73</v>
      </c>
      <c r="D32" s="38" t="s">
        <v>36</v>
      </c>
      <c r="E32" s="39">
        <v>2100</v>
      </c>
      <c r="F32" s="38" t="s">
        <v>49</v>
      </c>
      <c r="G32" s="41">
        <v>6.8</v>
      </c>
      <c r="H32" s="38" t="s">
        <v>38</v>
      </c>
      <c r="I32" s="42">
        <v>4</v>
      </c>
      <c r="J32" s="43">
        <v>210000</v>
      </c>
      <c r="K32" s="43">
        <v>0</v>
      </c>
      <c r="L32" s="43">
        <v>0</v>
      </c>
      <c r="M32" s="43"/>
      <c r="N32" s="43"/>
      <c r="O32" s="44"/>
    </row>
    <row r="33" spans="1:15" x14ac:dyDescent="0.15">
      <c r="A33" s="37" t="s">
        <v>72</v>
      </c>
      <c r="B33" s="38">
        <v>239</v>
      </c>
      <c r="C33" s="38" t="s">
        <v>73</v>
      </c>
      <c r="D33" s="38" t="s">
        <v>36</v>
      </c>
      <c r="E33" s="39">
        <v>590</v>
      </c>
      <c r="F33" s="38" t="s">
        <v>52</v>
      </c>
      <c r="G33" s="41">
        <v>6.8</v>
      </c>
      <c r="H33" s="38" t="s">
        <v>38</v>
      </c>
      <c r="I33" s="42">
        <v>14</v>
      </c>
      <c r="J33" s="43">
        <v>590000</v>
      </c>
      <c r="K33" s="43">
        <v>74214.720000000001</v>
      </c>
      <c r="L33" s="43">
        <f>ROUND((K33*$C$8/1000),0)</f>
        <v>1582100</v>
      </c>
      <c r="M33" s="43">
        <v>1735.66</v>
      </c>
      <c r="N33" s="43">
        <v>1583836.13</v>
      </c>
      <c r="O33" s="44"/>
    </row>
    <row r="34" spans="1:15" x14ac:dyDescent="0.15">
      <c r="A34" s="37" t="s">
        <v>74</v>
      </c>
      <c r="B34" s="38">
        <v>239</v>
      </c>
      <c r="C34" s="38" t="s">
        <v>73</v>
      </c>
      <c r="D34" s="38" t="s">
        <v>36</v>
      </c>
      <c r="E34" s="39">
        <v>48</v>
      </c>
      <c r="F34" s="38" t="s">
        <v>75</v>
      </c>
      <c r="G34" s="41">
        <v>6.8</v>
      </c>
      <c r="H34" s="38" t="s">
        <v>38</v>
      </c>
      <c r="I34" s="42">
        <v>14</v>
      </c>
      <c r="J34" s="43">
        <v>48000</v>
      </c>
      <c r="K34" s="43">
        <v>91662.54</v>
      </c>
      <c r="L34" s="43">
        <f>ROUND((K34*$C$8/1000),0)</f>
        <v>1954051</v>
      </c>
      <c r="M34" s="43">
        <v>0</v>
      </c>
      <c r="N34" s="43">
        <v>1954051.03</v>
      </c>
      <c r="O34" s="44"/>
    </row>
    <row r="35" spans="1:15" x14ac:dyDescent="0.15">
      <c r="A35" s="37"/>
      <c r="B35" s="38"/>
      <c r="C35" s="38"/>
      <c r="D35" s="38"/>
      <c r="E35" s="39"/>
      <c r="F35" s="38"/>
      <c r="G35" s="41"/>
      <c r="H35" s="38"/>
      <c r="I35" s="42"/>
      <c r="J35" s="43"/>
      <c r="K35" s="43"/>
      <c r="L35" s="43"/>
      <c r="M35" s="43"/>
      <c r="N35" s="43"/>
      <c r="O35" s="44"/>
    </row>
    <row r="36" spans="1:15" x14ac:dyDescent="0.15">
      <c r="A36" s="37" t="s">
        <v>47</v>
      </c>
      <c r="B36" s="38">
        <v>245</v>
      </c>
      <c r="C36" s="38" t="s">
        <v>76</v>
      </c>
      <c r="D36" s="38" t="s">
        <v>36</v>
      </c>
      <c r="E36" s="39">
        <v>800</v>
      </c>
      <c r="F36" s="38" t="s">
        <v>77</v>
      </c>
      <c r="G36" s="41">
        <v>7</v>
      </c>
      <c r="H36" s="38" t="s">
        <v>55</v>
      </c>
      <c r="I36" s="41">
        <v>19.75</v>
      </c>
      <c r="J36" s="43">
        <v>800000</v>
      </c>
      <c r="K36" s="43">
        <v>280725.76000000001</v>
      </c>
      <c r="L36" s="43">
        <f>ROUND((K36*$C$8/1000),0)</f>
        <v>5984478</v>
      </c>
      <c r="M36" s="43">
        <v>700462</v>
      </c>
      <c r="N36" s="43">
        <v>6684940</v>
      </c>
      <c r="O36" s="44"/>
    </row>
    <row r="37" spans="1:15" x14ac:dyDescent="0.15">
      <c r="A37" s="37" t="s">
        <v>47</v>
      </c>
      <c r="B37" s="38">
        <v>245</v>
      </c>
      <c r="C37" s="38" t="s">
        <v>76</v>
      </c>
      <c r="D37" s="38" t="s">
        <v>36</v>
      </c>
      <c r="E37" s="39">
        <v>95</v>
      </c>
      <c r="F37" s="38" t="s">
        <v>78</v>
      </c>
      <c r="G37" s="41">
        <v>7</v>
      </c>
      <c r="H37" s="38" t="s">
        <v>55</v>
      </c>
      <c r="I37" s="41">
        <v>19.75</v>
      </c>
      <c r="J37" s="43">
        <v>95000</v>
      </c>
      <c r="K37" s="43">
        <v>34161</v>
      </c>
      <c r="L37" s="43">
        <f>ROUND((K37*$C$8/1000),0)</f>
        <v>728240</v>
      </c>
      <c r="M37" s="43">
        <v>85229</v>
      </c>
      <c r="N37" s="43">
        <v>813469</v>
      </c>
      <c r="O37" s="44"/>
    </row>
    <row r="38" spans="1:15" x14ac:dyDescent="0.15">
      <c r="A38" s="37" t="s">
        <v>79</v>
      </c>
      <c r="B38" s="38">
        <v>245</v>
      </c>
      <c r="C38" s="38" t="s">
        <v>76</v>
      </c>
      <c r="D38" s="38" t="s">
        <v>36</v>
      </c>
      <c r="E38" s="39">
        <v>90</v>
      </c>
      <c r="F38" s="38" t="s">
        <v>80</v>
      </c>
      <c r="G38" s="41">
        <v>7</v>
      </c>
      <c r="H38" s="38" t="s">
        <v>55</v>
      </c>
      <c r="I38" s="41">
        <v>19.75</v>
      </c>
      <c r="J38" s="43">
        <v>90000</v>
      </c>
      <c r="K38" s="43">
        <v>142002.29999999999</v>
      </c>
      <c r="L38" s="43">
        <f>ROUND((K38*$C$8/1000),0)</f>
        <v>3027188</v>
      </c>
      <c r="M38" s="43">
        <v>354352</v>
      </c>
      <c r="N38" s="43">
        <v>3381540</v>
      </c>
      <c r="O38" s="44"/>
    </row>
    <row r="39" spans="1:15" x14ac:dyDescent="0.15">
      <c r="A39" s="37" t="s">
        <v>47</v>
      </c>
      <c r="B39" s="38">
        <v>247</v>
      </c>
      <c r="C39" s="38" t="s">
        <v>81</v>
      </c>
      <c r="D39" s="38" t="s">
        <v>36</v>
      </c>
      <c r="E39" s="39">
        <v>470</v>
      </c>
      <c r="F39" s="38" t="s">
        <v>82</v>
      </c>
      <c r="G39" s="41">
        <v>6.3</v>
      </c>
      <c r="H39" s="38" t="s">
        <v>55</v>
      </c>
      <c r="I39" s="41">
        <v>25</v>
      </c>
      <c r="J39" s="43">
        <v>470000</v>
      </c>
      <c r="K39" s="43">
        <v>187010.34</v>
      </c>
      <c r="L39" s="43">
        <f t="shared" ref="L39:L46" si="1">ROUND((K39*$C$8/1000),0)</f>
        <v>3986664</v>
      </c>
      <c r="M39" s="43">
        <v>375184</v>
      </c>
      <c r="N39" s="43">
        <v>4361848</v>
      </c>
      <c r="O39" s="44"/>
    </row>
    <row r="40" spans="1:15" x14ac:dyDescent="0.15">
      <c r="A40" s="37" t="s">
        <v>47</v>
      </c>
      <c r="B40" s="38">
        <v>247</v>
      </c>
      <c r="C40" s="38" t="s">
        <v>81</v>
      </c>
      <c r="D40" s="38" t="s">
        <v>36</v>
      </c>
      <c r="E40" s="39">
        <v>25</v>
      </c>
      <c r="F40" s="38" t="s">
        <v>83</v>
      </c>
      <c r="G40" s="41">
        <v>6.3</v>
      </c>
      <c r="H40" s="38" t="s">
        <v>55</v>
      </c>
      <c r="I40" s="41">
        <v>25</v>
      </c>
      <c r="J40" s="43">
        <v>25000</v>
      </c>
      <c r="K40" s="43">
        <v>10203.48</v>
      </c>
      <c r="L40" s="43">
        <f t="shared" si="1"/>
        <v>217517</v>
      </c>
      <c r="M40" s="43">
        <v>20464</v>
      </c>
      <c r="N40" s="43">
        <v>237981</v>
      </c>
      <c r="O40" s="44"/>
    </row>
    <row r="41" spans="1:15" x14ac:dyDescent="0.15">
      <c r="A41" s="37" t="s">
        <v>51</v>
      </c>
      <c r="B41" s="38">
        <v>247</v>
      </c>
      <c r="C41" s="38" t="s">
        <v>81</v>
      </c>
      <c r="D41" s="38" t="s">
        <v>36</v>
      </c>
      <c r="E41" s="39">
        <v>27</v>
      </c>
      <c r="F41" s="38" t="s">
        <v>84</v>
      </c>
      <c r="G41" s="41">
        <v>7.3</v>
      </c>
      <c r="H41" s="38" t="s">
        <v>55</v>
      </c>
      <c r="I41" s="41">
        <v>25</v>
      </c>
      <c r="J41" s="43">
        <v>27000</v>
      </c>
      <c r="K41" s="43">
        <v>52596.54</v>
      </c>
      <c r="L41" s="43">
        <f t="shared" si="1"/>
        <v>1121247</v>
      </c>
      <c r="M41" s="43">
        <v>105775</v>
      </c>
      <c r="N41" s="43">
        <v>1227022</v>
      </c>
      <c r="O41" s="44"/>
    </row>
    <row r="42" spans="1:15" x14ac:dyDescent="0.15">
      <c r="A42" s="37" t="s">
        <v>85</v>
      </c>
      <c r="B42" s="38">
        <v>262</v>
      </c>
      <c r="C42" s="38" t="s">
        <v>86</v>
      </c>
      <c r="D42" s="38" t="s">
        <v>36</v>
      </c>
      <c r="E42" s="39">
        <v>405</v>
      </c>
      <c r="F42" s="38" t="s">
        <v>87</v>
      </c>
      <c r="G42" s="41">
        <v>5.75</v>
      </c>
      <c r="H42" s="38" t="s">
        <v>38</v>
      </c>
      <c r="I42" s="41">
        <v>6</v>
      </c>
      <c r="J42" s="43">
        <v>405000</v>
      </c>
      <c r="K42" s="43">
        <v>0</v>
      </c>
      <c r="L42" s="43">
        <f>ROUND((K42*$C$8/1000),0)</f>
        <v>0</v>
      </c>
      <c r="M42" s="43"/>
      <c r="N42" s="43"/>
      <c r="O42" s="44"/>
    </row>
    <row r="43" spans="1:15" x14ac:dyDescent="0.15">
      <c r="A43" s="37" t="s">
        <v>85</v>
      </c>
      <c r="B43" s="38">
        <v>262</v>
      </c>
      <c r="C43" s="38" t="s">
        <v>86</v>
      </c>
      <c r="D43" s="38" t="s">
        <v>36</v>
      </c>
      <c r="E43" s="39">
        <v>104</v>
      </c>
      <c r="F43" s="38" t="s">
        <v>88</v>
      </c>
      <c r="G43" s="41">
        <v>5.75</v>
      </c>
      <c r="H43" s="38" t="s">
        <v>38</v>
      </c>
      <c r="I43" s="41">
        <v>6</v>
      </c>
      <c r="J43" s="43">
        <v>104000</v>
      </c>
      <c r="K43" s="43">
        <v>0</v>
      </c>
      <c r="L43" s="43">
        <f t="shared" si="1"/>
        <v>0</v>
      </c>
      <c r="M43" s="43"/>
      <c r="N43" s="43"/>
      <c r="O43" s="44"/>
    </row>
    <row r="44" spans="1:15" x14ac:dyDescent="0.15">
      <c r="A44" s="37" t="s">
        <v>85</v>
      </c>
      <c r="B44" s="38">
        <v>262</v>
      </c>
      <c r="C44" s="38" t="s">
        <v>86</v>
      </c>
      <c r="D44" s="38" t="s">
        <v>36</v>
      </c>
      <c r="E44" s="39">
        <v>465</v>
      </c>
      <c r="F44" s="38" t="s">
        <v>89</v>
      </c>
      <c r="G44" s="41">
        <v>6.5</v>
      </c>
      <c r="H44" s="38" t="s">
        <v>38</v>
      </c>
      <c r="I44" s="41">
        <v>20</v>
      </c>
      <c r="J44" s="43">
        <v>465000</v>
      </c>
      <c r="K44" s="43">
        <v>39426.199999999997</v>
      </c>
      <c r="L44" s="43">
        <f t="shared" si="1"/>
        <v>840483</v>
      </c>
      <c r="M44" s="43">
        <v>8842</v>
      </c>
      <c r="N44" s="43">
        <v>849325</v>
      </c>
      <c r="O44" s="44"/>
    </row>
    <row r="45" spans="1:15" x14ac:dyDescent="0.15">
      <c r="A45" s="37" t="s">
        <v>85</v>
      </c>
      <c r="B45" s="38">
        <v>262</v>
      </c>
      <c r="C45" s="38" t="s">
        <v>86</v>
      </c>
      <c r="D45" s="38" t="s">
        <v>36</v>
      </c>
      <c r="E45" s="39">
        <v>121</v>
      </c>
      <c r="F45" s="38" t="s">
        <v>90</v>
      </c>
      <c r="G45" s="41">
        <v>6.5</v>
      </c>
      <c r="H45" s="38" t="s">
        <v>38</v>
      </c>
      <c r="I45" s="41">
        <v>20</v>
      </c>
      <c r="J45" s="43">
        <v>121000</v>
      </c>
      <c r="K45" s="43">
        <v>9988</v>
      </c>
      <c r="L45" s="43">
        <f t="shared" si="1"/>
        <v>212923</v>
      </c>
      <c r="M45" s="43">
        <v>2239</v>
      </c>
      <c r="N45" s="43">
        <v>215162</v>
      </c>
      <c r="O45" s="44"/>
    </row>
    <row r="46" spans="1:15" x14ac:dyDescent="0.15">
      <c r="A46" s="37" t="s">
        <v>91</v>
      </c>
      <c r="B46" s="38">
        <v>262</v>
      </c>
      <c r="C46" s="38" t="s">
        <v>86</v>
      </c>
      <c r="D46" s="38" t="s">
        <v>36</v>
      </c>
      <c r="E46" s="39">
        <v>35</v>
      </c>
      <c r="F46" s="38" t="s">
        <v>92</v>
      </c>
      <c r="G46" s="41">
        <v>6.5</v>
      </c>
      <c r="H46" s="38" t="s">
        <v>38</v>
      </c>
      <c r="I46" s="41">
        <v>20</v>
      </c>
      <c r="J46" s="43">
        <v>35000</v>
      </c>
      <c r="K46" s="43">
        <v>61690</v>
      </c>
      <c r="L46" s="43">
        <f t="shared" si="1"/>
        <v>1315100</v>
      </c>
      <c r="M46" s="43">
        <v>13836</v>
      </c>
      <c r="N46" s="43">
        <v>1328936</v>
      </c>
      <c r="O46" s="44"/>
    </row>
    <row r="47" spans="1:15" x14ac:dyDescent="0.15">
      <c r="A47" s="37"/>
      <c r="B47" s="38"/>
      <c r="C47" s="38"/>
      <c r="D47" s="38"/>
      <c r="E47" s="39"/>
      <c r="F47" s="38"/>
      <c r="G47" s="41"/>
      <c r="H47" s="38"/>
      <c r="I47" s="41"/>
      <c r="J47" s="43"/>
      <c r="K47" s="43"/>
      <c r="L47" s="43"/>
      <c r="M47" s="43"/>
      <c r="N47" s="43"/>
      <c r="O47" s="44"/>
    </row>
    <row r="48" spans="1:15" x14ac:dyDescent="0.15">
      <c r="A48" s="37" t="s">
        <v>60</v>
      </c>
      <c r="B48" s="38">
        <v>270</v>
      </c>
      <c r="C48" s="38" t="s">
        <v>93</v>
      </c>
      <c r="D48" s="38" t="s">
        <v>36</v>
      </c>
      <c r="E48" s="39">
        <v>450</v>
      </c>
      <c r="F48" s="38" t="s">
        <v>44</v>
      </c>
      <c r="G48" s="41">
        <v>7</v>
      </c>
      <c r="H48" s="38" t="s">
        <v>63</v>
      </c>
      <c r="I48" s="41">
        <v>21</v>
      </c>
      <c r="J48" s="43">
        <v>450000</v>
      </c>
      <c r="K48" s="43">
        <v>242322</v>
      </c>
      <c r="L48" s="43">
        <f t="shared" ref="L48:L54" si="2">ROUND((K48*$C$8/1000),0)</f>
        <v>5165791</v>
      </c>
      <c r="M48" s="43">
        <v>59248</v>
      </c>
      <c r="N48" s="43">
        <v>5225039</v>
      </c>
      <c r="O48" s="44"/>
    </row>
    <row r="49" spans="1:15" x14ac:dyDescent="0.15">
      <c r="A49" s="37" t="s">
        <v>64</v>
      </c>
      <c r="B49" s="38">
        <v>270</v>
      </c>
      <c r="C49" s="38" t="s">
        <v>93</v>
      </c>
      <c r="D49" s="38" t="s">
        <v>36</v>
      </c>
      <c r="E49" s="39">
        <v>80</v>
      </c>
      <c r="F49" s="38" t="s">
        <v>46</v>
      </c>
      <c r="G49" s="41">
        <v>7</v>
      </c>
      <c r="H49" s="38" t="s">
        <v>63</v>
      </c>
      <c r="I49" s="41">
        <v>21</v>
      </c>
      <c r="J49" s="43">
        <v>80000</v>
      </c>
      <c r="K49" s="43">
        <v>147077</v>
      </c>
      <c r="L49" s="43">
        <f t="shared" si="2"/>
        <v>3135370</v>
      </c>
      <c r="M49" s="43">
        <v>35961</v>
      </c>
      <c r="N49" s="43">
        <v>3171331</v>
      </c>
      <c r="O49" s="44"/>
    </row>
    <row r="50" spans="1:15" x14ac:dyDescent="0.15">
      <c r="A50" s="37" t="s">
        <v>94</v>
      </c>
      <c r="B50" s="38">
        <v>271</v>
      </c>
      <c r="C50" s="38" t="s">
        <v>95</v>
      </c>
      <c r="D50" s="38" t="s">
        <v>36</v>
      </c>
      <c r="E50" s="39">
        <v>185</v>
      </c>
      <c r="F50" s="38" t="s">
        <v>96</v>
      </c>
      <c r="G50" s="41">
        <v>5.5</v>
      </c>
      <c r="H50" s="38" t="s">
        <v>55</v>
      </c>
      <c r="I50" s="41">
        <v>5</v>
      </c>
      <c r="J50" s="43">
        <v>185000</v>
      </c>
      <c r="K50" s="43">
        <v>0</v>
      </c>
      <c r="L50" s="43">
        <f t="shared" si="2"/>
        <v>0</v>
      </c>
      <c r="M50" s="43"/>
      <c r="N50" s="43"/>
      <c r="O50" s="44"/>
    </row>
    <row r="51" spans="1:15" x14ac:dyDescent="0.15">
      <c r="A51" s="37" t="s">
        <v>94</v>
      </c>
      <c r="B51" s="38">
        <v>271</v>
      </c>
      <c r="C51" s="38" t="s">
        <v>95</v>
      </c>
      <c r="D51" s="38" t="s">
        <v>36</v>
      </c>
      <c r="E51" s="39">
        <v>47</v>
      </c>
      <c r="F51" s="38" t="s">
        <v>54</v>
      </c>
      <c r="G51" s="41">
        <v>5.5</v>
      </c>
      <c r="H51" s="38" t="s">
        <v>55</v>
      </c>
      <c r="I51" s="41">
        <v>5</v>
      </c>
      <c r="J51" s="43">
        <v>47000</v>
      </c>
      <c r="K51" s="43">
        <v>0</v>
      </c>
      <c r="L51" s="43">
        <f t="shared" si="2"/>
        <v>0</v>
      </c>
      <c r="M51" s="43"/>
      <c r="N51" s="43"/>
      <c r="O51" s="44"/>
    </row>
    <row r="52" spans="1:15" x14ac:dyDescent="0.15">
      <c r="A52" s="37" t="s">
        <v>94</v>
      </c>
      <c r="B52" s="38">
        <v>271</v>
      </c>
      <c r="C52" s="38" t="s">
        <v>95</v>
      </c>
      <c r="D52" s="38" t="s">
        <v>36</v>
      </c>
      <c r="E52" s="39">
        <v>795</v>
      </c>
      <c r="F52" s="38" t="s">
        <v>97</v>
      </c>
      <c r="G52" s="41">
        <v>6.5</v>
      </c>
      <c r="H52" s="38" t="s">
        <v>55</v>
      </c>
      <c r="I52" s="41">
        <v>22.25</v>
      </c>
      <c r="J52" s="43">
        <v>795000</v>
      </c>
      <c r="K52" s="43">
        <v>351389.14</v>
      </c>
      <c r="L52" s="43">
        <f t="shared" si="2"/>
        <v>7490872</v>
      </c>
      <c r="M52" s="43">
        <v>11803</v>
      </c>
      <c r="N52" s="43">
        <v>7502675</v>
      </c>
      <c r="O52" s="44"/>
    </row>
    <row r="53" spans="1:15" x14ac:dyDescent="0.15">
      <c r="A53" s="37" t="s">
        <v>94</v>
      </c>
      <c r="B53" s="38">
        <v>271</v>
      </c>
      <c r="C53" s="38" t="s">
        <v>95</v>
      </c>
      <c r="D53" s="38" t="s">
        <v>36</v>
      </c>
      <c r="E53" s="39">
        <v>203</v>
      </c>
      <c r="F53" s="38" t="s">
        <v>98</v>
      </c>
      <c r="G53" s="41">
        <v>6.5</v>
      </c>
      <c r="H53" s="38" t="s">
        <v>55</v>
      </c>
      <c r="I53" s="41">
        <v>22.25</v>
      </c>
      <c r="J53" s="43">
        <v>203000</v>
      </c>
      <c r="K53" s="43">
        <v>89716.36</v>
      </c>
      <c r="L53" s="43">
        <f t="shared" si="2"/>
        <v>1912563</v>
      </c>
      <c r="M53" s="43">
        <v>3012</v>
      </c>
      <c r="N53" s="43">
        <v>1915575</v>
      </c>
      <c r="O53" s="44"/>
    </row>
    <row r="54" spans="1:15" x14ac:dyDescent="0.15">
      <c r="A54" s="37" t="s">
        <v>99</v>
      </c>
      <c r="B54" s="38">
        <v>271</v>
      </c>
      <c r="C54" s="38" t="s">
        <v>95</v>
      </c>
      <c r="D54" s="38" t="s">
        <v>36</v>
      </c>
      <c r="E54" s="39">
        <v>90</v>
      </c>
      <c r="F54" s="38" t="s">
        <v>77</v>
      </c>
      <c r="G54" s="41">
        <v>6.5</v>
      </c>
      <c r="H54" s="38" t="s">
        <v>55</v>
      </c>
      <c r="I54" s="41">
        <v>22.25</v>
      </c>
      <c r="J54" s="43">
        <v>90000</v>
      </c>
      <c r="K54" s="43">
        <v>158631.34</v>
      </c>
      <c r="L54" s="43">
        <f t="shared" si="2"/>
        <v>3381684</v>
      </c>
      <c r="M54" s="43">
        <v>5328</v>
      </c>
      <c r="N54" s="43">
        <v>3387012</v>
      </c>
      <c r="O54" s="44"/>
    </row>
    <row r="55" spans="1:15" x14ac:dyDescent="0.15">
      <c r="A55" s="37"/>
      <c r="B55" s="38"/>
      <c r="C55" s="38"/>
      <c r="D55" s="38"/>
      <c r="E55" s="39"/>
      <c r="F55" s="38"/>
      <c r="G55" s="41"/>
      <c r="H55" s="38"/>
      <c r="I55" s="41"/>
      <c r="J55" s="43"/>
      <c r="K55" s="43"/>
      <c r="L55" s="43"/>
      <c r="M55" s="43"/>
      <c r="N55" s="43"/>
      <c r="O55" s="44"/>
    </row>
    <row r="56" spans="1:15" x14ac:dyDescent="0.15">
      <c r="A56" s="37" t="s">
        <v>94</v>
      </c>
      <c r="B56" s="38">
        <v>282</v>
      </c>
      <c r="C56" s="38" t="s">
        <v>104</v>
      </c>
      <c r="D56" s="38" t="s">
        <v>36</v>
      </c>
      <c r="E56" s="39">
        <v>280</v>
      </c>
      <c r="F56" s="38" t="s">
        <v>105</v>
      </c>
      <c r="G56" s="41">
        <v>5</v>
      </c>
      <c r="H56" s="38" t="s">
        <v>55</v>
      </c>
      <c r="I56" s="41">
        <v>5</v>
      </c>
      <c r="J56" s="43">
        <v>280000</v>
      </c>
      <c r="K56" s="43">
        <v>0</v>
      </c>
      <c r="L56" s="43">
        <f t="shared" ref="L56:L62" si="3">ROUND((K56*$C$8/1000),0)</f>
        <v>0</v>
      </c>
      <c r="M56" s="43"/>
      <c r="N56" s="43"/>
      <c r="O56" s="44"/>
    </row>
    <row r="57" spans="1:15" x14ac:dyDescent="0.15">
      <c r="A57" s="37" t="s">
        <v>94</v>
      </c>
      <c r="B57" s="38">
        <v>282</v>
      </c>
      <c r="C57" s="38" t="s">
        <v>104</v>
      </c>
      <c r="D57" s="38" t="s">
        <v>36</v>
      </c>
      <c r="E57" s="39">
        <v>73</v>
      </c>
      <c r="F57" s="38" t="s">
        <v>56</v>
      </c>
      <c r="G57" s="41">
        <v>5</v>
      </c>
      <c r="H57" s="38" t="s">
        <v>55</v>
      </c>
      <c r="I57" s="41">
        <v>5</v>
      </c>
      <c r="J57" s="43">
        <v>73000</v>
      </c>
      <c r="K57" s="43">
        <v>0</v>
      </c>
      <c r="L57" s="43">
        <v>0</v>
      </c>
      <c r="M57" s="43"/>
      <c r="N57" s="43"/>
      <c r="O57" s="44"/>
    </row>
    <row r="58" spans="1:15" x14ac:dyDescent="0.15">
      <c r="A58" s="37" t="s">
        <v>94</v>
      </c>
      <c r="B58" s="38">
        <v>282</v>
      </c>
      <c r="C58" s="38" t="s">
        <v>104</v>
      </c>
      <c r="D58" s="38" t="s">
        <v>36</v>
      </c>
      <c r="E58" s="39">
        <v>1090</v>
      </c>
      <c r="F58" s="38" t="s">
        <v>106</v>
      </c>
      <c r="G58" s="41">
        <v>6</v>
      </c>
      <c r="H58" s="38" t="s">
        <v>55</v>
      </c>
      <c r="I58" s="41">
        <v>25</v>
      </c>
      <c r="J58" s="43">
        <v>1090000</v>
      </c>
      <c r="K58" s="43">
        <v>519779.07</v>
      </c>
      <c r="L58" s="43">
        <f t="shared" si="3"/>
        <v>11080588</v>
      </c>
      <c r="M58" s="43">
        <v>124444</v>
      </c>
      <c r="N58" s="43">
        <v>11205032</v>
      </c>
      <c r="O58" s="44"/>
    </row>
    <row r="59" spans="1:15" x14ac:dyDescent="0.15">
      <c r="A59" s="37" t="s">
        <v>94</v>
      </c>
      <c r="B59" s="38">
        <v>282</v>
      </c>
      <c r="C59" s="38" t="s">
        <v>104</v>
      </c>
      <c r="D59" s="38" t="s">
        <v>36</v>
      </c>
      <c r="E59" s="39">
        <v>274</v>
      </c>
      <c r="F59" s="38" t="s">
        <v>107</v>
      </c>
      <c r="G59" s="41">
        <v>6</v>
      </c>
      <c r="H59" s="38" t="s">
        <v>55</v>
      </c>
      <c r="I59" s="41">
        <v>25</v>
      </c>
      <c r="J59" s="43">
        <v>274000</v>
      </c>
      <c r="K59" s="43">
        <v>128996.26</v>
      </c>
      <c r="L59" s="43">
        <f t="shared" si="3"/>
        <v>2749927</v>
      </c>
      <c r="M59" s="43">
        <v>30884</v>
      </c>
      <c r="N59" s="43">
        <v>2780811</v>
      </c>
      <c r="O59" s="44"/>
    </row>
    <row r="60" spans="1:15" x14ac:dyDescent="0.15">
      <c r="A60" s="37" t="s">
        <v>108</v>
      </c>
      <c r="B60" s="38">
        <v>282</v>
      </c>
      <c r="C60" s="38" t="s">
        <v>104</v>
      </c>
      <c r="D60" s="38" t="s">
        <v>36</v>
      </c>
      <c r="E60" s="39">
        <v>197</v>
      </c>
      <c r="F60" s="38" t="s">
        <v>78</v>
      </c>
      <c r="G60" s="41">
        <v>6</v>
      </c>
      <c r="H60" s="38" t="s">
        <v>55</v>
      </c>
      <c r="I60" s="41">
        <v>25</v>
      </c>
      <c r="J60" s="43">
        <v>197000</v>
      </c>
      <c r="K60" s="43">
        <v>323270.5</v>
      </c>
      <c r="L60" s="43">
        <f t="shared" si="3"/>
        <v>6891442</v>
      </c>
      <c r="M60" s="43">
        <v>77396</v>
      </c>
      <c r="N60" s="43">
        <v>6968838</v>
      </c>
      <c r="O60" s="44"/>
    </row>
    <row r="61" spans="1:15" x14ac:dyDescent="0.15">
      <c r="A61" s="37" t="s">
        <v>109</v>
      </c>
      <c r="B61" s="38">
        <v>283</v>
      </c>
      <c r="C61" s="38" t="s">
        <v>110</v>
      </c>
      <c r="D61" s="38" t="s">
        <v>36</v>
      </c>
      <c r="E61" s="39">
        <v>438</v>
      </c>
      <c r="F61" s="40" t="s">
        <v>111</v>
      </c>
      <c r="G61" s="41">
        <v>6</v>
      </c>
      <c r="H61" s="38" t="s">
        <v>63</v>
      </c>
      <c r="I61" s="41">
        <v>22</v>
      </c>
      <c r="J61" s="43">
        <v>438000</v>
      </c>
      <c r="K61" s="43">
        <v>324117.99</v>
      </c>
      <c r="L61" s="43">
        <f t="shared" si="3"/>
        <v>6909508</v>
      </c>
      <c r="M61" s="43">
        <v>101575</v>
      </c>
      <c r="N61" s="43">
        <v>7011083</v>
      </c>
      <c r="O61" s="44"/>
    </row>
    <row r="62" spans="1:15" x14ac:dyDescent="0.15">
      <c r="A62" s="37" t="s">
        <v>112</v>
      </c>
      <c r="B62" s="38">
        <v>283</v>
      </c>
      <c r="C62" s="38" t="s">
        <v>110</v>
      </c>
      <c r="D62" s="38" t="s">
        <v>36</v>
      </c>
      <c r="E62" s="39">
        <v>122.8</v>
      </c>
      <c r="F62" s="38" t="s">
        <v>113</v>
      </c>
      <c r="G62" s="41">
        <v>6</v>
      </c>
      <c r="H62" s="38" t="s">
        <v>63</v>
      </c>
      <c r="I62" s="41">
        <v>22.5</v>
      </c>
      <c r="J62" s="43">
        <v>122800</v>
      </c>
      <c r="K62" s="43">
        <v>204472.98</v>
      </c>
      <c r="L62" s="43">
        <f t="shared" si="3"/>
        <v>4358930</v>
      </c>
      <c r="M62" s="43">
        <v>1</v>
      </c>
      <c r="N62" s="43">
        <v>4358931</v>
      </c>
      <c r="O62" s="44"/>
    </row>
    <row r="63" spans="1:15" x14ac:dyDescent="0.15">
      <c r="A63" s="37"/>
      <c r="B63" s="38"/>
      <c r="C63" s="38"/>
      <c r="D63" s="38"/>
      <c r="E63" s="39"/>
      <c r="F63" s="38"/>
      <c r="G63" s="41"/>
      <c r="H63" s="38"/>
      <c r="I63" s="41"/>
      <c r="J63" s="43"/>
      <c r="K63" s="43"/>
      <c r="L63" s="43"/>
      <c r="M63" s="43"/>
      <c r="N63" s="43"/>
      <c r="O63" s="44"/>
    </row>
    <row r="64" spans="1:15" x14ac:dyDescent="0.15">
      <c r="A64" s="37" t="s">
        <v>47</v>
      </c>
      <c r="B64" s="38">
        <v>294</v>
      </c>
      <c r="C64" s="45" t="s">
        <v>118</v>
      </c>
      <c r="D64" s="38" t="s">
        <v>36</v>
      </c>
      <c r="E64" s="39">
        <v>400</v>
      </c>
      <c r="F64" s="38" t="s">
        <v>119</v>
      </c>
      <c r="G64" s="41">
        <v>6.25</v>
      </c>
      <c r="H64" s="38" t="s">
        <v>55</v>
      </c>
      <c r="I64" s="41">
        <v>20.83</v>
      </c>
      <c r="J64" s="43">
        <v>400000</v>
      </c>
      <c r="K64" s="43">
        <v>174542.85</v>
      </c>
      <c r="L64" s="43">
        <f t="shared" ref="L64:L69" si="4">ROUND((K64*$C$8/1000),0)</f>
        <v>3720884</v>
      </c>
      <c r="M64" s="43">
        <v>341210</v>
      </c>
      <c r="N64" s="43">
        <v>4062094</v>
      </c>
      <c r="O64" s="44"/>
    </row>
    <row r="65" spans="1:15" x14ac:dyDescent="0.15">
      <c r="A65" s="37" t="s">
        <v>47</v>
      </c>
      <c r="B65" s="38">
        <v>294</v>
      </c>
      <c r="C65" s="45" t="s">
        <v>118</v>
      </c>
      <c r="D65" s="38" t="s">
        <v>36</v>
      </c>
      <c r="E65" s="39">
        <v>69</v>
      </c>
      <c r="F65" s="38" t="s">
        <v>120</v>
      </c>
      <c r="G65" s="41">
        <v>6.25</v>
      </c>
      <c r="H65" s="38" t="s">
        <v>55</v>
      </c>
      <c r="I65" s="41">
        <v>20.83</v>
      </c>
      <c r="J65" s="43">
        <v>69000</v>
      </c>
      <c r="K65" s="43">
        <v>31100.36</v>
      </c>
      <c r="L65" s="43">
        <f t="shared" si="4"/>
        <v>662994</v>
      </c>
      <c r="M65" s="43">
        <v>60797</v>
      </c>
      <c r="N65" s="43">
        <v>723791</v>
      </c>
      <c r="O65" s="44"/>
    </row>
    <row r="66" spans="1:15" x14ac:dyDescent="0.15">
      <c r="A66" s="37" t="s">
        <v>51</v>
      </c>
      <c r="B66" s="38">
        <v>294</v>
      </c>
      <c r="C66" s="45" t="s">
        <v>118</v>
      </c>
      <c r="D66" s="38" t="s">
        <v>36</v>
      </c>
      <c r="E66" s="39">
        <v>31.8</v>
      </c>
      <c r="F66" s="38" t="s">
        <v>121</v>
      </c>
      <c r="G66" s="41">
        <v>6.75</v>
      </c>
      <c r="H66" s="38" t="s">
        <v>55</v>
      </c>
      <c r="I66" s="41">
        <v>20.83</v>
      </c>
      <c r="J66" s="43">
        <v>31800</v>
      </c>
      <c r="K66" s="43">
        <v>55134.87</v>
      </c>
      <c r="L66" s="43">
        <f t="shared" si="4"/>
        <v>1175359</v>
      </c>
      <c r="M66" s="43">
        <v>118641</v>
      </c>
      <c r="N66" s="43">
        <v>1294000</v>
      </c>
      <c r="O66" s="44"/>
    </row>
    <row r="67" spans="1:15" x14ac:dyDescent="0.15">
      <c r="A67" s="37" t="s">
        <v>124</v>
      </c>
      <c r="B67" s="38">
        <v>300</v>
      </c>
      <c r="C67" s="38" t="s">
        <v>125</v>
      </c>
      <c r="D67" s="38" t="s">
        <v>36</v>
      </c>
      <c r="E67" s="39">
        <v>275</v>
      </c>
      <c r="F67" s="38" t="s">
        <v>126</v>
      </c>
      <c r="G67" s="41">
        <v>6.2</v>
      </c>
      <c r="H67" s="38" t="s">
        <v>63</v>
      </c>
      <c r="I67" s="41">
        <v>22.75</v>
      </c>
      <c r="J67" s="43">
        <v>275000</v>
      </c>
      <c r="K67" s="43">
        <v>176924</v>
      </c>
      <c r="L67" s="43">
        <f t="shared" si="4"/>
        <v>3771645</v>
      </c>
      <c r="M67" s="43">
        <v>43746</v>
      </c>
      <c r="N67" s="43">
        <v>3815391</v>
      </c>
      <c r="O67" s="44"/>
    </row>
    <row r="68" spans="1:15" x14ac:dyDescent="0.15">
      <c r="A68" s="37" t="s">
        <v>124</v>
      </c>
      <c r="B68" s="38">
        <v>300</v>
      </c>
      <c r="C68" s="45" t="s">
        <v>125</v>
      </c>
      <c r="D68" s="38" t="s">
        <v>36</v>
      </c>
      <c r="E68" s="39">
        <v>74</v>
      </c>
      <c r="F68" s="38" t="s">
        <v>127</v>
      </c>
      <c r="G68" s="41">
        <v>6.2</v>
      </c>
      <c r="H68" s="38" t="s">
        <v>63</v>
      </c>
      <c r="I68" s="41">
        <v>22.75</v>
      </c>
      <c r="J68" s="43">
        <v>74000</v>
      </c>
      <c r="K68" s="43">
        <v>41736</v>
      </c>
      <c r="L68" s="43">
        <f t="shared" si="4"/>
        <v>889723</v>
      </c>
      <c r="M68" s="43">
        <v>10319</v>
      </c>
      <c r="N68" s="43">
        <v>900042</v>
      </c>
      <c r="O68" s="44"/>
    </row>
    <row r="69" spans="1:15" x14ac:dyDescent="0.15">
      <c r="A69" s="37" t="s">
        <v>128</v>
      </c>
      <c r="B69" s="38">
        <v>300</v>
      </c>
      <c r="C69" s="45" t="s">
        <v>125</v>
      </c>
      <c r="D69" s="38" t="s">
        <v>36</v>
      </c>
      <c r="E69" s="39">
        <v>70</v>
      </c>
      <c r="F69" s="38" t="s">
        <v>129</v>
      </c>
      <c r="G69" s="41">
        <v>6.2</v>
      </c>
      <c r="H69" s="38" t="s">
        <v>63</v>
      </c>
      <c r="I69" s="41">
        <v>22.75</v>
      </c>
      <c r="J69" s="43">
        <v>70000</v>
      </c>
      <c r="K69" s="43">
        <v>70000</v>
      </c>
      <c r="L69" s="43">
        <f t="shared" si="4"/>
        <v>1492252</v>
      </c>
      <c r="M69" s="43">
        <v>950309</v>
      </c>
      <c r="N69" s="47">
        <v>2442561</v>
      </c>
      <c r="O69" s="7"/>
    </row>
    <row r="70" spans="1:15" x14ac:dyDescent="0.15">
      <c r="A70" s="37"/>
      <c r="B70" s="48"/>
      <c r="C70" s="48"/>
      <c r="D70" s="38"/>
      <c r="E70" s="39"/>
      <c r="F70" s="38"/>
      <c r="G70" s="41"/>
      <c r="H70" s="38"/>
      <c r="I70" s="41"/>
      <c r="J70" s="43"/>
      <c r="K70" s="43"/>
      <c r="L70" s="43"/>
      <c r="M70" s="43"/>
      <c r="N70" s="43"/>
      <c r="O70" s="44"/>
    </row>
    <row r="71" spans="1:15" x14ac:dyDescent="0.15">
      <c r="A71" s="37" t="s">
        <v>60</v>
      </c>
      <c r="B71" s="48">
        <v>319</v>
      </c>
      <c r="C71" s="48" t="s">
        <v>134</v>
      </c>
      <c r="D71" s="38" t="s">
        <v>36</v>
      </c>
      <c r="E71" s="39">
        <v>950</v>
      </c>
      <c r="F71" s="38" t="s">
        <v>69</v>
      </c>
      <c r="G71" s="41">
        <v>6</v>
      </c>
      <c r="H71" s="38" t="s">
        <v>63</v>
      </c>
      <c r="I71" s="41">
        <v>22</v>
      </c>
      <c r="J71" s="43">
        <v>950000</v>
      </c>
      <c r="K71" s="43">
        <v>601830</v>
      </c>
      <c r="L71" s="43">
        <f t="shared" ref="L71:L79" si="5">ROUND((K71*$C$8/1000),0)</f>
        <v>12829740</v>
      </c>
      <c r="M71" s="43">
        <v>125508</v>
      </c>
      <c r="N71" s="43">
        <v>12955248</v>
      </c>
      <c r="O71" s="44"/>
    </row>
    <row r="72" spans="1:15" x14ac:dyDescent="0.15">
      <c r="A72" s="37" t="s">
        <v>64</v>
      </c>
      <c r="B72" s="48">
        <v>319</v>
      </c>
      <c r="C72" s="48" t="s">
        <v>134</v>
      </c>
      <c r="D72" s="38" t="s">
        <v>36</v>
      </c>
      <c r="E72" s="39">
        <v>58</v>
      </c>
      <c r="F72" s="38" t="s">
        <v>71</v>
      </c>
      <c r="G72" s="41">
        <v>6</v>
      </c>
      <c r="H72" s="38" t="s">
        <v>63</v>
      </c>
      <c r="I72" s="41">
        <v>22</v>
      </c>
      <c r="J72" s="43">
        <v>58000</v>
      </c>
      <c r="K72" s="43">
        <v>89789</v>
      </c>
      <c r="L72" s="43">
        <f t="shared" si="5"/>
        <v>1914111</v>
      </c>
      <c r="M72" s="43">
        <v>18725</v>
      </c>
      <c r="N72" s="43">
        <v>1932836</v>
      </c>
      <c r="O72" s="44"/>
    </row>
    <row r="73" spans="1:15" x14ac:dyDescent="0.15">
      <c r="A73" s="37" t="s">
        <v>64</v>
      </c>
      <c r="B73" s="48">
        <v>319</v>
      </c>
      <c r="C73" s="48" t="s">
        <v>134</v>
      </c>
      <c r="D73" s="38" t="s">
        <v>36</v>
      </c>
      <c r="E73" s="39">
        <v>100</v>
      </c>
      <c r="F73" s="38" t="s">
        <v>135</v>
      </c>
      <c r="G73" s="41">
        <v>6</v>
      </c>
      <c r="H73" s="38" t="s">
        <v>63</v>
      </c>
      <c r="I73" s="41">
        <v>22</v>
      </c>
      <c r="J73" s="43">
        <v>100000</v>
      </c>
      <c r="K73" s="43">
        <v>154808</v>
      </c>
      <c r="L73" s="43">
        <f t="shared" si="5"/>
        <v>3300178</v>
      </c>
      <c r="M73" s="43">
        <v>32285</v>
      </c>
      <c r="N73" s="43">
        <v>3332463</v>
      </c>
      <c r="O73" s="44"/>
    </row>
    <row r="74" spans="1:15" x14ac:dyDescent="0.15">
      <c r="A74" s="37" t="s">
        <v>94</v>
      </c>
      <c r="B74" s="48">
        <v>322</v>
      </c>
      <c r="C74" s="48" t="s">
        <v>136</v>
      </c>
      <c r="D74" s="38" t="s">
        <v>36</v>
      </c>
      <c r="E74" s="39">
        <v>440</v>
      </c>
      <c r="F74" s="38" t="s">
        <v>137</v>
      </c>
      <c r="G74" s="41">
        <v>4</v>
      </c>
      <c r="H74" s="38" t="s">
        <v>55</v>
      </c>
      <c r="I74" s="41">
        <v>5</v>
      </c>
      <c r="J74" s="43">
        <v>440000</v>
      </c>
      <c r="K74" s="43">
        <v>0</v>
      </c>
      <c r="L74" s="43">
        <f t="shared" si="5"/>
        <v>0</v>
      </c>
      <c r="M74" s="43"/>
      <c r="N74" s="43"/>
      <c r="O74" s="44"/>
    </row>
    <row r="75" spans="1:15" x14ac:dyDescent="0.15">
      <c r="A75" s="37" t="s">
        <v>94</v>
      </c>
      <c r="B75" s="48">
        <v>322</v>
      </c>
      <c r="C75" s="48" t="s">
        <v>136</v>
      </c>
      <c r="D75" s="38" t="s">
        <v>36</v>
      </c>
      <c r="E75" s="39">
        <v>114</v>
      </c>
      <c r="F75" s="38" t="s">
        <v>138</v>
      </c>
      <c r="G75" s="41">
        <v>4</v>
      </c>
      <c r="H75" s="38" t="s">
        <v>55</v>
      </c>
      <c r="I75" s="41">
        <v>5</v>
      </c>
      <c r="J75" s="43">
        <v>114000</v>
      </c>
      <c r="K75" s="43">
        <v>0</v>
      </c>
      <c r="L75" s="43">
        <f t="shared" si="5"/>
        <v>0</v>
      </c>
      <c r="M75" s="43"/>
      <c r="N75" s="43"/>
      <c r="O75" s="44"/>
    </row>
    <row r="76" spans="1:15" x14ac:dyDescent="0.15">
      <c r="A76" s="37" t="s">
        <v>94</v>
      </c>
      <c r="B76" s="48">
        <v>322</v>
      </c>
      <c r="C76" s="48" t="s">
        <v>136</v>
      </c>
      <c r="D76" s="38" t="s">
        <v>36</v>
      </c>
      <c r="E76" s="39">
        <v>1500</v>
      </c>
      <c r="F76" s="38" t="s">
        <v>139</v>
      </c>
      <c r="G76" s="41">
        <v>5.8</v>
      </c>
      <c r="H76" s="38" t="s">
        <v>55</v>
      </c>
      <c r="I76" s="41">
        <v>19.25</v>
      </c>
      <c r="J76" s="43">
        <v>1500000</v>
      </c>
      <c r="K76" s="43">
        <v>802087.99</v>
      </c>
      <c r="L76" s="43">
        <f t="shared" si="5"/>
        <v>17098816</v>
      </c>
      <c r="M76" s="43">
        <v>104757</v>
      </c>
      <c r="N76" s="43">
        <v>17203573</v>
      </c>
      <c r="O76" s="44"/>
    </row>
    <row r="77" spans="1:15" x14ac:dyDescent="0.15">
      <c r="A77" s="37" t="s">
        <v>94</v>
      </c>
      <c r="B77" s="48">
        <v>322</v>
      </c>
      <c r="C77" s="48" t="s">
        <v>136</v>
      </c>
      <c r="D77" s="38" t="s">
        <v>36</v>
      </c>
      <c r="E77" s="39">
        <v>374</v>
      </c>
      <c r="F77" s="38" t="s">
        <v>140</v>
      </c>
      <c r="G77" s="41">
        <v>5.8</v>
      </c>
      <c r="H77" s="38" t="s">
        <v>55</v>
      </c>
      <c r="I77" s="41">
        <v>19.25</v>
      </c>
      <c r="J77" s="43">
        <v>374000</v>
      </c>
      <c r="K77" s="43">
        <v>199483.01</v>
      </c>
      <c r="L77" s="43">
        <f t="shared" si="5"/>
        <v>4252555</v>
      </c>
      <c r="M77" s="43">
        <v>26054</v>
      </c>
      <c r="N77" s="43">
        <v>4278609</v>
      </c>
      <c r="O77" s="44"/>
    </row>
    <row r="78" spans="1:15" x14ac:dyDescent="0.15">
      <c r="A78" s="37" t="s">
        <v>141</v>
      </c>
      <c r="B78" s="48">
        <v>322</v>
      </c>
      <c r="C78" s="48" t="s">
        <v>136</v>
      </c>
      <c r="D78" s="38" t="s">
        <v>36</v>
      </c>
      <c r="E78" s="39">
        <v>314</v>
      </c>
      <c r="F78" s="38" t="s">
        <v>142</v>
      </c>
      <c r="G78" s="41">
        <v>5.8</v>
      </c>
      <c r="H78" s="38" t="s">
        <v>55</v>
      </c>
      <c r="I78" s="41">
        <v>19</v>
      </c>
      <c r="J78" s="43">
        <v>314000</v>
      </c>
      <c r="K78" s="43">
        <v>393435.46</v>
      </c>
      <c r="L78" s="43">
        <f t="shared" si="5"/>
        <v>8387210</v>
      </c>
      <c r="M78" s="43">
        <v>51383</v>
      </c>
      <c r="N78" s="43">
        <v>8438593</v>
      </c>
      <c r="O78" s="44"/>
    </row>
    <row r="79" spans="1:15" x14ac:dyDescent="0.15">
      <c r="A79" s="37" t="s">
        <v>143</v>
      </c>
      <c r="B79" s="48">
        <v>322</v>
      </c>
      <c r="C79" s="48" t="s">
        <v>136</v>
      </c>
      <c r="D79" s="38" t="s">
        <v>36</v>
      </c>
      <c r="E79" s="39">
        <v>28</v>
      </c>
      <c r="F79" s="38" t="s">
        <v>144</v>
      </c>
      <c r="G79" s="41">
        <v>5.8</v>
      </c>
      <c r="H79" s="38" t="s">
        <v>55</v>
      </c>
      <c r="I79" s="41">
        <v>19</v>
      </c>
      <c r="J79" s="43">
        <v>28000</v>
      </c>
      <c r="K79" s="43">
        <v>42736.65</v>
      </c>
      <c r="L79" s="43">
        <f t="shared" si="5"/>
        <v>911055</v>
      </c>
      <c r="M79" s="43">
        <v>5582</v>
      </c>
      <c r="N79" s="43">
        <v>916637</v>
      </c>
      <c r="O79" s="44"/>
    </row>
    <row r="80" spans="1:15" x14ac:dyDescent="0.15">
      <c r="A80" s="37"/>
      <c r="B80" s="48"/>
      <c r="C80" s="48"/>
      <c r="D80" s="38"/>
      <c r="E80" s="39"/>
      <c r="F80" s="38"/>
      <c r="G80" s="41"/>
      <c r="H80" s="38"/>
      <c r="I80" s="41"/>
      <c r="J80" s="43"/>
      <c r="K80" s="43"/>
      <c r="L80" s="43"/>
      <c r="M80" s="43"/>
      <c r="N80" s="43"/>
      <c r="O80" s="44"/>
    </row>
    <row r="81" spans="1:233" x14ac:dyDescent="0.15">
      <c r="A81" s="37" t="s">
        <v>124</v>
      </c>
      <c r="B81" s="48">
        <v>330</v>
      </c>
      <c r="C81" s="48" t="s">
        <v>145</v>
      </c>
      <c r="D81" s="38" t="s">
        <v>36</v>
      </c>
      <c r="E81" s="39">
        <v>1000</v>
      </c>
      <c r="F81" s="38" t="s">
        <v>146</v>
      </c>
      <c r="G81" s="41">
        <v>5</v>
      </c>
      <c r="H81" s="38" t="s">
        <v>147</v>
      </c>
      <c r="I81" s="41">
        <v>11</v>
      </c>
      <c r="J81" s="43">
        <v>1000000</v>
      </c>
      <c r="K81" s="43">
        <v>200000</v>
      </c>
      <c r="L81" s="43">
        <f>ROUND((K81*$C$8/1000),0)</f>
        <v>4263576</v>
      </c>
      <c r="M81" s="43">
        <v>51739</v>
      </c>
      <c r="N81" s="43">
        <v>4315315</v>
      </c>
      <c r="O81" s="44"/>
    </row>
    <row r="82" spans="1:233" x14ac:dyDescent="0.15">
      <c r="A82" s="37" t="s">
        <v>148</v>
      </c>
      <c r="B82" s="48">
        <v>337</v>
      </c>
      <c r="C82" s="48" t="s">
        <v>149</v>
      </c>
      <c r="D82" s="38" t="s">
        <v>36</v>
      </c>
      <c r="E82" s="39">
        <v>400</v>
      </c>
      <c r="F82" s="38" t="s">
        <v>37</v>
      </c>
      <c r="G82" s="41">
        <v>6.3</v>
      </c>
      <c r="H82" s="38" t="s">
        <v>63</v>
      </c>
      <c r="I82" s="41">
        <v>19.5</v>
      </c>
      <c r="J82" s="43">
        <v>400000</v>
      </c>
      <c r="K82" s="43">
        <v>247556</v>
      </c>
      <c r="L82" s="43">
        <f t="shared" ref="L82:L88" si="6">ROUND((K82*$C$8/1000),0)</f>
        <v>5277369</v>
      </c>
      <c r="M82" s="43">
        <v>4471</v>
      </c>
      <c r="N82" s="43">
        <v>5281840</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row>
    <row r="83" spans="1:233" x14ac:dyDescent="0.15">
      <c r="A83" s="37" t="s">
        <v>148</v>
      </c>
      <c r="B83" s="48">
        <v>337</v>
      </c>
      <c r="C83" s="48" t="s">
        <v>149</v>
      </c>
      <c r="D83" s="38" t="s">
        <v>36</v>
      </c>
      <c r="E83" s="39">
        <v>74</v>
      </c>
      <c r="F83" s="38" t="s">
        <v>39</v>
      </c>
      <c r="G83" s="41">
        <v>6.3</v>
      </c>
      <c r="H83" s="38" t="s">
        <v>63</v>
      </c>
      <c r="I83" s="41">
        <v>19.5</v>
      </c>
      <c r="J83" s="43">
        <v>74000</v>
      </c>
      <c r="K83" s="43">
        <v>45865</v>
      </c>
      <c r="L83" s="43">
        <f t="shared" si="6"/>
        <v>977745</v>
      </c>
      <c r="M83" s="43">
        <v>826</v>
      </c>
      <c r="N83" s="43">
        <v>978571</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row>
    <row r="84" spans="1:233" x14ac:dyDescent="0.15">
      <c r="A84" s="37" t="s">
        <v>150</v>
      </c>
      <c r="B84" s="48">
        <v>337</v>
      </c>
      <c r="C84" s="48" t="s">
        <v>149</v>
      </c>
      <c r="D84" s="38" t="s">
        <v>36</v>
      </c>
      <c r="E84" s="39">
        <v>38</v>
      </c>
      <c r="F84" s="38" t="s">
        <v>151</v>
      </c>
      <c r="G84" s="41">
        <v>7</v>
      </c>
      <c r="H84" s="38" t="s">
        <v>63</v>
      </c>
      <c r="I84" s="41">
        <v>19.75</v>
      </c>
      <c r="J84" s="43">
        <v>38000</v>
      </c>
      <c r="K84" s="43">
        <v>38000</v>
      </c>
      <c r="L84" s="43">
        <f t="shared" si="6"/>
        <v>810079</v>
      </c>
      <c r="M84" s="43">
        <v>514165</v>
      </c>
      <c r="N84" s="43">
        <v>1324244</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row>
    <row r="85" spans="1:233" s="50" customFormat="1" x14ac:dyDescent="0.15">
      <c r="A85" s="37" t="s">
        <v>152</v>
      </c>
      <c r="B85" s="48">
        <v>337</v>
      </c>
      <c r="C85" s="48" t="s">
        <v>153</v>
      </c>
      <c r="D85" s="38" t="s">
        <v>36</v>
      </c>
      <c r="E85" s="39">
        <v>539</v>
      </c>
      <c r="F85" s="38" t="s">
        <v>154</v>
      </c>
      <c r="G85" s="41">
        <v>5</v>
      </c>
      <c r="H85" s="48" t="s">
        <v>55</v>
      </c>
      <c r="I85" s="41">
        <v>19.5</v>
      </c>
      <c r="J85" s="43">
        <v>539000</v>
      </c>
      <c r="K85" s="43">
        <v>367648</v>
      </c>
      <c r="L85" s="43">
        <f t="shared" si="6"/>
        <v>7837476</v>
      </c>
      <c r="M85" s="43">
        <v>37257</v>
      </c>
      <c r="N85" s="43">
        <v>7874733</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row>
    <row r="86" spans="1:233" s="50" customFormat="1" x14ac:dyDescent="0.15">
      <c r="A86" s="37" t="s">
        <v>152</v>
      </c>
      <c r="B86" s="48">
        <v>337</v>
      </c>
      <c r="C86" s="48" t="s">
        <v>153</v>
      </c>
      <c r="D86" s="38" t="s">
        <v>36</v>
      </c>
      <c r="E86" s="39">
        <v>40</v>
      </c>
      <c r="F86" s="38" t="s">
        <v>155</v>
      </c>
      <c r="G86" s="41">
        <v>7.5</v>
      </c>
      <c r="H86" s="48" t="s">
        <v>55</v>
      </c>
      <c r="I86" s="41">
        <v>19.75</v>
      </c>
      <c r="J86" s="43">
        <v>40000</v>
      </c>
      <c r="K86" s="43">
        <v>40000</v>
      </c>
      <c r="L86" s="43">
        <f t="shared" si="6"/>
        <v>852715</v>
      </c>
      <c r="M86" s="43">
        <v>472567</v>
      </c>
      <c r="N86" s="43">
        <v>1325282</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row>
    <row r="87" spans="1:233" x14ac:dyDescent="0.15">
      <c r="A87" s="37" t="s">
        <v>156</v>
      </c>
      <c r="B87" s="48">
        <v>337</v>
      </c>
      <c r="C87" s="48" t="s">
        <v>157</v>
      </c>
      <c r="D87" s="38" t="s">
        <v>36</v>
      </c>
      <c r="E87" s="39">
        <v>512</v>
      </c>
      <c r="F87" s="38" t="s">
        <v>158</v>
      </c>
      <c r="G87" s="41">
        <v>4.5</v>
      </c>
      <c r="H87" s="38" t="s">
        <v>63</v>
      </c>
      <c r="I87" s="41">
        <v>19.5</v>
      </c>
      <c r="J87" s="43">
        <v>512000</v>
      </c>
      <c r="K87" s="43">
        <v>375626</v>
      </c>
      <c r="L87" s="43">
        <f t="shared" si="6"/>
        <v>8007550</v>
      </c>
      <c r="M87" s="43">
        <v>4892</v>
      </c>
      <c r="N87" s="43">
        <v>8012442</v>
      </c>
      <c r="O87" s="44"/>
    </row>
    <row r="88" spans="1:233" x14ac:dyDescent="0.15">
      <c r="A88" s="37" t="s">
        <v>156</v>
      </c>
      <c r="B88" s="48">
        <v>337</v>
      </c>
      <c r="C88" s="48" t="s">
        <v>157</v>
      </c>
      <c r="D88" s="38" t="s">
        <v>36</v>
      </c>
      <c r="E88" s="39">
        <v>45</v>
      </c>
      <c r="F88" s="38" t="s">
        <v>159</v>
      </c>
      <c r="G88" s="41">
        <v>8</v>
      </c>
      <c r="H88" s="38" t="s">
        <v>63</v>
      </c>
      <c r="I88" s="41">
        <v>19.75</v>
      </c>
      <c r="J88" s="43">
        <v>45000</v>
      </c>
      <c r="K88" s="43">
        <v>45000</v>
      </c>
      <c r="L88" s="43">
        <f t="shared" si="6"/>
        <v>959305</v>
      </c>
      <c r="M88" s="43">
        <v>479148</v>
      </c>
      <c r="N88" s="43">
        <v>1438453</v>
      </c>
      <c r="O88" s="44"/>
    </row>
    <row r="89" spans="1:233" x14ac:dyDescent="0.15">
      <c r="A89" s="37"/>
      <c r="B89" s="48"/>
      <c r="C89" s="48"/>
      <c r="D89" s="38"/>
      <c r="E89" s="39"/>
      <c r="F89" s="38"/>
      <c r="G89" s="41"/>
      <c r="H89" s="38"/>
      <c r="I89" s="41"/>
      <c r="J89" s="43"/>
      <c r="K89" s="43"/>
      <c r="L89" s="43"/>
      <c r="M89" s="43"/>
      <c r="N89" s="43"/>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row>
    <row r="90" spans="1:233" x14ac:dyDescent="0.15">
      <c r="A90" s="37" t="s">
        <v>60</v>
      </c>
      <c r="B90" s="48">
        <v>341</v>
      </c>
      <c r="C90" s="48" t="s">
        <v>160</v>
      </c>
      <c r="D90" s="38" t="s">
        <v>36</v>
      </c>
      <c r="E90" s="39">
        <v>320</v>
      </c>
      <c r="F90" s="38" t="s">
        <v>161</v>
      </c>
      <c r="G90" s="41">
        <v>5.8</v>
      </c>
      <c r="H90" s="38" t="s">
        <v>38</v>
      </c>
      <c r="I90" s="41">
        <v>23.75</v>
      </c>
      <c r="J90" s="43">
        <v>320000</v>
      </c>
      <c r="K90" s="43">
        <v>155639</v>
      </c>
      <c r="L90" s="43">
        <f>ROUND((K90*$C$8/1000),0)</f>
        <v>3317894</v>
      </c>
      <c r="M90" s="43">
        <v>31398</v>
      </c>
      <c r="N90" s="43">
        <v>3349292</v>
      </c>
      <c r="O90" s="44"/>
    </row>
    <row r="91" spans="1:233" x14ac:dyDescent="0.15">
      <c r="A91" s="37" t="s">
        <v>64</v>
      </c>
      <c r="B91" s="48">
        <v>341</v>
      </c>
      <c r="C91" s="48" t="s">
        <v>160</v>
      </c>
      <c r="D91" s="38" t="s">
        <v>36</v>
      </c>
      <c r="E91" s="39">
        <v>6</v>
      </c>
      <c r="F91" s="38" t="s">
        <v>162</v>
      </c>
      <c r="G91" s="41">
        <v>7.5</v>
      </c>
      <c r="H91" s="38" t="s">
        <v>38</v>
      </c>
      <c r="I91" s="41">
        <v>23.75</v>
      </c>
      <c r="J91" s="43">
        <v>6000</v>
      </c>
      <c r="K91" s="43">
        <v>9776</v>
      </c>
      <c r="L91" s="43">
        <f>ROUND((K91*$C$8/1000),0)</f>
        <v>208404</v>
      </c>
      <c r="M91" s="43">
        <v>2535</v>
      </c>
      <c r="N91" s="43">
        <v>210939</v>
      </c>
      <c r="O91" s="44"/>
    </row>
    <row r="92" spans="1:233" x14ac:dyDescent="0.15">
      <c r="A92" s="37" t="s">
        <v>64</v>
      </c>
      <c r="B92" s="48">
        <v>341</v>
      </c>
      <c r="C92" s="48" t="s">
        <v>160</v>
      </c>
      <c r="D92" s="38" t="s">
        <v>36</v>
      </c>
      <c r="E92" s="39">
        <v>15.2</v>
      </c>
      <c r="F92" s="38" t="s">
        <v>163</v>
      </c>
      <c r="G92" s="41">
        <v>7.5</v>
      </c>
      <c r="H92" s="38" t="s">
        <v>38</v>
      </c>
      <c r="I92" s="41">
        <v>23.75</v>
      </c>
      <c r="J92" s="43">
        <v>15200</v>
      </c>
      <c r="K92" s="43">
        <v>24766</v>
      </c>
      <c r="L92" s="43">
        <f>ROUND((K92*$C$8/1000),0)</f>
        <v>527959</v>
      </c>
      <c r="M92" s="43">
        <v>6421</v>
      </c>
      <c r="N92" s="43">
        <v>534380</v>
      </c>
      <c r="O92" s="44"/>
    </row>
    <row r="93" spans="1:233" x14ac:dyDescent="0.15">
      <c r="A93" s="37"/>
      <c r="B93" s="48"/>
      <c r="C93" s="48"/>
      <c r="D93" s="38"/>
      <c r="E93" s="39"/>
      <c r="F93" s="38"/>
      <c r="G93" s="41"/>
      <c r="H93" s="38"/>
      <c r="I93" s="41"/>
      <c r="J93" s="43"/>
      <c r="K93" s="43"/>
      <c r="L93" s="43"/>
      <c r="M93" s="43"/>
      <c r="N93" s="43"/>
      <c r="O93" s="44"/>
    </row>
    <row r="94" spans="1:233" x14ac:dyDescent="0.15">
      <c r="A94" s="37" t="s">
        <v>94</v>
      </c>
      <c r="B94" s="48">
        <v>351</v>
      </c>
      <c r="C94" s="48" t="s">
        <v>179</v>
      </c>
      <c r="D94" s="38" t="s">
        <v>36</v>
      </c>
      <c r="E94" s="39">
        <v>400</v>
      </c>
      <c r="F94" s="38" t="s">
        <v>180</v>
      </c>
      <c r="G94" s="41">
        <v>6.5</v>
      </c>
      <c r="H94" s="38" t="s">
        <v>55</v>
      </c>
      <c r="I94" s="41">
        <v>20</v>
      </c>
      <c r="J94" s="43">
        <v>400000</v>
      </c>
      <c r="K94" s="43">
        <v>255393.47</v>
      </c>
      <c r="L94" s="43">
        <f>ROUND((K94*$C$8/1000),0)</f>
        <v>5444447</v>
      </c>
      <c r="M94" s="43">
        <v>37271</v>
      </c>
      <c r="N94" s="43">
        <v>5481718</v>
      </c>
      <c r="O94" s="44"/>
    </row>
    <row r="95" spans="1:233" x14ac:dyDescent="0.15">
      <c r="A95" s="37" t="s">
        <v>94</v>
      </c>
      <c r="B95" s="48">
        <v>351</v>
      </c>
      <c r="C95" s="48" t="s">
        <v>179</v>
      </c>
      <c r="D95" s="38" t="s">
        <v>36</v>
      </c>
      <c r="E95" s="39">
        <v>155</v>
      </c>
      <c r="F95" s="38" t="s">
        <v>181</v>
      </c>
      <c r="G95" s="41">
        <v>6.5</v>
      </c>
      <c r="H95" s="38" t="s">
        <v>55</v>
      </c>
      <c r="I95" s="41">
        <v>20</v>
      </c>
      <c r="J95" s="43">
        <v>155000</v>
      </c>
      <c r="K95" s="43">
        <v>98965.18</v>
      </c>
      <c r="L95" s="43">
        <f>ROUND((K95*$C$8/1000),0)</f>
        <v>2109728</v>
      </c>
      <c r="M95" s="43">
        <v>14442</v>
      </c>
      <c r="N95" s="43">
        <v>2124170</v>
      </c>
      <c r="O95" s="44"/>
    </row>
    <row r="96" spans="1:233" x14ac:dyDescent="0.15">
      <c r="A96" s="37" t="s">
        <v>182</v>
      </c>
      <c r="B96" s="48">
        <v>351</v>
      </c>
      <c r="C96" s="48" t="s">
        <v>179</v>
      </c>
      <c r="D96" s="38" t="s">
        <v>36</v>
      </c>
      <c r="E96" s="39">
        <v>21</v>
      </c>
      <c r="F96" s="38" t="s">
        <v>183</v>
      </c>
      <c r="G96" s="41">
        <v>5</v>
      </c>
      <c r="H96" s="38" t="s">
        <v>55</v>
      </c>
      <c r="I96" s="41">
        <v>5.5</v>
      </c>
      <c r="J96" s="43">
        <v>21000</v>
      </c>
      <c r="K96" s="43">
        <v>0</v>
      </c>
      <c r="L96" s="43">
        <f>ROUND((K96*$C$8/1000),0)</f>
        <v>0</v>
      </c>
      <c r="M96" s="43"/>
      <c r="N96" s="43"/>
      <c r="O96" s="44"/>
    </row>
    <row r="97" spans="1:15" x14ac:dyDescent="0.15">
      <c r="A97" s="37" t="s">
        <v>108</v>
      </c>
      <c r="B97" s="48">
        <v>351</v>
      </c>
      <c r="C97" s="48" t="s">
        <v>179</v>
      </c>
      <c r="D97" s="38" t="s">
        <v>36</v>
      </c>
      <c r="E97" s="39">
        <v>60</v>
      </c>
      <c r="F97" s="38" t="s">
        <v>184</v>
      </c>
      <c r="G97" s="41">
        <v>6.5</v>
      </c>
      <c r="H97" s="38" t="s">
        <v>55</v>
      </c>
      <c r="I97" s="41">
        <v>20</v>
      </c>
      <c r="J97" s="43">
        <v>60000</v>
      </c>
      <c r="K97" s="43">
        <v>91782.76</v>
      </c>
      <c r="L97" s="43">
        <f>ROUND((K97*$C$8/1000),0)</f>
        <v>1956614</v>
      </c>
      <c r="M97" s="43">
        <v>13394</v>
      </c>
      <c r="N97" s="43">
        <v>1970008</v>
      </c>
      <c r="O97" s="44"/>
    </row>
    <row r="98" spans="1:15" x14ac:dyDescent="0.15">
      <c r="A98" s="37" t="s">
        <v>108</v>
      </c>
      <c r="B98" s="48">
        <v>351</v>
      </c>
      <c r="C98" s="48" t="s">
        <v>179</v>
      </c>
      <c r="D98" s="38" t="s">
        <v>36</v>
      </c>
      <c r="E98" s="39">
        <v>2</v>
      </c>
      <c r="F98" s="38" t="s">
        <v>185</v>
      </c>
      <c r="G98" s="41">
        <v>6.5</v>
      </c>
      <c r="H98" s="38" t="s">
        <v>55</v>
      </c>
      <c r="I98" s="41">
        <v>21</v>
      </c>
      <c r="J98" s="43">
        <v>2000</v>
      </c>
      <c r="K98" s="43">
        <v>3059.43</v>
      </c>
      <c r="L98" s="43">
        <f>ROUND((K98*$C$8/1000),0)</f>
        <v>65221</v>
      </c>
      <c r="M98" s="43">
        <v>446</v>
      </c>
      <c r="N98" s="43">
        <v>65667</v>
      </c>
      <c r="O98" s="44"/>
    </row>
    <row r="99" spans="1:15" x14ac:dyDescent="0.15">
      <c r="A99" s="37" t="s">
        <v>186</v>
      </c>
      <c r="B99" s="48">
        <v>351</v>
      </c>
      <c r="C99" s="48" t="s">
        <v>187</v>
      </c>
      <c r="D99" s="38" t="s">
        <v>36</v>
      </c>
      <c r="E99" s="39">
        <v>160</v>
      </c>
      <c r="F99" s="38" t="s">
        <v>188</v>
      </c>
      <c r="G99" s="41">
        <v>5.3</v>
      </c>
      <c r="H99" s="38" t="s">
        <v>55</v>
      </c>
      <c r="I99" s="41">
        <v>6</v>
      </c>
      <c r="J99" s="43">
        <v>160000</v>
      </c>
      <c r="K99" s="43">
        <v>0</v>
      </c>
      <c r="L99" s="43">
        <f t="shared" ref="L99:L111" si="7">ROUND((K99*$C$8/1000),0)</f>
        <v>0</v>
      </c>
      <c r="M99" s="43"/>
      <c r="N99" s="43"/>
      <c r="O99" s="44"/>
    </row>
    <row r="100" spans="1:15" x14ac:dyDescent="0.15">
      <c r="A100" s="37" t="s">
        <v>186</v>
      </c>
      <c r="B100" s="48">
        <v>351</v>
      </c>
      <c r="C100" s="48" t="s">
        <v>187</v>
      </c>
      <c r="D100" s="38" t="s">
        <v>36</v>
      </c>
      <c r="E100" s="39">
        <v>60</v>
      </c>
      <c r="F100" s="38" t="s">
        <v>189</v>
      </c>
      <c r="G100" s="41">
        <v>5.3</v>
      </c>
      <c r="H100" s="38" t="s">
        <v>55</v>
      </c>
      <c r="I100" s="41">
        <v>6</v>
      </c>
      <c r="J100" s="43">
        <v>60000</v>
      </c>
      <c r="K100" s="43">
        <v>0</v>
      </c>
      <c r="L100" s="43">
        <f t="shared" si="7"/>
        <v>0</v>
      </c>
      <c r="M100" s="43"/>
      <c r="N100" s="43"/>
      <c r="O100" s="44"/>
    </row>
    <row r="101" spans="1:15" x14ac:dyDescent="0.15">
      <c r="A101" s="37" t="s">
        <v>186</v>
      </c>
      <c r="B101" s="48">
        <v>351</v>
      </c>
      <c r="C101" s="48" t="s">
        <v>187</v>
      </c>
      <c r="D101" s="38" t="s">
        <v>36</v>
      </c>
      <c r="E101" s="39">
        <v>600</v>
      </c>
      <c r="F101" s="38" t="s">
        <v>190</v>
      </c>
      <c r="G101" s="41">
        <v>6.5</v>
      </c>
      <c r="H101" s="38" t="s">
        <v>55</v>
      </c>
      <c r="I101" s="41">
        <v>22.5</v>
      </c>
      <c r="J101" s="43">
        <v>600000</v>
      </c>
      <c r="K101" s="43">
        <v>473150.76</v>
      </c>
      <c r="L101" s="43">
        <f t="shared" si="7"/>
        <v>10086571</v>
      </c>
      <c r="M101" s="43">
        <v>69048</v>
      </c>
      <c r="N101" s="43">
        <v>10155619</v>
      </c>
      <c r="O101" s="44"/>
    </row>
    <row r="102" spans="1:15" x14ac:dyDescent="0.15">
      <c r="A102" s="37" t="s">
        <v>186</v>
      </c>
      <c r="B102" s="48">
        <v>351</v>
      </c>
      <c r="C102" s="48" t="s">
        <v>187</v>
      </c>
      <c r="D102" s="38" t="s">
        <v>36</v>
      </c>
      <c r="E102" s="39">
        <v>129</v>
      </c>
      <c r="F102" s="38" t="s">
        <v>191</v>
      </c>
      <c r="G102" s="41">
        <v>6.5</v>
      </c>
      <c r="H102" s="38" t="s">
        <v>55</v>
      </c>
      <c r="I102" s="41">
        <v>22.5</v>
      </c>
      <c r="J102" s="43">
        <v>129000</v>
      </c>
      <c r="K102" s="43">
        <v>101727.88</v>
      </c>
      <c r="L102" s="43">
        <f t="shared" si="7"/>
        <v>2168623</v>
      </c>
      <c r="M102" s="43">
        <v>14845</v>
      </c>
      <c r="N102" s="43">
        <v>2183468</v>
      </c>
      <c r="O102" s="44"/>
    </row>
    <row r="103" spans="1:15" x14ac:dyDescent="0.15">
      <c r="A103" s="37" t="s">
        <v>192</v>
      </c>
      <c r="B103" s="48">
        <v>351</v>
      </c>
      <c r="C103" s="48" t="s">
        <v>187</v>
      </c>
      <c r="D103" s="38" t="s">
        <v>36</v>
      </c>
      <c r="E103" s="39">
        <v>82</v>
      </c>
      <c r="F103" s="38" t="s">
        <v>193</v>
      </c>
      <c r="G103" s="41">
        <v>6.5</v>
      </c>
      <c r="H103" s="38" t="s">
        <v>55</v>
      </c>
      <c r="I103" s="41">
        <v>22.5</v>
      </c>
      <c r="J103" s="43">
        <v>82000</v>
      </c>
      <c r="K103" s="43">
        <v>123477.07</v>
      </c>
      <c r="L103" s="43">
        <f t="shared" si="7"/>
        <v>2632269</v>
      </c>
      <c r="M103" s="43">
        <v>18020</v>
      </c>
      <c r="N103" s="43">
        <v>2650289</v>
      </c>
      <c r="O103" s="44"/>
    </row>
    <row r="104" spans="1:15" x14ac:dyDescent="0.15">
      <c r="A104" s="37" t="s">
        <v>192</v>
      </c>
      <c r="B104" s="48">
        <v>351</v>
      </c>
      <c r="C104" s="48" t="s">
        <v>187</v>
      </c>
      <c r="D104" s="38" t="s">
        <v>36</v>
      </c>
      <c r="E104" s="39">
        <v>7</v>
      </c>
      <c r="F104" s="38" t="s">
        <v>194</v>
      </c>
      <c r="G104" s="41">
        <v>6.5</v>
      </c>
      <c r="H104" s="38" t="s">
        <v>55</v>
      </c>
      <c r="I104" s="41">
        <v>22.5</v>
      </c>
      <c r="J104" s="43">
        <v>7000</v>
      </c>
      <c r="K104" s="43">
        <v>10540.73</v>
      </c>
      <c r="L104" s="43">
        <f t="shared" si="7"/>
        <v>224706</v>
      </c>
      <c r="M104" s="43">
        <v>1538</v>
      </c>
      <c r="N104" s="43">
        <v>226244</v>
      </c>
      <c r="O104" s="44"/>
    </row>
    <row r="105" spans="1:15" x14ac:dyDescent="0.15">
      <c r="A105" s="37" t="s">
        <v>195</v>
      </c>
      <c r="B105" s="48">
        <v>351</v>
      </c>
      <c r="C105" s="48" t="s">
        <v>196</v>
      </c>
      <c r="D105" s="38" t="s">
        <v>36</v>
      </c>
      <c r="E105" s="39">
        <v>255</v>
      </c>
      <c r="F105" s="38" t="s">
        <v>197</v>
      </c>
      <c r="G105" s="41">
        <v>4</v>
      </c>
      <c r="H105" s="48" t="s">
        <v>63</v>
      </c>
      <c r="I105" s="41">
        <v>5.75</v>
      </c>
      <c r="J105" s="43">
        <v>255000</v>
      </c>
      <c r="K105" s="43">
        <v>0</v>
      </c>
      <c r="L105" s="43">
        <f t="shared" si="7"/>
        <v>0</v>
      </c>
      <c r="M105" s="43"/>
      <c r="N105" s="43"/>
      <c r="O105" s="44"/>
    </row>
    <row r="106" spans="1:15" x14ac:dyDescent="0.15">
      <c r="A106" s="37" t="s">
        <v>195</v>
      </c>
      <c r="B106" s="48">
        <v>351</v>
      </c>
      <c r="C106" s="48" t="s">
        <v>196</v>
      </c>
      <c r="D106" s="38" t="s">
        <v>36</v>
      </c>
      <c r="E106" s="39">
        <v>69</v>
      </c>
      <c r="F106" s="38" t="s">
        <v>198</v>
      </c>
      <c r="G106" s="41">
        <v>4</v>
      </c>
      <c r="H106" s="48" t="s">
        <v>63</v>
      </c>
      <c r="I106" s="41">
        <v>5.75</v>
      </c>
      <c r="J106" s="43">
        <v>69000</v>
      </c>
      <c r="K106" s="43">
        <v>0</v>
      </c>
      <c r="L106" s="43">
        <f t="shared" si="7"/>
        <v>0</v>
      </c>
      <c r="M106" s="43"/>
      <c r="N106" s="43"/>
      <c r="O106" s="44"/>
    </row>
    <row r="107" spans="1:15" x14ac:dyDescent="0.15">
      <c r="A107" s="37" t="s">
        <v>199</v>
      </c>
      <c r="B107" s="48">
        <v>351</v>
      </c>
      <c r="C107" s="48" t="s">
        <v>196</v>
      </c>
      <c r="D107" s="38" t="s">
        <v>36</v>
      </c>
      <c r="E107" s="39">
        <v>305</v>
      </c>
      <c r="F107" s="38" t="s">
        <v>200</v>
      </c>
      <c r="G107" s="41">
        <v>6</v>
      </c>
      <c r="H107" s="48" t="s">
        <v>63</v>
      </c>
      <c r="I107" s="41">
        <v>22.5</v>
      </c>
      <c r="J107" s="43">
        <v>305000</v>
      </c>
      <c r="K107" s="43">
        <v>326424.8</v>
      </c>
      <c r="L107" s="43">
        <f t="shared" si="7"/>
        <v>6958685</v>
      </c>
      <c r="M107" s="43">
        <v>44065</v>
      </c>
      <c r="N107" s="43">
        <v>7002750</v>
      </c>
      <c r="O107" s="44"/>
    </row>
    <row r="108" spans="1:15" x14ac:dyDescent="0.15">
      <c r="A108" s="37" t="s">
        <v>199</v>
      </c>
      <c r="B108" s="48">
        <v>351</v>
      </c>
      <c r="C108" s="48" t="s">
        <v>196</v>
      </c>
      <c r="D108" s="38" t="s">
        <v>36</v>
      </c>
      <c r="E108" s="39">
        <v>77</v>
      </c>
      <c r="F108" s="38" t="s">
        <v>201</v>
      </c>
      <c r="G108" s="41">
        <v>6</v>
      </c>
      <c r="H108" s="48" t="s">
        <v>63</v>
      </c>
      <c r="I108" s="41">
        <v>22.5</v>
      </c>
      <c r="J108" s="43">
        <v>77000</v>
      </c>
      <c r="K108" s="43">
        <v>82409.33</v>
      </c>
      <c r="L108" s="43">
        <f t="shared" si="7"/>
        <v>1756792</v>
      </c>
      <c r="M108" s="43">
        <v>11125</v>
      </c>
      <c r="N108" s="43">
        <v>1767917</v>
      </c>
      <c r="O108" s="44"/>
    </row>
    <row r="109" spans="1:15" x14ac:dyDescent="0.15">
      <c r="A109" s="37" t="s">
        <v>199</v>
      </c>
      <c r="B109" s="48">
        <v>351</v>
      </c>
      <c r="C109" s="48" t="s">
        <v>196</v>
      </c>
      <c r="D109" s="38" t="s">
        <v>36</v>
      </c>
      <c r="E109" s="39">
        <v>29</v>
      </c>
      <c r="F109" s="38" t="s">
        <v>202</v>
      </c>
      <c r="G109" s="41">
        <v>6</v>
      </c>
      <c r="H109" s="48" t="s">
        <v>63</v>
      </c>
      <c r="I109" s="41">
        <v>25.5</v>
      </c>
      <c r="J109" s="43">
        <v>29000</v>
      </c>
      <c r="K109" s="43">
        <v>40937.79</v>
      </c>
      <c r="L109" s="43">
        <f t="shared" si="7"/>
        <v>872707</v>
      </c>
      <c r="M109" s="43">
        <v>5526</v>
      </c>
      <c r="N109" s="43">
        <v>878233</v>
      </c>
      <c r="O109" s="44"/>
    </row>
    <row r="110" spans="1:15" x14ac:dyDescent="0.15">
      <c r="A110" s="37" t="s">
        <v>203</v>
      </c>
      <c r="B110" s="48">
        <v>351</v>
      </c>
      <c r="C110" s="48" t="s">
        <v>196</v>
      </c>
      <c r="D110" s="38" t="s">
        <v>36</v>
      </c>
      <c r="E110" s="39">
        <v>29</v>
      </c>
      <c r="F110" s="38" t="s">
        <v>204</v>
      </c>
      <c r="G110" s="41">
        <v>4.5</v>
      </c>
      <c r="H110" s="48" t="s">
        <v>63</v>
      </c>
      <c r="I110" s="41">
        <v>26</v>
      </c>
      <c r="J110" s="43">
        <v>29000</v>
      </c>
      <c r="K110" s="43">
        <v>37627.269999999997</v>
      </c>
      <c r="L110" s="43">
        <f t="shared" si="7"/>
        <v>802134</v>
      </c>
      <c r="M110" s="43">
        <v>3834</v>
      </c>
      <c r="N110" s="43">
        <v>805968</v>
      </c>
      <c r="O110" s="44"/>
    </row>
    <row r="111" spans="1:15" x14ac:dyDescent="0.15">
      <c r="A111" s="37" t="s">
        <v>205</v>
      </c>
      <c r="B111" s="48">
        <v>351</v>
      </c>
      <c r="C111" s="48" t="s">
        <v>206</v>
      </c>
      <c r="D111" s="38" t="s">
        <v>36</v>
      </c>
      <c r="E111" s="39">
        <v>205</v>
      </c>
      <c r="F111" s="38" t="s">
        <v>207</v>
      </c>
      <c r="G111" s="41">
        <v>4</v>
      </c>
      <c r="H111" s="48" t="s">
        <v>63</v>
      </c>
      <c r="I111" s="41">
        <v>5.75</v>
      </c>
      <c r="J111" s="43">
        <v>205000</v>
      </c>
      <c r="K111" s="43">
        <v>7126.92</v>
      </c>
      <c r="L111" s="43">
        <f t="shared" si="7"/>
        <v>151931</v>
      </c>
      <c r="M111" s="43">
        <v>647</v>
      </c>
      <c r="N111" s="43">
        <v>152578</v>
      </c>
      <c r="O111" s="44"/>
    </row>
    <row r="112" spans="1:15" x14ac:dyDescent="0.15">
      <c r="A112" s="37" t="s">
        <v>205</v>
      </c>
      <c r="B112" s="48">
        <v>351</v>
      </c>
      <c r="C112" s="48" t="s">
        <v>206</v>
      </c>
      <c r="D112" s="38" t="s">
        <v>36</v>
      </c>
      <c r="E112" s="39">
        <v>57</v>
      </c>
      <c r="F112" s="38" t="s">
        <v>208</v>
      </c>
      <c r="G112" s="41">
        <v>4</v>
      </c>
      <c r="H112" s="48" t="s">
        <v>63</v>
      </c>
      <c r="I112" s="41">
        <v>5.75</v>
      </c>
      <c r="J112" s="43">
        <v>57000</v>
      </c>
      <c r="K112" s="43">
        <v>1981.63</v>
      </c>
      <c r="L112" s="43">
        <f>ROUND((K112*$C$8/1000),0)</f>
        <v>42244</v>
      </c>
      <c r="M112" s="43">
        <v>180</v>
      </c>
      <c r="N112" s="43">
        <v>42424</v>
      </c>
      <c r="O112" s="44"/>
    </row>
    <row r="113" spans="1:15" x14ac:dyDescent="0.15">
      <c r="A113" s="37" t="s">
        <v>209</v>
      </c>
      <c r="B113" s="48">
        <v>351</v>
      </c>
      <c r="C113" s="48" t="s">
        <v>206</v>
      </c>
      <c r="D113" s="38" t="s">
        <v>36</v>
      </c>
      <c r="E113" s="39">
        <v>270</v>
      </c>
      <c r="F113" s="38" t="s">
        <v>210</v>
      </c>
      <c r="G113" s="41">
        <v>5.6</v>
      </c>
      <c r="H113" s="48" t="s">
        <v>63</v>
      </c>
      <c r="I113" s="41">
        <v>19.75</v>
      </c>
      <c r="J113" s="43">
        <v>270000</v>
      </c>
      <c r="K113" s="43">
        <v>283966.56</v>
      </c>
      <c r="L113" s="43">
        <f>ROUND((K113*$C$8/1000),0)</f>
        <v>6053565</v>
      </c>
      <c r="M113" s="43">
        <v>35840</v>
      </c>
      <c r="N113" s="43">
        <v>6089405</v>
      </c>
      <c r="O113" s="44"/>
    </row>
    <row r="114" spans="1:15" x14ac:dyDescent="0.15">
      <c r="A114" s="37" t="s">
        <v>211</v>
      </c>
      <c r="B114" s="48">
        <v>351</v>
      </c>
      <c r="C114" s="48" t="s">
        <v>206</v>
      </c>
      <c r="D114" s="38" t="s">
        <v>36</v>
      </c>
      <c r="E114" s="39">
        <v>69</v>
      </c>
      <c r="F114" s="38" t="s">
        <v>212</v>
      </c>
      <c r="G114" s="41">
        <v>5.6</v>
      </c>
      <c r="H114" s="48" t="s">
        <v>63</v>
      </c>
      <c r="I114" s="41">
        <v>19.75</v>
      </c>
      <c r="J114" s="43">
        <v>69000</v>
      </c>
      <c r="K114" s="43">
        <v>72569.47</v>
      </c>
      <c r="L114" s="43">
        <f>ROUND((K114*$C$8/1000),0)</f>
        <v>1547027</v>
      </c>
      <c r="M114" s="43">
        <v>9159</v>
      </c>
      <c r="N114" s="43">
        <v>1556186</v>
      </c>
      <c r="O114" s="44"/>
    </row>
    <row r="115" spans="1:15" x14ac:dyDescent="0.15">
      <c r="A115" s="37" t="s">
        <v>213</v>
      </c>
      <c r="B115" s="48">
        <v>351</v>
      </c>
      <c r="C115" s="48" t="s">
        <v>206</v>
      </c>
      <c r="D115" s="38" t="s">
        <v>36</v>
      </c>
      <c r="E115" s="39">
        <v>20</v>
      </c>
      <c r="F115" s="38" t="s">
        <v>214</v>
      </c>
      <c r="G115" s="41">
        <v>6</v>
      </c>
      <c r="H115" s="48" t="s">
        <v>63</v>
      </c>
      <c r="I115" s="41">
        <v>25.25</v>
      </c>
      <c r="J115" s="43">
        <v>20000</v>
      </c>
      <c r="K115" s="43">
        <v>27689.88</v>
      </c>
      <c r="L115" s="43">
        <f>ROUND((K115*$C$8/1000),0)</f>
        <v>590290</v>
      </c>
      <c r="M115" s="43">
        <v>3738</v>
      </c>
      <c r="N115" s="43">
        <v>594028</v>
      </c>
      <c r="O115" s="44"/>
    </row>
    <row r="116" spans="1:15" s="59" customFormat="1" x14ac:dyDescent="0.15">
      <c r="A116" s="52" t="s">
        <v>209</v>
      </c>
      <c r="B116" s="53">
        <v>351</v>
      </c>
      <c r="C116" s="53" t="s">
        <v>206</v>
      </c>
      <c r="D116" s="54" t="s">
        <v>36</v>
      </c>
      <c r="E116" s="55">
        <v>46</v>
      </c>
      <c r="F116" s="54" t="s">
        <v>215</v>
      </c>
      <c r="G116" s="56">
        <v>4.5</v>
      </c>
      <c r="H116" s="53" t="s">
        <v>63</v>
      </c>
      <c r="I116" s="56">
        <v>25.75</v>
      </c>
      <c r="J116" s="57">
        <v>46000</v>
      </c>
      <c r="K116" s="57">
        <v>58815.32</v>
      </c>
      <c r="L116" s="43">
        <f>ROUND((K116*$C$8/1000),0)</f>
        <v>1253818</v>
      </c>
      <c r="M116" s="57">
        <v>5993</v>
      </c>
      <c r="N116" s="57">
        <v>1259811</v>
      </c>
      <c r="O116" s="58"/>
    </row>
    <row r="117" spans="1:15" s="59" customFormat="1" x14ac:dyDescent="0.15">
      <c r="A117" s="52"/>
      <c r="B117" s="53"/>
      <c r="C117" s="53"/>
      <c r="D117" s="54"/>
      <c r="E117" s="55"/>
      <c r="F117" s="54"/>
      <c r="G117" s="56"/>
      <c r="H117" s="53"/>
      <c r="I117" s="56"/>
      <c r="J117" s="57"/>
      <c r="K117" s="57"/>
      <c r="L117" s="57"/>
      <c r="M117" s="57"/>
      <c r="N117" s="57"/>
      <c r="O117" s="58"/>
    </row>
    <row r="118" spans="1:15" x14ac:dyDescent="0.15">
      <c r="A118" s="37" t="s">
        <v>94</v>
      </c>
      <c r="B118" s="48">
        <v>363</v>
      </c>
      <c r="C118" s="48" t="s">
        <v>216</v>
      </c>
      <c r="D118" s="38" t="s">
        <v>36</v>
      </c>
      <c r="E118" s="39">
        <v>400</v>
      </c>
      <c r="F118" s="38" t="s">
        <v>217</v>
      </c>
      <c r="G118" s="41">
        <v>5</v>
      </c>
      <c r="H118" s="48" t="s">
        <v>147</v>
      </c>
      <c r="I118" s="41">
        <v>17.5</v>
      </c>
      <c r="J118" s="43">
        <v>400000</v>
      </c>
      <c r="K118" s="43">
        <v>285970.5</v>
      </c>
      <c r="L118" s="43">
        <f t="shared" ref="L118:L124" si="8">ROUND((K118*$C$8/1000),0)</f>
        <v>6096285</v>
      </c>
      <c r="M118" s="43">
        <v>4807</v>
      </c>
      <c r="N118" s="43">
        <v>6101092</v>
      </c>
      <c r="O118" s="44"/>
    </row>
    <row r="119" spans="1:15" x14ac:dyDescent="0.15">
      <c r="A119" s="37" t="s">
        <v>94</v>
      </c>
      <c r="B119" s="48">
        <v>363</v>
      </c>
      <c r="C119" s="48" t="s">
        <v>216</v>
      </c>
      <c r="D119" s="38" t="s">
        <v>36</v>
      </c>
      <c r="E119" s="39">
        <v>96</v>
      </c>
      <c r="F119" s="38" t="s">
        <v>218</v>
      </c>
      <c r="G119" s="41">
        <v>5</v>
      </c>
      <c r="H119" s="48" t="s">
        <v>147</v>
      </c>
      <c r="I119" s="41">
        <v>17.5</v>
      </c>
      <c r="J119" s="43">
        <v>96000</v>
      </c>
      <c r="K119" s="43">
        <v>68632.92</v>
      </c>
      <c r="L119" s="43">
        <f t="shared" si="8"/>
        <v>1463108</v>
      </c>
      <c r="M119" s="43">
        <v>1154</v>
      </c>
      <c r="N119" s="43">
        <v>1464262</v>
      </c>
      <c r="O119" s="44"/>
    </row>
    <row r="120" spans="1:15" x14ac:dyDescent="0.15">
      <c r="A120" s="37" t="s">
        <v>182</v>
      </c>
      <c r="B120" s="48">
        <v>363</v>
      </c>
      <c r="C120" s="48" t="s">
        <v>216</v>
      </c>
      <c r="D120" s="38" t="s">
        <v>36</v>
      </c>
      <c r="E120" s="60">
        <v>1E-3</v>
      </c>
      <c r="F120" s="38" t="s">
        <v>219</v>
      </c>
      <c r="G120" s="41">
        <v>0</v>
      </c>
      <c r="H120" s="48" t="s">
        <v>147</v>
      </c>
      <c r="I120" s="41">
        <v>17.5</v>
      </c>
      <c r="J120" s="43">
        <v>1</v>
      </c>
      <c r="K120" s="43">
        <v>1</v>
      </c>
      <c r="L120" s="43">
        <f t="shared" si="8"/>
        <v>21</v>
      </c>
      <c r="M120" s="43">
        <v>0</v>
      </c>
      <c r="N120" s="43">
        <v>21</v>
      </c>
      <c r="O120" s="44"/>
    </row>
    <row r="121" spans="1:15" x14ac:dyDescent="0.15">
      <c r="A121" s="37" t="s">
        <v>60</v>
      </c>
      <c r="B121" s="48">
        <v>367</v>
      </c>
      <c r="C121" s="48" t="s">
        <v>225</v>
      </c>
      <c r="D121" s="38" t="s">
        <v>36</v>
      </c>
      <c r="E121" s="39">
        <v>321.5</v>
      </c>
      <c r="F121" s="38" t="s">
        <v>226</v>
      </c>
      <c r="G121" s="41">
        <v>5.5</v>
      </c>
      <c r="H121" s="48" t="s">
        <v>63</v>
      </c>
      <c r="I121" s="41">
        <v>19</v>
      </c>
      <c r="J121" s="43">
        <v>321500</v>
      </c>
      <c r="K121" s="43">
        <v>203594</v>
      </c>
      <c r="L121" s="43">
        <f t="shared" si="8"/>
        <v>4340192</v>
      </c>
      <c r="M121" s="43">
        <v>38990</v>
      </c>
      <c r="N121" s="43">
        <v>4379182</v>
      </c>
      <c r="O121" s="44"/>
    </row>
    <row r="122" spans="1:15" x14ac:dyDescent="0.15">
      <c r="A122" s="37" t="s">
        <v>60</v>
      </c>
      <c r="B122" s="48">
        <v>367</v>
      </c>
      <c r="C122" s="48" t="s">
        <v>225</v>
      </c>
      <c r="D122" s="38" t="s">
        <v>36</v>
      </c>
      <c r="E122" s="39">
        <v>452.5</v>
      </c>
      <c r="F122" s="38" t="s">
        <v>227</v>
      </c>
      <c r="G122" s="41">
        <v>5.9</v>
      </c>
      <c r="H122" s="48" t="s">
        <v>63</v>
      </c>
      <c r="I122" s="41">
        <v>21.5</v>
      </c>
      <c r="J122" s="43">
        <v>452500</v>
      </c>
      <c r="K122" s="43">
        <v>364775</v>
      </c>
      <c r="L122" s="43">
        <f t="shared" si="8"/>
        <v>7776230</v>
      </c>
      <c r="M122" s="43">
        <v>74830</v>
      </c>
      <c r="N122" s="43">
        <v>7851060</v>
      </c>
      <c r="O122" s="44"/>
    </row>
    <row r="123" spans="1:15" x14ac:dyDescent="0.15">
      <c r="A123" s="37" t="s">
        <v>64</v>
      </c>
      <c r="B123" s="48">
        <v>367</v>
      </c>
      <c r="C123" s="48" t="s">
        <v>225</v>
      </c>
      <c r="D123" s="38" t="s">
        <v>36</v>
      </c>
      <c r="E123" s="39">
        <v>31</v>
      </c>
      <c r="F123" s="38" t="s">
        <v>228</v>
      </c>
      <c r="G123" s="41">
        <v>6.3</v>
      </c>
      <c r="H123" s="48" t="s">
        <v>63</v>
      </c>
      <c r="I123" s="41">
        <v>21.5</v>
      </c>
      <c r="J123" s="43">
        <v>31000</v>
      </c>
      <c r="K123" s="43">
        <v>45415</v>
      </c>
      <c r="L123" s="43">
        <f t="shared" si="8"/>
        <v>968152</v>
      </c>
      <c r="M123" s="43">
        <v>9934</v>
      </c>
      <c r="N123" s="43">
        <v>978086</v>
      </c>
      <c r="O123" s="44"/>
    </row>
    <row r="124" spans="1:15" x14ac:dyDescent="0.15">
      <c r="A124" s="37" t="s">
        <v>64</v>
      </c>
      <c r="B124" s="48">
        <v>367</v>
      </c>
      <c r="C124" s="48" t="s">
        <v>225</v>
      </c>
      <c r="D124" s="38" t="s">
        <v>36</v>
      </c>
      <c r="E124" s="39">
        <v>51.8</v>
      </c>
      <c r="F124" s="38" t="s">
        <v>229</v>
      </c>
      <c r="G124" s="41">
        <v>6.3</v>
      </c>
      <c r="H124" s="48" t="s">
        <v>63</v>
      </c>
      <c r="I124" s="41">
        <v>21.5</v>
      </c>
      <c r="J124" s="43">
        <v>51800</v>
      </c>
      <c r="K124" s="43">
        <v>75886</v>
      </c>
      <c r="L124" s="43">
        <f t="shared" si="8"/>
        <v>1617729</v>
      </c>
      <c r="M124" s="43">
        <v>16599</v>
      </c>
      <c r="N124" s="43">
        <v>1634328</v>
      </c>
      <c r="O124" s="44"/>
    </row>
    <row r="125" spans="1:15" x14ac:dyDescent="0.15">
      <c r="A125" s="37"/>
      <c r="B125" s="48"/>
      <c r="C125" s="48"/>
      <c r="D125" s="38"/>
      <c r="E125" s="39"/>
      <c r="F125" s="38"/>
      <c r="G125" s="41"/>
      <c r="H125" s="48"/>
      <c r="I125" s="41"/>
      <c r="J125" s="43"/>
      <c r="K125" s="43"/>
      <c r="L125" s="43"/>
      <c r="M125" s="43"/>
      <c r="N125" s="43"/>
      <c r="O125" s="44"/>
    </row>
    <row r="126" spans="1:15" x14ac:dyDescent="0.15">
      <c r="A126" s="37" t="s">
        <v>233</v>
      </c>
      <c r="B126" s="48">
        <v>383</v>
      </c>
      <c r="C126" s="48" t="s">
        <v>196</v>
      </c>
      <c r="D126" s="38" t="s">
        <v>36</v>
      </c>
      <c r="E126" s="39">
        <v>1250</v>
      </c>
      <c r="F126" s="38" t="s">
        <v>105</v>
      </c>
      <c r="G126" s="41">
        <v>4.5</v>
      </c>
      <c r="H126" s="48" t="s">
        <v>55</v>
      </c>
      <c r="I126" s="41">
        <v>22</v>
      </c>
      <c r="J126" s="43">
        <v>1250000</v>
      </c>
      <c r="K126" s="43">
        <v>532551</v>
      </c>
      <c r="L126" s="43">
        <f t="shared" ref="L126:L131" si="9">ROUND((K126*$C$8/1000),0)</f>
        <v>11352858</v>
      </c>
      <c r="M126" s="43">
        <v>9568</v>
      </c>
      <c r="N126" s="43">
        <v>11362426</v>
      </c>
      <c r="O126" s="44"/>
    </row>
    <row r="127" spans="1:15" x14ac:dyDescent="0.15">
      <c r="A127" s="37" t="s">
        <v>234</v>
      </c>
      <c r="B127" s="48">
        <v>383</v>
      </c>
      <c r="C127" s="48" t="s">
        <v>196</v>
      </c>
      <c r="D127" s="38" t="s">
        <v>36</v>
      </c>
      <c r="E127" s="60">
        <v>161</v>
      </c>
      <c r="F127" s="38" t="s">
        <v>56</v>
      </c>
      <c r="G127" s="41">
        <v>6</v>
      </c>
      <c r="H127" s="48" t="s">
        <v>55</v>
      </c>
      <c r="I127" s="41">
        <v>22</v>
      </c>
      <c r="J127" s="43">
        <v>161000</v>
      </c>
      <c r="K127" s="43">
        <v>225079</v>
      </c>
      <c r="L127" s="43">
        <f t="shared" si="9"/>
        <v>4798207</v>
      </c>
      <c r="M127" s="43">
        <v>14342</v>
      </c>
      <c r="N127" s="43">
        <v>4812549</v>
      </c>
      <c r="O127" s="44"/>
    </row>
    <row r="128" spans="1:15" x14ac:dyDescent="0.15">
      <c r="A128" s="37" t="s">
        <v>67</v>
      </c>
      <c r="B128" s="48">
        <v>392</v>
      </c>
      <c r="C128" s="48" t="s">
        <v>235</v>
      </c>
      <c r="D128" s="38" t="s">
        <v>36</v>
      </c>
      <c r="E128" s="39">
        <v>240</v>
      </c>
      <c r="F128" s="38" t="s">
        <v>236</v>
      </c>
      <c r="G128" s="41">
        <v>3.5</v>
      </c>
      <c r="H128" s="48" t="s">
        <v>55</v>
      </c>
      <c r="I128" s="41">
        <v>7</v>
      </c>
      <c r="J128" s="43">
        <v>240000</v>
      </c>
      <c r="K128" s="43">
        <v>38685.94</v>
      </c>
      <c r="L128" s="43">
        <f t="shared" si="9"/>
        <v>824702</v>
      </c>
      <c r="M128" s="43">
        <v>7046</v>
      </c>
      <c r="N128" s="43">
        <v>831748</v>
      </c>
      <c r="O128" s="44"/>
    </row>
    <row r="129" spans="1:15" x14ac:dyDescent="0.15">
      <c r="A129" s="37" t="s">
        <v>237</v>
      </c>
      <c r="B129" s="48">
        <v>392</v>
      </c>
      <c r="C129" s="48" t="s">
        <v>235</v>
      </c>
      <c r="D129" s="38" t="s">
        <v>36</v>
      </c>
      <c r="E129" s="39">
        <v>245</v>
      </c>
      <c r="F129" s="38" t="s">
        <v>228</v>
      </c>
      <c r="G129" s="41">
        <v>4.5</v>
      </c>
      <c r="H129" s="48" t="s">
        <v>55</v>
      </c>
      <c r="I129" s="41">
        <v>11</v>
      </c>
      <c r="J129" s="43">
        <v>119805</v>
      </c>
      <c r="K129" s="43">
        <v>144433.35</v>
      </c>
      <c r="L129" s="43">
        <f t="shared" si="9"/>
        <v>3079013</v>
      </c>
      <c r="M129" s="43">
        <v>0</v>
      </c>
      <c r="N129" s="43">
        <v>3079013</v>
      </c>
      <c r="O129" s="44"/>
    </row>
    <row r="130" spans="1:15" x14ac:dyDescent="0.15">
      <c r="A130" s="37" t="s">
        <v>237</v>
      </c>
      <c r="B130" s="48">
        <v>392</v>
      </c>
      <c r="C130" s="48" t="s">
        <v>235</v>
      </c>
      <c r="D130" s="38" t="s">
        <v>36</v>
      </c>
      <c r="E130" s="62" t="s">
        <v>238</v>
      </c>
      <c r="F130" s="38" t="s">
        <v>239</v>
      </c>
      <c r="G130" s="41">
        <v>4.5</v>
      </c>
      <c r="H130" s="48" t="s">
        <v>55</v>
      </c>
      <c r="I130" s="41">
        <v>11</v>
      </c>
      <c r="J130" s="43">
        <v>195</v>
      </c>
      <c r="K130" s="43">
        <v>235.05</v>
      </c>
      <c r="L130" s="43">
        <f t="shared" si="9"/>
        <v>5011</v>
      </c>
      <c r="M130" s="43">
        <v>0</v>
      </c>
      <c r="N130" s="43">
        <v>5011</v>
      </c>
      <c r="O130" s="44"/>
    </row>
    <row r="131" spans="1:15" x14ac:dyDescent="0.15">
      <c r="A131" s="37" t="s">
        <v>237</v>
      </c>
      <c r="B131" s="48">
        <v>392</v>
      </c>
      <c r="C131" s="48" t="s">
        <v>235</v>
      </c>
      <c r="D131" s="38" t="s">
        <v>36</v>
      </c>
      <c r="E131" s="62" t="s">
        <v>238</v>
      </c>
      <c r="F131" s="38" t="s">
        <v>240</v>
      </c>
      <c r="G131" s="41">
        <v>5</v>
      </c>
      <c r="H131" s="48" t="s">
        <v>55</v>
      </c>
      <c r="I131" s="41">
        <v>11.5</v>
      </c>
      <c r="J131" s="43">
        <v>146837.81</v>
      </c>
      <c r="K131" s="43">
        <v>180648.84</v>
      </c>
      <c r="L131" s="43">
        <f t="shared" si="9"/>
        <v>3851050</v>
      </c>
      <c r="M131" s="43">
        <v>0</v>
      </c>
      <c r="N131" s="43">
        <v>3851050</v>
      </c>
      <c r="O131" s="44"/>
    </row>
    <row r="133" spans="1:15" x14ac:dyDescent="0.15">
      <c r="A133" s="37" t="s">
        <v>60</v>
      </c>
      <c r="B133" s="48">
        <v>420</v>
      </c>
      <c r="C133" s="48" t="s">
        <v>246</v>
      </c>
      <c r="D133" s="38" t="s">
        <v>36</v>
      </c>
      <c r="E133" s="39">
        <v>507</v>
      </c>
      <c r="F133" s="38" t="s">
        <v>247</v>
      </c>
      <c r="G133" s="41">
        <v>4.5</v>
      </c>
      <c r="H133" s="48" t="s">
        <v>38</v>
      </c>
      <c r="I133" s="41">
        <v>19.5</v>
      </c>
      <c r="J133" s="43">
        <v>507000</v>
      </c>
      <c r="K133" s="43">
        <v>295187</v>
      </c>
      <c r="L133" s="43">
        <f>ROUND((K133*$C$8/1000),0)</f>
        <v>6292761</v>
      </c>
      <c r="M133" s="43">
        <v>46420</v>
      </c>
      <c r="N133" s="43">
        <v>6339181</v>
      </c>
      <c r="O133" s="44"/>
    </row>
    <row r="134" spans="1:15" x14ac:dyDescent="0.15">
      <c r="A134" s="37" t="s">
        <v>60</v>
      </c>
      <c r="B134" s="48">
        <v>420</v>
      </c>
      <c r="C134" s="48" t="s">
        <v>246</v>
      </c>
      <c r="D134" s="38" t="s">
        <v>36</v>
      </c>
      <c r="E134" s="39">
        <v>91</v>
      </c>
      <c r="F134" s="38" t="s">
        <v>248</v>
      </c>
      <c r="G134" s="41">
        <v>4.5</v>
      </c>
      <c r="H134" s="48" t="s">
        <v>38</v>
      </c>
      <c r="I134" s="41">
        <v>19.5</v>
      </c>
      <c r="J134" s="43">
        <v>91000</v>
      </c>
      <c r="K134" s="43">
        <v>73595</v>
      </c>
      <c r="L134" s="43">
        <f>ROUND((K134*$C$8/1000),0)</f>
        <v>1568889</v>
      </c>
      <c r="M134" s="43">
        <v>11573</v>
      </c>
      <c r="N134" s="43">
        <v>1580462</v>
      </c>
      <c r="O134" s="44"/>
    </row>
    <row r="135" spans="1:15" x14ac:dyDescent="0.15">
      <c r="A135" s="37" t="s">
        <v>64</v>
      </c>
      <c r="B135" s="48">
        <v>420</v>
      </c>
      <c r="C135" s="48" t="s">
        <v>246</v>
      </c>
      <c r="D135" s="38" t="s">
        <v>36</v>
      </c>
      <c r="E135" s="39">
        <v>32</v>
      </c>
      <c r="F135" s="38" t="s">
        <v>249</v>
      </c>
      <c r="G135" s="41">
        <v>4.5</v>
      </c>
      <c r="H135" s="48" t="s">
        <v>38</v>
      </c>
      <c r="I135" s="41">
        <v>19.5</v>
      </c>
      <c r="J135" s="43">
        <v>32000</v>
      </c>
      <c r="K135" s="43">
        <v>40319</v>
      </c>
      <c r="L135" s="43">
        <f>ROUND((K135*$C$8/1000),0)</f>
        <v>859516</v>
      </c>
      <c r="M135" s="43">
        <v>6340</v>
      </c>
      <c r="N135" s="43">
        <v>865856</v>
      </c>
      <c r="O135" s="44"/>
    </row>
    <row r="136" spans="1:15" x14ac:dyDescent="0.15">
      <c r="A136" s="37" t="s">
        <v>64</v>
      </c>
      <c r="B136" s="48">
        <v>420</v>
      </c>
      <c r="C136" s="48" t="s">
        <v>246</v>
      </c>
      <c r="D136" s="38" t="s">
        <v>36</v>
      </c>
      <c r="E136" s="39">
        <v>28</v>
      </c>
      <c r="F136" s="38" t="s">
        <v>250</v>
      </c>
      <c r="G136" s="41">
        <v>4.5</v>
      </c>
      <c r="H136" s="48" t="s">
        <v>38</v>
      </c>
      <c r="I136" s="41">
        <v>19.5</v>
      </c>
      <c r="J136" s="43">
        <v>28000</v>
      </c>
      <c r="K136" s="43">
        <v>35279</v>
      </c>
      <c r="L136" s="43">
        <f>ROUND((K136*$C$8/1000),0)</f>
        <v>752073</v>
      </c>
      <c r="M136" s="43">
        <v>5548</v>
      </c>
      <c r="N136" s="43">
        <v>757621</v>
      </c>
      <c r="O136" s="44"/>
    </row>
    <row r="137" spans="1:15" x14ac:dyDescent="0.15">
      <c r="A137" s="37" t="s">
        <v>64</v>
      </c>
      <c r="B137" s="48">
        <v>420</v>
      </c>
      <c r="C137" s="48" t="s">
        <v>246</v>
      </c>
      <c r="D137" s="38" t="s">
        <v>36</v>
      </c>
      <c r="E137" s="39">
        <v>25</v>
      </c>
      <c r="F137" s="38" t="s">
        <v>251</v>
      </c>
      <c r="G137" s="41">
        <v>4.5</v>
      </c>
      <c r="H137" s="48" t="s">
        <v>38</v>
      </c>
      <c r="I137" s="41">
        <v>19.5</v>
      </c>
      <c r="J137" s="43">
        <v>25000</v>
      </c>
      <c r="K137" s="43">
        <v>31499</v>
      </c>
      <c r="L137" s="43">
        <f>ROUND((K137*$C$8/1000),0)</f>
        <v>671492</v>
      </c>
      <c r="M137" s="43">
        <v>4953</v>
      </c>
      <c r="N137" s="43">
        <v>676445</v>
      </c>
      <c r="O137" s="44"/>
    </row>
    <row r="138" spans="1:15" x14ac:dyDescent="0.15">
      <c r="A138" s="37"/>
      <c r="B138" s="48"/>
      <c r="C138" s="48"/>
      <c r="D138" s="38"/>
      <c r="E138" s="39"/>
      <c r="F138" s="38"/>
      <c r="G138" s="41"/>
      <c r="H138" s="48"/>
      <c r="I138" s="41"/>
      <c r="J138" s="43"/>
      <c r="K138" s="43"/>
      <c r="L138" s="43"/>
      <c r="M138" s="43"/>
      <c r="N138" s="43"/>
      <c r="O138" s="44"/>
    </row>
    <row r="139" spans="1:15" x14ac:dyDescent="0.15">
      <c r="A139" s="37" t="s">
        <v>252</v>
      </c>
      <c r="B139" s="48">
        <v>424</v>
      </c>
      <c r="C139" s="48" t="s">
        <v>253</v>
      </c>
      <c r="D139" s="38" t="s">
        <v>36</v>
      </c>
      <c r="E139" s="39">
        <v>893.5</v>
      </c>
      <c r="F139" s="38" t="s">
        <v>254</v>
      </c>
      <c r="G139" s="41">
        <v>1.51</v>
      </c>
      <c r="H139" s="38" t="s">
        <v>102</v>
      </c>
      <c r="I139" s="41">
        <v>1.04</v>
      </c>
      <c r="J139" s="43">
        <v>893500</v>
      </c>
      <c r="K139" s="43">
        <v>0</v>
      </c>
      <c r="L139" s="43">
        <f>ROUND((K139*$C$8/1000),0)</f>
        <v>0</v>
      </c>
      <c r="M139" s="43"/>
      <c r="N139" s="43"/>
      <c r="O139" s="44"/>
    </row>
    <row r="140" spans="1:15" x14ac:dyDescent="0.15">
      <c r="A140" s="37" t="s">
        <v>252</v>
      </c>
      <c r="B140" s="48">
        <v>424</v>
      </c>
      <c r="C140" s="48" t="s">
        <v>253</v>
      </c>
      <c r="D140" s="38" t="s">
        <v>36</v>
      </c>
      <c r="E140" s="39">
        <v>638.5</v>
      </c>
      <c r="F140" s="38" t="s">
        <v>255</v>
      </c>
      <c r="G140" s="41">
        <v>1.61</v>
      </c>
      <c r="H140" s="38" t="s">
        <v>102</v>
      </c>
      <c r="I140" s="41">
        <v>1.1399999999999999</v>
      </c>
      <c r="J140" s="43">
        <v>638500</v>
      </c>
      <c r="K140" s="43">
        <v>0</v>
      </c>
      <c r="L140" s="43">
        <f>ROUND((K140*$C$8/1000),0)</f>
        <v>0</v>
      </c>
      <c r="M140" s="43"/>
      <c r="N140" s="43"/>
      <c r="O140" s="44"/>
    </row>
    <row r="141" spans="1:15" x14ac:dyDescent="0.15">
      <c r="A141" s="37" t="s">
        <v>252</v>
      </c>
      <c r="B141" s="48">
        <v>424</v>
      </c>
      <c r="C141" s="48" t="s">
        <v>253</v>
      </c>
      <c r="D141" s="38" t="s">
        <v>36</v>
      </c>
      <c r="E141" s="39">
        <v>618</v>
      </c>
      <c r="F141" s="38" t="s">
        <v>256</v>
      </c>
      <c r="G141" s="41">
        <v>2.41</v>
      </c>
      <c r="H141" s="38" t="s">
        <v>102</v>
      </c>
      <c r="I141" s="41">
        <v>2.15</v>
      </c>
      <c r="J141" s="43">
        <v>618000</v>
      </c>
      <c r="K141" s="43">
        <v>0</v>
      </c>
      <c r="L141" s="43">
        <f t="shared" ref="L141:L147" si="10">ROUND((K141*$C$8/1000),0)</f>
        <v>0</v>
      </c>
      <c r="M141" s="43"/>
      <c r="N141" s="43"/>
      <c r="O141" s="44"/>
    </row>
    <row r="142" spans="1:15" x14ac:dyDescent="0.15">
      <c r="A142" s="37" t="s">
        <v>252</v>
      </c>
      <c r="B142" s="48">
        <v>424</v>
      </c>
      <c r="C142" s="48" t="s">
        <v>253</v>
      </c>
      <c r="D142" s="38" t="s">
        <v>36</v>
      </c>
      <c r="E142" s="39">
        <v>821</v>
      </c>
      <c r="F142" s="38" t="s">
        <v>257</v>
      </c>
      <c r="G142" s="41">
        <v>2.72</v>
      </c>
      <c r="H142" s="38" t="s">
        <v>102</v>
      </c>
      <c r="I142" s="41">
        <v>3.07</v>
      </c>
      <c r="J142" s="43">
        <v>821000</v>
      </c>
      <c r="K142" s="43">
        <v>0</v>
      </c>
      <c r="L142" s="43">
        <f t="shared" si="10"/>
        <v>0</v>
      </c>
      <c r="M142" s="43"/>
      <c r="N142" s="43"/>
      <c r="O142" s="44"/>
    </row>
    <row r="143" spans="1:15" x14ac:dyDescent="0.15">
      <c r="A143" s="37" t="s">
        <v>252</v>
      </c>
      <c r="B143" s="48">
        <v>424</v>
      </c>
      <c r="C143" s="48" t="s">
        <v>253</v>
      </c>
      <c r="D143" s="38" t="s">
        <v>36</v>
      </c>
      <c r="E143" s="39">
        <v>789.5</v>
      </c>
      <c r="F143" s="38" t="s">
        <v>258</v>
      </c>
      <c r="G143" s="41">
        <v>3.02</v>
      </c>
      <c r="H143" s="38" t="s">
        <v>102</v>
      </c>
      <c r="I143" s="41">
        <v>4.08</v>
      </c>
      <c r="J143" s="43">
        <v>789500</v>
      </c>
      <c r="K143" s="43">
        <v>0</v>
      </c>
      <c r="L143" s="43">
        <f t="shared" si="10"/>
        <v>0</v>
      </c>
      <c r="M143" s="43"/>
      <c r="N143" s="43"/>
      <c r="O143" s="44"/>
    </row>
    <row r="144" spans="1:15" x14ac:dyDescent="0.15">
      <c r="A144" s="37" t="s">
        <v>252</v>
      </c>
      <c r="B144" s="48">
        <v>424</v>
      </c>
      <c r="C144" s="48" t="s">
        <v>253</v>
      </c>
      <c r="D144" s="38" t="s">
        <v>36</v>
      </c>
      <c r="E144" s="39">
        <v>764</v>
      </c>
      <c r="F144" s="38" t="s">
        <v>259</v>
      </c>
      <c r="G144" s="41">
        <v>3.07</v>
      </c>
      <c r="H144" s="38" t="s">
        <v>102</v>
      </c>
      <c r="I144" s="41">
        <v>5.09</v>
      </c>
      <c r="J144" s="43">
        <v>764000</v>
      </c>
      <c r="K144" s="43">
        <v>0</v>
      </c>
      <c r="L144" s="43">
        <f t="shared" si="10"/>
        <v>0</v>
      </c>
      <c r="M144" s="43"/>
      <c r="N144" s="43"/>
      <c r="O144" s="44"/>
    </row>
    <row r="145" spans="1:15" x14ac:dyDescent="0.15">
      <c r="A145" s="37" t="s">
        <v>252</v>
      </c>
      <c r="B145" s="48">
        <v>424</v>
      </c>
      <c r="C145" s="48" t="s">
        <v>253</v>
      </c>
      <c r="D145" s="38" t="s">
        <v>36</v>
      </c>
      <c r="E145" s="39">
        <v>738.5</v>
      </c>
      <c r="F145" s="38" t="s">
        <v>260</v>
      </c>
      <c r="G145" s="41">
        <v>3.12</v>
      </c>
      <c r="H145" s="38" t="s">
        <v>102</v>
      </c>
      <c r="I145" s="41">
        <v>6.11</v>
      </c>
      <c r="J145" s="43">
        <v>738500</v>
      </c>
      <c r="K145" s="43">
        <v>738500</v>
      </c>
      <c r="L145" s="43">
        <f t="shared" si="10"/>
        <v>15743254</v>
      </c>
      <c r="M145" s="43">
        <v>2723059</v>
      </c>
      <c r="N145" s="43">
        <v>18466313</v>
      </c>
      <c r="O145" s="44"/>
    </row>
    <row r="146" spans="1:15" x14ac:dyDescent="0.15">
      <c r="A146" s="37" t="s">
        <v>252</v>
      </c>
      <c r="B146" s="48">
        <v>424</v>
      </c>
      <c r="C146" s="48" t="s">
        <v>253</v>
      </c>
      <c r="D146" s="38" t="s">
        <v>36</v>
      </c>
      <c r="E146" s="39">
        <v>708</v>
      </c>
      <c r="F146" s="38" t="s">
        <v>261</v>
      </c>
      <c r="G146" s="41">
        <v>3.17</v>
      </c>
      <c r="H146" s="38" t="s">
        <v>102</v>
      </c>
      <c r="I146" s="41">
        <v>7.13</v>
      </c>
      <c r="J146" s="43">
        <v>708000</v>
      </c>
      <c r="K146" s="43">
        <v>708000</v>
      </c>
      <c r="L146" s="43">
        <f t="shared" si="10"/>
        <v>15093059</v>
      </c>
      <c r="M146" s="43">
        <v>2655855</v>
      </c>
      <c r="N146" s="43">
        <v>17748914</v>
      </c>
      <c r="O146" s="44"/>
    </row>
    <row r="147" spans="1:15" x14ac:dyDescent="0.15">
      <c r="A147" s="37" t="s">
        <v>252</v>
      </c>
      <c r="B147" s="48">
        <v>424</v>
      </c>
      <c r="C147" s="48" t="s">
        <v>253</v>
      </c>
      <c r="D147" s="38" t="s">
        <v>36</v>
      </c>
      <c r="E147" s="60">
        <v>1E-3</v>
      </c>
      <c r="F147" s="38" t="s">
        <v>262</v>
      </c>
      <c r="G147" s="41">
        <v>0</v>
      </c>
      <c r="H147" s="38" t="s">
        <v>102</v>
      </c>
      <c r="I147" s="41">
        <v>7.13</v>
      </c>
      <c r="J147" s="43">
        <v>1</v>
      </c>
      <c r="K147" s="43">
        <v>1</v>
      </c>
      <c r="L147" s="43">
        <f t="shared" si="10"/>
        <v>21</v>
      </c>
      <c r="M147" s="43">
        <v>0</v>
      </c>
      <c r="N147" s="43">
        <v>21</v>
      </c>
      <c r="O147" s="44"/>
    </row>
    <row r="148" spans="1:15" x14ac:dyDescent="0.15">
      <c r="A148" s="37"/>
      <c r="B148" s="48"/>
      <c r="C148" s="48"/>
      <c r="D148" s="38"/>
      <c r="E148" s="39"/>
      <c r="F148" s="38"/>
      <c r="G148" s="41"/>
      <c r="H148" s="48"/>
      <c r="I148" s="41"/>
      <c r="J148" s="43"/>
      <c r="K148" s="43"/>
      <c r="L148" s="43"/>
      <c r="M148" s="43"/>
      <c r="N148" s="43"/>
      <c r="O148" s="44"/>
    </row>
    <row r="149" spans="1:15" x14ac:dyDescent="0.15">
      <c r="A149" s="37" t="s">
        <v>263</v>
      </c>
      <c r="B149" s="48">
        <v>430</v>
      </c>
      <c r="C149" s="48" t="s">
        <v>264</v>
      </c>
      <c r="D149" s="38" t="s">
        <v>36</v>
      </c>
      <c r="E149" s="51">
        <v>3660</v>
      </c>
      <c r="F149" s="38" t="s">
        <v>265</v>
      </c>
      <c r="G149" s="41">
        <v>3</v>
      </c>
      <c r="H149" s="48" t="s">
        <v>147</v>
      </c>
      <c r="I149" s="41">
        <v>11.42</v>
      </c>
      <c r="J149" s="43">
        <v>3660000</v>
      </c>
      <c r="K149" s="43">
        <v>2265640.65</v>
      </c>
      <c r="L149" s="43">
        <f>ROUND((K149*$C$8/1000),0)</f>
        <v>48298655</v>
      </c>
      <c r="M149" s="43">
        <v>3013933</v>
      </c>
      <c r="N149" s="43">
        <v>51312588</v>
      </c>
      <c r="O149" s="44"/>
    </row>
    <row r="150" spans="1:15" x14ac:dyDescent="0.15">
      <c r="A150" s="37" t="s">
        <v>263</v>
      </c>
      <c r="B150" s="48">
        <v>430</v>
      </c>
      <c r="C150" s="48" t="s">
        <v>264</v>
      </c>
      <c r="D150" s="38" t="s">
        <v>36</v>
      </c>
      <c r="E150" s="51">
        <v>479</v>
      </c>
      <c r="F150" s="38" t="s">
        <v>266</v>
      </c>
      <c r="G150" s="41">
        <v>4</v>
      </c>
      <c r="H150" s="48" t="s">
        <v>147</v>
      </c>
      <c r="I150" s="41">
        <v>11.42</v>
      </c>
      <c r="J150" s="43">
        <v>479000</v>
      </c>
      <c r="K150" s="43">
        <v>449126.25</v>
      </c>
      <c r="L150" s="43">
        <f>ROUND((K150*$C$8/1000),0)</f>
        <v>9574420</v>
      </c>
      <c r="M150" s="43">
        <v>784255</v>
      </c>
      <c r="N150" s="43">
        <v>10358675</v>
      </c>
      <c r="O150" s="44"/>
    </row>
    <row r="151" spans="1:15" x14ac:dyDescent="0.15">
      <c r="A151" s="37" t="s">
        <v>267</v>
      </c>
      <c r="B151" s="48">
        <v>430</v>
      </c>
      <c r="C151" s="48" t="s">
        <v>264</v>
      </c>
      <c r="D151" s="38" t="s">
        <v>36</v>
      </c>
      <c r="E151" s="60">
        <v>1.5349999999999999</v>
      </c>
      <c r="F151" s="38" t="s">
        <v>268</v>
      </c>
      <c r="G151" s="41">
        <v>10</v>
      </c>
      <c r="H151" s="48" t="s">
        <v>147</v>
      </c>
      <c r="I151" s="41">
        <v>11.42</v>
      </c>
      <c r="J151" s="43">
        <v>1535</v>
      </c>
      <c r="K151" s="43">
        <v>2357.39</v>
      </c>
      <c r="L151" s="43">
        <f>ROUND((K151*$C$8/1000),0)</f>
        <v>50255</v>
      </c>
      <c r="M151" s="43">
        <v>10597</v>
      </c>
      <c r="N151" s="43">
        <v>60852</v>
      </c>
      <c r="O151" s="44"/>
    </row>
    <row r="152" spans="1:15" x14ac:dyDescent="0.15">
      <c r="A152" s="37" t="s">
        <v>269</v>
      </c>
      <c r="B152" s="48">
        <v>436</v>
      </c>
      <c r="C152" s="48" t="s">
        <v>270</v>
      </c>
      <c r="D152" s="38" t="s">
        <v>165</v>
      </c>
      <c r="E152" s="51">
        <v>22000000</v>
      </c>
      <c r="F152" s="48" t="s">
        <v>271</v>
      </c>
      <c r="G152" s="41">
        <v>5.5</v>
      </c>
      <c r="H152" s="48" t="s">
        <v>147</v>
      </c>
      <c r="I152" s="41">
        <v>6</v>
      </c>
      <c r="J152" s="43">
        <v>22000000000</v>
      </c>
      <c r="K152" s="43">
        <v>9166664100</v>
      </c>
      <c r="L152" s="43">
        <f>ROUND((K152/1000),0)</f>
        <v>9166664</v>
      </c>
      <c r="M152" s="43">
        <v>95951</v>
      </c>
      <c r="N152" s="43">
        <v>9262615</v>
      </c>
      <c r="O152" s="44"/>
    </row>
    <row r="153" spans="1:15" x14ac:dyDescent="0.15">
      <c r="A153" s="37" t="s">
        <v>223</v>
      </c>
      <c r="B153" s="48">
        <v>436</v>
      </c>
      <c r="C153" s="48" t="s">
        <v>270</v>
      </c>
      <c r="D153" s="38" t="s">
        <v>165</v>
      </c>
      <c r="E153" s="51">
        <v>14100000</v>
      </c>
      <c r="F153" s="48" t="s">
        <v>272</v>
      </c>
      <c r="G153" s="41">
        <v>10</v>
      </c>
      <c r="H153" s="48" t="s">
        <v>147</v>
      </c>
      <c r="I153" s="41">
        <v>6</v>
      </c>
      <c r="J153" s="43">
        <v>14100000000</v>
      </c>
      <c r="K153" s="43">
        <v>22173505970</v>
      </c>
      <c r="L153" s="43">
        <f>ROUND((K153/1000),0)</f>
        <v>22173506</v>
      </c>
      <c r="M153" s="43">
        <v>414791</v>
      </c>
      <c r="N153" s="43">
        <v>22588297</v>
      </c>
      <c r="O153" s="44"/>
    </row>
    <row r="154" spans="1:15" x14ac:dyDescent="0.15">
      <c r="A154" s="37"/>
      <c r="B154" s="48"/>
      <c r="C154" s="48"/>
      <c r="D154" s="38"/>
      <c r="E154" s="51"/>
      <c r="F154" s="48"/>
      <c r="G154" s="41"/>
      <c r="H154" s="48"/>
      <c r="I154" s="41"/>
      <c r="J154" s="43"/>
      <c r="K154" s="43"/>
      <c r="L154" s="43"/>
      <c r="M154" s="43"/>
      <c r="N154" s="43"/>
      <c r="O154" s="44"/>
    </row>
    <row r="155" spans="1:15" x14ac:dyDescent="0.15">
      <c r="A155" s="37" t="s">
        <v>130</v>
      </c>
      <c r="B155" s="48">
        <v>437</v>
      </c>
      <c r="C155" s="48" t="s">
        <v>273</v>
      </c>
      <c r="D155" s="38" t="s">
        <v>36</v>
      </c>
      <c r="E155" s="51">
        <v>110</v>
      </c>
      <c r="F155" s="38" t="s">
        <v>274</v>
      </c>
      <c r="G155" s="41">
        <v>3</v>
      </c>
      <c r="H155" s="48" t="s">
        <v>63</v>
      </c>
      <c r="I155" s="41">
        <v>7</v>
      </c>
      <c r="J155" s="43">
        <v>110000</v>
      </c>
      <c r="K155" s="43">
        <v>28910.26</v>
      </c>
      <c r="L155" s="43">
        <f>ROUND((K155*$C$8/1000),0)</f>
        <v>616305</v>
      </c>
      <c r="M155" s="43">
        <v>3502</v>
      </c>
      <c r="N155" s="43">
        <v>619807</v>
      </c>
      <c r="O155" s="44"/>
    </row>
    <row r="156" spans="1:15" x14ac:dyDescent="0.15">
      <c r="A156" s="37" t="s">
        <v>130</v>
      </c>
      <c r="B156" s="48">
        <v>437</v>
      </c>
      <c r="C156" s="48" t="s">
        <v>273</v>
      </c>
      <c r="D156" s="38" t="s">
        <v>36</v>
      </c>
      <c r="E156" s="51">
        <v>33</v>
      </c>
      <c r="F156" s="38" t="s">
        <v>275</v>
      </c>
      <c r="G156" s="41">
        <v>3</v>
      </c>
      <c r="H156" s="48" t="s">
        <v>63</v>
      </c>
      <c r="I156" s="41">
        <v>7</v>
      </c>
      <c r="J156" s="43">
        <v>33000</v>
      </c>
      <c r="K156" s="43">
        <v>8673.09</v>
      </c>
      <c r="L156" s="43">
        <f t="shared" ref="L156:L168" si="11">ROUND((K156*$C$8/1000),0)</f>
        <v>184892</v>
      </c>
      <c r="M156" s="43">
        <v>1050</v>
      </c>
      <c r="N156" s="43">
        <v>185942</v>
      </c>
      <c r="O156" s="44"/>
    </row>
    <row r="157" spans="1:15" x14ac:dyDescent="0.15">
      <c r="A157" s="37" t="s">
        <v>130</v>
      </c>
      <c r="B157" s="48">
        <v>437</v>
      </c>
      <c r="C157" s="48" t="s">
        <v>273</v>
      </c>
      <c r="D157" s="38" t="s">
        <v>36</v>
      </c>
      <c r="E157" s="51">
        <v>260</v>
      </c>
      <c r="F157" s="38" t="s">
        <v>276</v>
      </c>
      <c r="G157" s="41">
        <v>4.2</v>
      </c>
      <c r="H157" s="48" t="s">
        <v>63</v>
      </c>
      <c r="I157" s="41">
        <v>20</v>
      </c>
      <c r="J157" s="43">
        <v>260000</v>
      </c>
      <c r="K157" s="43">
        <v>215979.41</v>
      </c>
      <c r="L157" s="43">
        <f t="shared" si="11"/>
        <v>4604223</v>
      </c>
      <c r="M157" s="43">
        <v>36450</v>
      </c>
      <c r="N157" s="43">
        <v>4640673</v>
      </c>
      <c r="O157" s="44"/>
    </row>
    <row r="158" spans="1:15" x14ac:dyDescent="0.15">
      <c r="A158" s="37" t="s">
        <v>130</v>
      </c>
      <c r="B158" s="48">
        <v>437</v>
      </c>
      <c r="C158" s="48" t="s">
        <v>273</v>
      </c>
      <c r="D158" s="38" t="s">
        <v>36</v>
      </c>
      <c r="E158" s="51">
        <v>68</v>
      </c>
      <c r="F158" s="38" t="s">
        <v>277</v>
      </c>
      <c r="G158" s="41">
        <v>4.2</v>
      </c>
      <c r="H158" s="48" t="s">
        <v>63</v>
      </c>
      <c r="I158" s="41">
        <v>20</v>
      </c>
      <c r="J158" s="43">
        <v>68000</v>
      </c>
      <c r="K158" s="43">
        <v>56486.92</v>
      </c>
      <c r="L158" s="43">
        <f t="shared" si="11"/>
        <v>1204181</v>
      </c>
      <c r="M158" s="43">
        <v>9533</v>
      </c>
      <c r="N158" s="43">
        <v>1213714</v>
      </c>
      <c r="O158" s="44"/>
    </row>
    <row r="159" spans="1:15" x14ac:dyDescent="0.15">
      <c r="A159" s="37" t="s">
        <v>278</v>
      </c>
      <c r="B159" s="48">
        <v>437</v>
      </c>
      <c r="C159" s="48" t="s">
        <v>273</v>
      </c>
      <c r="D159" s="38" t="s">
        <v>36</v>
      </c>
      <c r="E159" s="63">
        <v>132</v>
      </c>
      <c r="F159" s="38" t="s">
        <v>279</v>
      </c>
      <c r="G159" s="41">
        <v>4.2</v>
      </c>
      <c r="H159" s="48" t="s">
        <v>63</v>
      </c>
      <c r="I159" s="41">
        <v>20</v>
      </c>
      <c r="J159" s="43">
        <v>132000</v>
      </c>
      <c r="K159" s="43">
        <v>100096.72</v>
      </c>
      <c r="L159" s="43">
        <f t="shared" si="11"/>
        <v>2133850</v>
      </c>
      <c r="M159" s="43">
        <v>16893</v>
      </c>
      <c r="N159" s="43">
        <v>2150743</v>
      </c>
      <c r="O159" s="44"/>
    </row>
    <row r="160" spans="1:15" x14ac:dyDescent="0.15">
      <c r="A160" s="37" t="s">
        <v>280</v>
      </c>
      <c r="B160" s="48">
        <v>437</v>
      </c>
      <c r="C160" s="48" t="s">
        <v>273</v>
      </c>
      <c r="D160" s="38" t="s">
        <v>36</v>
      </c>
      <c r="E160" s="63">
        <v>55</v>
      </c>
      <c r="F160" s="38" t="s">
        <v>281</v>
      </c>
      <c r="G160" s="41">
        <v>4.2</v>
      </c>
      <c r="H160" s="48" t="s">
        <v>63</v>
      </c>
      <c r="I160" s="41">
        <v>20</v>
      </c>
      <c r="J160" s="43">
        <v>55000</v>
      </c>
      <c r="K160" s="43">
        <v>59575.5</v>
      </c>
      <c r="L160" s="43">
        <f t="shared" si="11"/>
        <v>1270023</v>
      </c>
      <c r="M160" s="43">
        <v>10054</v>
      </c>
      <c r="N160" s="43">
        <v>1280077</v>
      </c>
      <c r="O160" s="44"/>
    </row>
    <row r="161" spans="1:15" x14ac:dyDescent="0.15">
      <c r="A161" s="37" t="s">
        <v>280</v>
      </c>
      <c r="B161" s="48">
        <v>437</v>
      </c>
      <c r="C161" s="48" t="s">
        <v>273</v>
      </c>
      <c r="D161" s="38" t="s">
        <v>36</v>
      </c>
      <c r="E161" s="63">
        <v>1</v>
      </c>
      <c r="F161" s="38" t="s">
        <v>282</v>
      </c>
      <c r="G161" s="41">
        <v>4.2</v>
      </c>
      <c r="H161" s="48" t="s">
        <v>63</v>
      </c>
      <c r="I161" s="41">
        <v>20</v>
      </c>
      <c r="J161" s="43">
        <v>1000</v>
      </c>
      <c r="K161" s="43">
        <v>1215.83</v>
      </c>
      <c r="L161" s="43">
        <f t="shared" si="11"/>
        <v>25919</v>
      </c>
      <c r="M161" s="43">
        <v>205</v>
      </c>
      <c r="N161" s="43">
        <v>26124</v>
      </c>
      <c r="O161" s="44"/>
    </row>
    <row r="162" spans="1:15" x14ac:dyDescent="0.15">
      <c r="A162" s="37" t="s">
        <v>283</v>
      </c>
      <c r="B162" s="48">
        <v>437</v>
      </c>
      <c r="C162" s="48" t="s">
        <v>284</v>
      </c>
      <c r="D162" s="38" t="s">
        <v>36</v>
      </c>
      <c r="E162" s="39">
        <v>110</v>
      </c>
      <c r="F162" s="38" t="s">
        <v>285</v>
      </c>
      <c r="G162" s="41">
        <v>3</v>
      </c>
      <c r="H162" s="48" t="s">
        <v>63</v>
      </c>
      <c r="I162" s="41">
        <v>5.93</v>
      </c>
      <c r="J162" s="43">
        <v>110000</v>
      </c>
      <c r="K162" s="43">
        <v>42865.91</v>
      </c>
      <c r="L162" s="43">
        <f t="shared" si="11"/>
        <v>913810</v>
      </c>
      <c r="M162" s="43">
        <v>5192</v>
      </c>
      <c r="N162" s="43">
        <v>919002</v>
      </c>
      <c r="O162" s="44"/>
    </row>
    <row r="163" spans="1:15" x14ac:dyDescent="0.15">
      <c r="A163" s="37" t="s">
        <v>286</v>
      </c>
      <c r="B163" s="48">
        <v>437</v>
      </c>
      <c r="C163" s="48" t="s">
        <v>284</v>
      </c>
      <c r="D163" s="38" t="s">
        <v>36</v>
      </c>
      <c r="E163" s="39">
        <v>33</v>
      </c>
      <c r="F163" s="38" t="s">
        <v>287</v>
      </c>
      <c r="G163" s="41">
        <v>3</v>
      </c>
      <c r="H163" s="48" t="s">
        <v>63</v>
      </c>
      <c r="I163" s="41">
        <v>5.93</v>
      </c>
      <c r="J163" s="43">
        <v>33000</v>
      </c>
      <c r="K163" s="43">
        <v>12859.78</v>
      </c>
      <c r="L163" s="43">
        <f t="shared" si="11"/>
        <v>274143</v>
      </c>
      <c r="M163" s="43">
        <v>1558</v>
      </c>
      <c r="N163" s="43">
        <v>275701</v>
      </c>
      <c r="O163" s="44"/>
    </row>
    <row r="164" spans="1:15" x14ac:dyDescent="0.15">
      <c r="A164" s="37" t="s">
        <v>283</v>
      </c>
      <c r="B164" s="48">
        <v>437</v>
      </c>
      <c r="C164" s="48" t="s">
        <v>284</v>
      </c>
      <c r="D164" s="38" t="s">
        <v>36</v>
      </c>
      <c r="E164" s="39">
        <v>375</v>
      </c>
      <c r="F164" s="38" t="s">
        <v>288</v>
      </c>
      <c r="G164" s="41">
        <v>4.2</v>
      </c>
      <c r="H164" s="48" t="s">
        <v>63</v>
      </c>
      <c r="I164" s="41">
        <v>19.75</v>
      </c>
      <c r="J164" s="43">
        <v>375000</v>
      </c>
      <c r="K164" s="43">
        <v>330694.49</v>
      </c>
      <c r="L164" s="43">
        <f t="shared" si="11"/>
        <v>7049705</v>
      </c>
      <c r="M164" s="43">
        <v>55810</v>
      </c>
      <c r="N164" s="43">
        <v>7105515</v>
      </c>
      <c r="O164" s="44"/>
    </row>
    <row r="165" spans="1:15" x14ac:dyDescent="0.15">
      <c r="A165" s="37" t="s">
        <v>283</v>
      </c>
      <c r="B165" s="48">
        <v>437</v>
      </c>
      <c r="C165" s="48" t="s">
        <v>284</v>
      </c>
      <c r="D165" s="38" t="s">
        <v>36</v>
      </c>
      <c r="E165" s="39">
        <v>99</v>
      </c>
      <c r="F165" s="38" t="s">
        <v>289</v>
      </c>
      <c r="G165" s="41">
        <v>4.2</v>
      </c>
      <c r="H165" s="48" t="s">
        <v>63</v>
      </c>
      <c r="I165" s="41">
        <v>19.75</v>
      </c>
      <c r="J165" s="43">
        <v>99000</v>
      </c>
      <c r="K165" s="43">
        <v>87303.33</v>
      </c>
      <c r="L165" s="43">
        <f t="shared" si="11"/>
        <v>1861122</v>
      </c>
      <c r="M165" s="43">
        <v>14735</v>
      </c>
      <c r="N165" s="43">
        <v>1875857</v>
      </c>
      <c r="O165" s="44"/>
    </row>
    <row r="166" spans="1:15" x14ac:dyDescent="0.15">
      <c r="A166" s="37" t="s">
        <v>283</v>
      </c>
      <c r="B166" s="48">
        <v>437</v>
      </c>
      <c r="C166" s="48" t="s">
        <v>284</v>
      </c>
      <c r="D166" s="38" t="s">
        <v>36</v>
      </c>
      <c r="E166" s="39">
        <v>93</v>
      </c>
      <c r="F166" s="38" t="s">
        <v>290</v>
      </c>
      <c r="G166" s="41">
        <v>4.2</v>
      </c>
      <c r="H166" s="48" t="s">
        <v>63</v>
      </c>
      <c r="I166" s="41">
        <v>19.75</v>
      </c>
      <c r="J166" s="43">
        <v>93000</v>
      </c>
      <c r="K166" s="43">
        <v>78644.92</v>
      </c>
      <c r="L166" s="43">
        <f t="shared" si="11"/>
        <v>1676543</v>
      </c>
      <c r="M166" s="43">
        <v>13273</v>
      </c>
      <c r="N166" s="43">
        <v>1689816</v>
      </c>
      <c r="O166" s="44"/>
    </row>
    <row r="167" spans="1:15" x14ac:dyDescent="0.15">
      <c r="A167" s="37" t="s">
        <v>291</v>
      </c>
      <c r="B167" s="48">
        <v>437</v>
      </c>
      <c r="C167" s="48" t="s">
        <v>284</v>
      </c>
      <c r="D167" s="38" t="s">
        <v>36</v>
      </c>
      <c r="E167" s="39">
        <v>122</v>
      </c>
      <c r="F167" s="38" t="s">
        <v>292</v>
      </c>
      <c r="G167" s="41">
        <v>4.2</v>
      </c>
      <c r="H167" s="48" t="s">
        <v>63</v>
      </c>
      <c r="I167" s="41">
        <v>19.75</v>
      </c>
      <c r="J167" s="43">
        <v>122000</v>
      </c>
      <c r="K167" s="43">
        <v>126602.05</v>
      </c>
      <c r="L167" s="43">
        <f t="shared" si="11"/>
        <v>2698887</v>
      </c>
      <c r="M167" s="43">
        <v>21365</v>
      </c>
      <c r="N167" s="43">
        <v>2720252</v>
      </c>
      <c r="O167" s="44"/>
    </row>
    <row r="168" spans="1:15" x14ac:dyDescent="0.15">
      <c r="A168" s="37" t="s">
        <v>291</v>
      </c>
      <c r="B168" s="48">
        <v>437</v>
      </c>
      <c r="C168" s="48" t="s">
        <v>284</v>
      </c>
      <c r="D168" s="38" t="s">
        <v>36</v>
      </c>
      <c r="E168" s="39">
        <v>1</v>
      </c>
      <c r="F168" s="38" t="s">
        <v>293</v>
      </c>
      <c r="G168" s="41">
        <v>4.2</v>
      </c>
      <c r="H168" s="48" t="s">
        <v>63</v>
      </c>
      <c r="I168" s="41">
        <v>19.75</v>
      </c>
      <c r="J168" s="43">
        <v>1000</v>
      </c>
      <c r="K168" s="43">
        <v>1150.93</v>
      </c>
      <c r="L168" s="43">
        <f t="shared" si="11"/>
        <v>24535</v>
      </c>
      <c r="M168" s="43">
        <v>195</v>
      </c>
      <c r="N168" s="43">
        <v>24730</v>
      </c>
      <c r="O168" s="44"/>
    </row>
    <row r="169" spans="1:15" x14ac:dyDescent="0.15">
      <c r="A169" s="37"/>
      <c r="B169" s="48"/>
      <c r="C169" s="48"/>
      <c r="D169" s="38"/>
      <c r="E169" s="39"/>
      <c r="F169" s="38"/>
      <c r="G169" s="41"/>
      <c r="H169" s="48"/>
      <c r="I169" s="41"/>
      <c r="J169" s="43"/>
      <c r="K169" s="43"/>
      <c r="L169" s="43"/>
      <c r="M169" s="43"/>
      <c r="N169" s="43"/>
      <c r="O169" s="44"/>
    </row>
    <row r="170" spans="1:15" x14ac:dyDescent="0.15">
      <c r="A170" s="37" t="s">
        <v>220</v>
      </c>
      <c r="B170" s="48">
        <v>441</v>
      </c>
      <c r="C170" s="48" t="s">
        <v>294</v>
      </c>
      <c r="D170" s="38" t="s">
        <v>165</v>
      </c>
      <c r="E170" s="39">
        <v>17200000</v>
      </c>
      <c r="F170" s="38" t="s">
        <v>295</v>
      </c>
      <c r="G170" s="41">
        <v>6</v>
      </c>
      <c r="H170" s="48" t="s">
        <v>167</v>
      </c>
      <c r="I170" s="41">
        <v>4</v>
      </c>
      <c r="J170" s="43">
        <v>17200000000</v>
      </c>
      <c r="K170" s="43">
        <v>0</v>
      </c>
      <c r="L170" s="43">
        <f>ROUND((K170/1000),0)</f>
        <v>0</v>
      </c>
      <c r="M170" s="43"/>
      <c r="N170" s="43"/>
      <c r="O170" s="43"/>
    </row>
    <row r="171" spans="1:15" x14ac:dyDescent="0.15">
      <c r="A171" s="37" t="s">
        <v>296</v>
      </c>
      <c r="B171" s="48">
        <v>441</v>
      </c>
      <c r="C171" s="48" t="s">
        <v>294</v>
      </c>
      <c r="D171" s="38" t="s">
        <v>165</v>
      </c>
      <c r="E171" s="39">
        <v>2500000</v>
      </c>
      <c r="F171" s="38" t="s">
        <v>297</v>
      </c>
      <c r="G171" s="41">
        <v>10</v>
      </c>
      <c r="H171" s="48" t="s">
        <v>167</v>
      </c>
      <c r="I171" s="41">
        <v>4</v>
      </c>
      <c r="J171" s="43">
        <v>2500000000</v>
      </c>
      <c r="K171" s="43">
        <v>0</v>
      </c>
      <c r="L171" s="43">
        <f>ROUND((K171/1000),0)</f>
        <v>0</v>
      </c>
      <c r="M171" s="43"/>
      <c r="N171" s="43"/>
      <c r="O171" s="43"/>
    </row>
    <row r="172" spans="1:15" x14ac:dyDescent="0.15">
      <c r="A172" s="37" t="s">
        <v>298</v>
      </c>
      <c r="B172" s="48">
        <v>442</v>
      </c>
      <c r="C172" s="48" t="s">
        <v>299</v>
      </c>
      <c r="D172" s="38" t="s">
        <v>165</v>
      </c>
      <c r="E172" s="39">
        <v>30700000</v>
      </c>
      <c r="F172" s="38" t="s">
        <v>244</v>
      </c>
      <c r="G172" s="41">
        <v>6</v>
      </c>
      <c r="H172" s="48" t="s">
        <v>147</v>
      </c>
      <c r="I172" s="41">
        <v>6.25</v>
      </c>
      <c r="J172" s="43">
        <v>30700000000</v>
      </c>
      <c r="K172" s="43">
        <v>0</v>
      </c>
      <c r="L172" s="43">
        <f>ROUND((K172/1000),0)</f>
        <v>0</v>
      </c>
      <c r="M172" s="43"/>
      <c r="N172" s="43"/>
      <c r="O172" s="43"/>
    </row>
    <row r="173" spans="1:15" x14ac:dyDescent="0.15">
      <c r="A173" s="37" t="s">
        <v>298</v>
      </c>
      <c r="B173" s="48">
        <v>442</v>
      </c>
      <c r="C173" s="48" t="s">
        <v>299</v>
      </c>
      <c r="D173" s="38" t="s">
        <v>165</v>
      </c>
      <c r="E173" s="39">
        <v>18000</v>
      </c>
      <c r="F173" s="38" t="s">
        <v>245</v>
      </c>
      <c r="G173" s="41">
        <v>0</v>
      </c>
      <c r="H173" s="48" t="s">
        <v>147</v>
      </c>
      <c r="I173" s="41">
        <v>6.5</v>
      </c>
      <c r="J173" s="43">
        <v>18000000</v>
      </c>
      <c r="K173" s="43">
        <v>0</v>
      </c>
      <c r="L173" s="43">
        <f>ROUND((K173/1000),0)</f>
        <v>0</v>
      </c>
      <c r="M173" s="43"/>
      <c r="N173" s="43"/>
      <c r="O173" s="43"/>
    </row>
    <row r="174" spans="1:15" x14ac:dyDescent="0.15">
      <c r="A174" s="37" t="s">
        <v>67</v>
      </c>
      <c r="B174" s="48">
        <v>449</v>
      </c>
      <c r="C174" s="48" t="s">
        <v>300</v>
      </c>
      <c r="D174" s="38" t="s">
        <v>36</v>
      </c>
      <c r="E174" s="39">
        <v>162</v>
      </c>
      <c r="F174" s="38" t="s">
        <v>247</v>
      </c>
      <c r="G174" s="41">
        <v>4.8</v>
      </c>
      <c r="H174" s="38" t="s">
        <v>55</v>
      </c>
      <c r="I174" s="41">
        <v>7.75</v>
      </c>
      <c r="J174" s="43">
        <v>162000</v>
      </c>
      <c r="K174" s="43">
        <v>72114.33</v>
      </c>
      <c r="L174" s="43">
        <f>ROUND((K174*$C$8/1000),0)</f>
        <v>1537325</v>
      </c>
      <c r="M174" s="43">
        <v>12017</v>
      </c>
      <c r="N174" s="43">
        <v>1549342</v>
      </c>
      <c r="O174" s="44"/>
    </row>
    <row r="175" spans="1:15" x14ac:dyDescent="0.15">
      <c r="A175" s="37" t="s">
        <v>301</v>
      </c>
      <c r="B175" s="48">
        <v>449</v>
      </c>
      <c r="C175" s="48" t="s">
        <v>300</v>
      </c>
      <c r="D175" s="38" t="s">
        <v>36</v>
      </c>
      <c r="E175" s="39">
        <v>50</v>
      </c>
      <c r="F175" s="38" t="s">
        <v>248</v>
      </c>
      <c r="G175" s="41">
        <v>5.4</v>
      </c>
      <c r="H175" s="38" t="s">
        <v>55</v>
      </c>
      <c r="I175" s="41">
        <v>14.75</v>
      </c>
      <c r="J175" s="43">
        <v>50000</v>
      </c>
      <c r="K175" s="43">
        <v>63906.83</v>
      </c>
      <c r="L175" s="43">
        <f>ROUND((K175*$C$8/1000),0)</f>
        <v>1362358</v>
      </c>
      <c r="M175" s="43">
        <v>0</v>
      </c>
      <c r="N175" s="43">
        <v>1362358</v>
      </c>
      <c r="O175" s="44"/>
    </row>
    <row r="176" spans="1:15" x14ac:dyDescent="0.15">
      <c r="A176" s="37" t="s">
        <v>301</v>
      </c>
      <c r="B176" s="48">
        <v>449</v>
      </c>
      <c r="C176" s="48" t="s">
        <v>300</v>
      </c>
      <c r="D176" s="38" t="s">
        <v>36</v>
      </c>
      <c r="E176" s="39">
        <v>59.52</v>
      </c>
      <c r="F176" s="38" t="s">
        <v>249</v>
      </c>
      <c r="G176" s="41">
        <v>4.5</v>
      </c>
      <c r="H176" s="38" t="s">
        <v>55</v>
      </c>
      <c r="I176" s="41">
        <v>15</v>
      </c>
      <c r="J176" s="43">
        <v>59520</v>
      </c>
      <c r="K176" s="43">
        <v>73090.48</v>
      </c>
      <c r="L176" s="43">
        <f>ROUND((K176*$C$8/1000),0)</f>
        <v>1558134</v>
      </c>
      <c r="M176" s="43">
        <v>0</v>
      </c>
      <c r="N176" s="43">
        <v>1558134</v>
      </c>
      <c r="O176" s="44"/>
    </row>
    <row r="177" spans="1:15" x14ac:dyDescent="0.15">
      <c r="A177" s="37" t="s">
        <v>311</v>
      </c>
      <c r="B177" s="48">
        <v>458</v>
      </c>
      <c r="C177" s="48" t="s">
        <v>312</v>
      </c>
      <c r="D177" s="38" t="s">
        <v>165</v>
      </c>
      <c r="E177" s="39">
        <v>16320000</v>
      </c>
      <c r="F177" s="38" t="s">
        <v>313</v>
      </c>
      <c r="G177" s="41">
        <v>6</v>
      </c>
      <c r="H177" s="48" t="s">
        <v>147</v>
      </c>
      <c r="I177" s="41">
        <v>4</v>
      </c>
      <c r="J177" s="43">
        <v>16320000000</v>
      </c>
      <c r="K177" s="43">
        <v>0</v>
      </c>
      <c r="L177" s="43">
        <f>ROUND((K177/1000),0)</f>
        <v>0</v>
      </c>
      <c r="M177" s="43"/>
      <c r="N177" s="43"/>
      <c r="O177" s="44"/>
    </row>
    <row r="178" spans="1:15" x14ac:dyDescent="0.15">
      <c r="A178" s="37" t="s">
        <v>141</v>
      </c>
      <c r="B178" s="48">
        <v>458</v>
      </c>
      <c r="C178" s="48" t="s">
        <v>312</v>
      </c>
      <c r="D178" s="38" t="s">
        <v>165</v>
      </c>
      <c r="E178" s="39">
        <v>3500000</v>
      </c>
      <c r="F178" s="38" t="s">
        <v>314</v>
      </c>
      <c r="G178" s="41">
        <v>10</v>
      </c>
      <c r="H178" s="48" t="s">
        <v>147</v>
      </c>
      <c r="I178" s="41">
        <v>6.1666600000000003</v>
      </c>
      <c r="J178" s="43">
        <v>3500000000</v>
      </c>
      <c r="K178" s="43">
        <v>0</v>
      </c>
      <c r="L178" s="43">
        <v>0</v>
      </c>
      <c r="M178" s="43"/>
      <c r="N178" s="43"/>
      <c r="O178" s="44"/>
    </row>
    <row r="179" spans="1:15" x14ac:dyDescent="0.15">
      <c r="A179" s="37" t="s">
        <v>141</v>
      </c>
      <c r="B179" s="48">
        <v>458</v>
      </c>
      <c r="C179" s="48" t="s">
        <v>312</v>
      </c>
      <c r="D179" s="38" t="s">
        <v>165</v>
      </c>
      <c r="E179" s="39">
        <v>1000</v>
      </c>
      <c r="F179" s="38" t="s">
        <v>315</v>
      </c>
      <c r="G179" s="41">
        <v>10</v>
      </c>
      <c r="H179" s="48" t="s">
        <v>147</v>
      </c>
      <c r="I179" s="41">
        <v>6.1666600000000003</v>
      </c>
      <c r="J179" s="43">
        <v>1000000</v>
      </c>
      <c r="K179" s="43">
        <v>0</v>
      </c>
      <c r="L179" s="43">
        <f>ROUND((K179/1000),0)</f>
        <v>0</v>
      </c>
      <c r="M179" s="43"/>
      <c r="N179" s="43"/>
      <c r="O179" s="44"/>
    </row>
    <row r="180" spans="1:15" x14ac:dyDescent="0.15">
      <c r="A180" s="37"/>
      <c r="B180" s="48"/>
      <c r="C180" s="48"/>
      <c r="D180" s="38"/>
      <c r="E180" s="39"/>
      <c r="F180" s="38"/>
      <c r="G180" s="41"/>
      <c r="H180" s="48"/>
      <c r="I180" s="41"/>
      <c r="J180" s="43"/>
      <c r="K180" s="43"/>
      <c r="L180" s="43"/>
      <c r="M180" s="43"/>
      <c r="N180" s="43"/>
      <c r="O180" s="44"/>
    </row>
    <row r="181" spans="1:15" x14ac:dyDescent="0.15">
      <c r="A181" s="37" t="s">
        <v>298</v>
      </c>
      <c r="B181" s="48">
        <v>471</v>
      </c>
      <c r="C181" s="48" t="s">
        <v>316</v>
      </c>
      <c r="D181" s="38" t="s">
        <v>165</v>
      </c>
      <c r="E181" s="39">
        <v>35250000</v>
      </c>
      <c r="F181" s="38" t="s">
        <v>317</v>
      </c>
      <c r="G181" s="41">
        <v>6.5</v>
      </c>
      <c r="H181" s="48" t="s">
        <v>147</v>
      </c>
      <c r="I181" s="41">
        <v>7</v>
      </c>
      <c r="J181" s="43">
        <v>35250000000</v>
      </c>
      <c r="K181" s="43">
        <v>35250000000</v>
      </c>
      <c r="L181" s="43">
        <f t="shared" ref="L181:L187" si="12">ROUND((K181/1000),0)</f>
        <v>35250000</v>
      </c>
      <c r="M181" s="43">
        <v>553274</v>
      </c>
      <c r="N181" s="43">
        <v>35803274</v>
      </c>
      <c r="O181" s="44"/>
    </row>
    <row r="182" spans="1:15" x14ac:dyDescent="0.15">
      <c r="A182" s="37" t="s">
        <v>298</v>
      </c>
      <c r="B182" s="48">
        <v>471</v>
      </c>
      <c r="C182" s="48" t="s">
        <v>316</v>
      </c>
      <c r="D182" s="38" t="s">
        <v>165</v>
      </c>
      <c r="E182" s="39">
        <v>4750000</v>
      </c>
      <c r="F182" s="38" t="s">
        <v>318</v>
      </c>
      <c r="G182" s="41">
        <v>0</v>
      </c>
      <c r="H182" s="48" t="s">
        <v>147</v>
      </c>
      <c r="I182" s="41">
        <v>7.25</v>
      </c>
      <c r="J182" s="43">
        <v>4750000000</v>
      </c>
      <c r="K182" s="43">
        <v>4750000000</v>
      </c>
      <c r="L182" s="43">
        <f t="shared" si="12"/>
        <v>4750000</v>
      </c>
      <c r="M182" s="43">
        <v>0</v>
      </c>
      <c r="N182" s="43">
        <v>4750000</v>
      </c>
      <c r="O182" s="44"/>
    </row>
    <row r="183" spans="1:15" x14ac:dyDescent="0.15">
      <c r="A183" s="37" t="s">
        <v>148</v>
      </c>
      <c r="B183" s="48">
        <v>472</v>
      </c>
      <c r="C183" s="48" t="s">
        <v>319</v>
      </c>
      <c r="D183" s="38" t="s">
        <v>165</v>
      </c>
      <c r="E183" s="39">
        <v>15700000</v>
      </c>
      <c r="F183" s="38" t="s">
        <v>69</v>
      </c>
      <c r="G183" s="41">
        <v>6</v>
      </c>
      <c r="H183" s="48" t="s">
        <v>147</v>
      </c>
      <c r="I183" s="41">
        <v>4</v>
      </c>
      <c r="J183" s="43">
        <v>15700000000</v>
      </c>
      <c r="K183" s="43">
        <v>0</v>
      </c>
      <c r="L183" s="43">
        <f t="shared" si="12"/>
        <v>0</v>
      </c>
      <c r="M183" s="43"/>
      <c r="N183" s="43"/>
      <c r="O183" s="44"/>
    </row>
    <row r="184" spans="1:15" x14ac:dyDescent="0.15">
      <c r="A184" s="37" t="s">
        <v>148</v>
      </c>
      <c r="B184" s="48">
        <v>472</v>
      </c>
      <c r="C184" s="48" t="s">
        <v>319</v>
      </c>
      <c r="D184" s="38" t="s">
        <v>165</v>
      </c>
      <c r="E184" s="39">
        <v>500000</v>
      </c>
      <c r="F184" s="38" t="s">
        <v>71</v>
      </c>
      <c r="G184" s="41" t="s">
        <v>320</v>
      </c>
      <c r="H184" s="48" t="s">
        <v>147</v>
      </c>
      <c r="I184" s="41">
        <v>6</v>
      </c>
      <c r="J184" s="43">
        <v>500000000</v>
      </c>
      <c r="K184" s="43">
        <v>500000000</v>
      </c>
      <c r="L184" s="43">
        <f t="shared" si="12"/>
        <v>500000</v>
      </c>
      <c r="M184" s="43">
        <v>0</v>
      </c>
      <c r="N184" s="43">
        <v>500000</v>
      </c>
      <c r="O184" s="44"/>
    </row>
    <row r="185" spans="1:15" x14ac:dyDescent="0.15">
      <c r="A185" s="37" t="s">
        <v>148</v>
      </c>
      <c r="B185" s="48">
        <v>472</v>
      </c>
      <c r="C185" s="48" t="s">
        <v>319</v>
      </c>
      <c r="D185" s="38" t="s">
        <v>165</v>
      </c>
      <c r="E185" s="39">
        <v>1000</v>
      </c>
      <c r="F185" s="38" t="s">
        <v>135</v>
      </c>
      <c r="G185" s="41">
        <v>10</v>
      </c>
      <c r="H185" s="48" t="s">
        <v>147</v>
      </c>
      <c r="I185" s="41">
        <v>6</v>
      </c>
      <c r="J185" s="43">
        <v>1000000</v>
      </c>
      <c r="K185" s="43">
        <v>1000000</v>
      </c>
      <c r="L185" s="43">
        <f t="shared" si="12"/>
        <v>1000</v>
      </c>
      <c r="M185" s="43">
        <v>487</v>
      </c>
      <c r="N185" s="43">
        <v>1487</v>
      </c>
      <c r="O185" s="43"/>
    </row>
    <row r="186" spans="1:15" x14ac:dyDescent="0.15">
      <c r="A186" s="37" t="s">
        <v>298</v>
      </c>
      <c r="B186" s="48">
        <v>473</v>
      </c>
      <c r="C186" s="48" t="s">
        <v>321</v>
      </c>
      <c r="D186" s="38" t="s">
        <v>165</v>
      </c>
      <c r="E186" s="39">
        <v>13000000</v>
      </c>
      <c r="F186" s="38" t="s">
        <v>322</v>
      </c>
      <c r="G186" s="41">
        <v>6.5</v>
      </c>
      <c r="H186" s="48" t="s">
        <v>147</v>
      </c>
      <c r="I186" s="41">
        <v>5.25</v>
      </c>
      <c r="J186" s="43">
        <v>13000000000</v>
      </c>
      <c r="K186" s="43">
        <v>0</v>
      </c>
      <c r="L186" s="43">
        <f t="shared" si="12"/>
        <v>0</v>
      </c>
      <c r="M186" s="43"/>
      <c r="N186" s="43"/>
      <c r="O186" s="44"/>
    </row>
    <row r="187" spans="1:15" x14ac:dyDescent="0.15">
      <c r="A187" s="37" t="s">
        <v>298</v>
      </c>
      <c r="B187" s="48">
        <v>473</v>
      </c>
      <c r="C187" s="48" t="s">
        <v>321</v>
      </c>
      <c r="D187" s="38" t="s">
        <v>165</v>
      </c>
      <c r="E187" s="39">
        <v>10000</v>
      </c>
      <c r="F187" s="38" t="s">
        <v>323</v>
      </c>
      <c r="G187" s="41">
        <v>0</v>
      </c>
      <c r="H187" s="48" t="s">
        <v>147</v>
      </c>
      <c r="I187" s="41">
        <v>5.5</v>
      </c>
      <c r="J187" s="43">
        <v>10000000</v>
      </c>
      <c r="K187" s="43">
        <v>0</v>
      </c>
      <c r="L187" s="43">
        <f t="shared" si="12"/>
        <v>0</v>
      </c>
      <c r="M187" s="43"/>
      <c r="N187" s="43"/>
      <c r="O187" s="44"/>
    </row>
    <row r="188" spans="1:15" x14ac:dyDescent="0.15">
      <c r="A188" s="37" t="s">
        <v>148</v>
      </c>
      <c r="B188" s="48">
        <v>486</v>
      </c>
      <c r="C188" s="48" t="s">
        <v>324</v>
      </c>
      <c r="D188" s="38" t="s">
        <v>36</v>
      </c>
      <c r="E188" s="39">
        <v>450</v>
      </c>
      <c r="F188" s="38" t="s">
        <v>111</v>
      </c>
      <c r="G188" s="41">
        <v>4.25</v>
      </c>
      <c r="H188" s="48" t="s">
        <v>63</v>
      </c>
      <c r="I188" s="41">
        <v>19.5</v>
      </c>
      <c r="J188" s="43">
        <v>450000</v>
      </c>
      <c r="K188" s="43">
        <v>355523</v>
      </c>
      <c r="L188" s="43">
        <f>ROUND((K188*$C$8/1000),0)</f>
        <v>7578997</v>
      </c>
      <c r="M188" s="43">
        <v>30733</v>
      </c>
      <c r="N188" s="43">
        <v>7609730</v>
      </c>
      <c r="O188" s="44"/>
    </row>
    <row r="189" spans="1:15" x14ac:dyDescent="0.15">
      <c r="A189" s="37" t="s">
        <v>325</v>
      </c>
      <c r="B189" s="48">
        <v>486</v>
      </c>
      <c r="C189" s="48" t="s">
        <v>324</v>
      </c>
      <c r="D189" s="38" t="s">
        <v>36</v>
      </c>
      <c r="E189" s="39">
        <v>50</v>
      </c>
      <c r="F189" s="38" t="s">
        <v>113</v>
      </c>
      <c r="G189" s="41">
        <v>8</v>
      </c>
      <c r="H189" s="48" t="s">
        <v>63</v>
      </c>
      <c r="I189" s="41">
        <v>23.25</v>
      </c>
      <c r="J189" s="43">
        <v>50000</v>
      </c>
      <c r="K189" s="43">
        <v>50000</v>
      </c>
      <c r="L189" s="43">
        <f>ROUND((K189*$C$8/1000),0)</f>
        <v>1065894</v>
      </c>
      <c r="M189" s="43">
        <v>395134</v>
      </c>
      <c r="N189" s="43">
        <v>1461028</v>
      </c>
      <c r="O189" s="44"/>
    </row>
    <row r="190" spans="1:15" x14ac:dyDescent="0.15">
      <c r="A190" s="37" t="s">
        <v>326</v>
      </c>
      <c r="B190" s="48">
        <v>486</v>
      </c>
      <c r="C190" s="48" t="s">
        <v>327</v>
      </c>
      <c r="D190" s="38" t="s">
        <v>36</v>
      </c>
      <c r="E190" s="39">
        <v>427</v>
      </c>
      <c r="F190" s="38" t="s">
        <v>240</v>
      </c>
      <c r="G190" s="41">
        <v>4</v>
      </c>
      <c r="H190" s="48" t="s">
        <v>63</v>
      </c>
      <c r="I190" s="41">
        <v>20</v>
      </c>
      <c r="J190" s="43">
        <v>427000</v>
      </c>
      <c r="K190" s="43">
        <v>365666</v>
      </c>
      <c r="L190" s="43">
        <f>ROUND((K190*$C$8/1000),0)</f>
        <v>7795224</v>
      </c>
      <c r="M190" s="43">
        <v>29790</v>
      </c>
      <c r="N190" s="43">
        <v>7825014</v>
      </c>
      <c r="O190" s="44"/>
    </row>
    <row r="191" spans="1:15" x14ac:dyDescent="0.15">
      <c r="A191" s="37" t="s">
        <v>326</v>
      </c>
      <c r="B191" s="48">
        <v>486</v>
      </c>
      <c r="C191" s="48" t="s">
        <v>327</v>
      </c>
      <c r="D191" s="38" t="s">
        <v>36</v>
      </c>
      <c r="E191" s="39">
        <v>37</v>
      </c>
      <c r="F191" s="38" t="s">
        <v>328</v>
      </c>
      <c r="G191" s="41">
        <v>4</v>
      </c>
      <c r="H191" s="48" t="s">
        <v>63</v>
      </c>
      <c r="I191" s="41">
        <v>20</v>
      </c>
      <c r="J191" s="43">
        <v>37000</v>
      </c>
      <c r="K191" s="43">
        <v>37000</v>
      </c>
      <c r="L191" s="43">
        <f>ROUND((K191*$C$8/1000),0)</f>
        <v>788762</v>
      </c>
      <c r="M191" s="43">
        <v>84582</v>
      </c>
      <c r="N191" s="43">
        <v>873344</v>
      </c>
      <c r="O191" s="44"/>
    </row>
    <row r="192" spans="1:15" x14ac:dyDescent="0.15">
      <c r="A192" s="37" t="s">
        <v>326</v>
      </c>
      <c r="B192" s="48">
        <v>486</v>
      </c>
      <c r="C192" s="48" t="s">
        <v>327</v>
      </c>
      <c r="D192" s="38" t="s">
        <v>36</v>
      </c>
      <c r="E192" s="39">
        <v>59</v>
      </c>
      <c r="F192" s="38" t="s">
        <v>329</v>
      </c>
      <c r="G192" s="41">
        <v>7</v>
      </c>
      <c r="H192" s="48" t="s">
        <v>63</v>
      </c>
      <c r="I192" s="41">
        <v>21.75</v>
      </c>
      <c r="J192" s="43">
        <v>59000</v>
      </c>
      <c r="K192" s="43">
        <v>59000</v>
      </c>
      <c r="L192" s="43">
        <f>ROUND((K192*$C$8/1000),0)</f>
        <v>1257755</v>
      </c>
      <c r="M192" s="43">
        <v>241627</v>
      </c>
      <c r="N192" s="43">
        <v>1499382</v>
      </c>
      <c r="O192" s="44"/>
    </row>
    <row r="193" spans="1:15" x14ac:dyDescent="0.15">
      <c r="A193" s="37"/>
      <c r="B193" s="48"/>
      <c r="C193" s="48"/>
      <c r="D193" s="38"/>
      <c r="E193" s="39"/>
      <c r="F193" s="38"/>
      <c r="G193" s="41"/>
      <c r="H193" s="48"/>
      <c r="I193" s="41"/>
      <c r="J193" s="43"/>
      <c r="K193" s="43"/>
      <c r="L193" s="43"/>
      <c r="M193" s="43"/>
      <c r="N193" s="43"/>
      <c r="O193" s="44"/>
    </row>
    <row r="194" spans="1:15" x14ac:dyDescent="0.15">
      <c r="A194" s="37" t="s">
        <v>298</v>
      </c>
      <c r="B194" s="48">
        <v>490</v>
      </c>
      <c r="C194" s="48" t="s">
        <v>330</v>
      </c>
      <c r="D194" s="38" t="s">
        <v>165</v>
      </c>
      <c r="E194" s="39">
        <v>15000000</v>
      </c>
      <c r="F194" s="38" t="s">
        <v>331</v>
      </c>
      <c r="G194" s="41">
        <v>6.25</v>
      </c>
      <c r="H194" s="48" t="s">
        <v>147</v>
      </c>
      <c r="I194" s="41">
        <v>6.25</v>
      </c>
      <c r="J194" s="43">
        <v>15000000000</v>
      </c>
      <c r="K194" s="43">
        <v>7252740000</v>
      </c>
      <c r="L194" s="43">
        <f>ROUND((K194/1000),0)</f>
        <v>7252740</v>
      </c>
      <c r="M194" s="43">
        <v>35550</v>
      </c>
      <c r="N194" s="43">
        <v>7288290</v>
      </c>
      <c r="O194" s="44"/>
    </row>
    <row r="195" spans="1:15" x14ac:dyDescent="0.15">
      <c r="A195" s="37" t="s">
        <v>298</v>
      </c>
      <c r="B195" s="48">
        <v>490</v>
      </c>
      <c r="C195" s="48" t="s">
        <v>330</v>
      </c>
      <c r="D195" s="38" t="s">
        <v>165</v>
      </c>
      <c r="E195" s="39">
        <v>10000000</v>
      </c>
      <c r="F195" s="38" t="s">
        <v>332</v>
      </c>
      <c r="G195" s="41">
        <v>0</v>
      </c>
      <c r="H195" s="48" t="s">
        <v>147</v>
      </c>
      <c r="I195" s="41">
        <v>6.5</v>
      </c>
      <c r="J195" s="43">
        <v>10000000000</v>
      </c>
      <c r="K195" s="43">
        <v>8872000000</v>
      </c>
      <c r="L195" s="43">
        <f>ROUND((K195/1000),0)</f>
        <v>8872000</v>
      </c>
      <c r="M195" s="43">
        <v>0</v>
      </c>
      <c r="N195" s="43">
        <v>8872000</v>
      </c>
      <c r="O195" s="44"/>
    </row>
    <row r="196" spans="1:15" x14ac:dyDescent="0.15">
      <c r="A196" s="37" t="s">
        <v>333</v>
      </c>
      <c r="B196" s="48">
        <v>490</v>
      </c>
      <c r="C196" s="48" t="s">
        <v>334</v>
      </c>
      <c r="D196" s="38" t="s">
        <v>165</v>
      </c>
      <c r="E196" s="39">
        <v>16800000</v>
      </c>
      <c r="F196" s="38" t="s">
        <v>335</v>
      </c>
      <c r="G196" s="41">
        <v>6.5</v>
      </c>
      <c r="H196" s="48" t="s">
        <v>147</v>
      </c>
      <c r="I196" s="41">
        <v>5.75</v>
      </c>
      <c r="J196" s="43">
        <v>16800000000</v>
      </c>
      <c r="K196" s="43">
        <v>8131791360</v>
      </c>
      <c r="L196" s="43">
        <f>ROUND((K196/1000),0)</f>
        <v>8131791</v>
      </c>
      <c r="M196" s="43">
        <v>41406</v>
      </c>
      <c r="N196" s="43">
        <v>8173197</v>
      </c>
      <c r="O196" s="44"/>
    </row>
    <row r="197" spans="1:15" x14ac:dyDescent="0.15">
      <c r="A197" s="37" t="s">
        <v>333</v>
      </c>
      <c r="B197" s="48">
        <v>490</v>
      </c>
      <c r="C197" s="48" t="s">
        <v>334</v>
      </c>
      <c r="D197" s="38" t="s">
        <v>165</v>
      </c>
      <c r="E197" s="39">
        <v>11200000</v>
      </c>
      <c r="F197" s="38" t="s">
        <v>336</v>
      </c>
      <c r="G197" s="41">
        <v>0</v>
      </c>
      <c r="H197" s="48" t="s">
        <v>147</v>
      </c>
      <c r="I197" s="41">
        <v>6</v>
      </c>
      <c r="J197" s="43">
        <v>11200000000</v>
      </c>
      <c r="K197" s="43">
        <v>9928000320</v>
      </c>
      <c r="L197" s="43">
        <f>ROUND((K197/1000),0)</f>
        <v>9928000</v>
      </c>
      <c r="M197" s="43">
        <v>0</v>
      </c>
      <c r="N197" s="43">
        <v>9928000</v>
      </c>
      <c r="O197" s="44"/>
    </row>
    <row r="198" spans="1:15" x14ac:dyDescent="0.15">
      <c r="A198" s="37" t="s">
        <v>60</v>
      </c>
      <c r="B198" s="48">
        <v>495</v>
      </c>
      <c r="C198" s="48" t="s">
        <v>337</v>
      </c>
      <c r="D198" s="38" t="s">
        <v>36</v>
      </c>
      <c r="E198" s="39">
        <v>578.5</v>
      </c>
      <c r="F198" s="38" t="s">
        <v>338</v>
      </c>
      <c r="G198" s="41">
        <v>4</v>
      </c>
      <c r="H198" s="48" t="s">
        <v>63</v>
      </c>
      <c r="I198" s="41">
        <v>19.25</v>
      </c>
      <c r="J198" s="43">
        <v>578500</v>
      </c>
      <c r="K198" s="43">
        <v>451167</v>
      </c>
      <c r="L198" s="43">
        <f t="shared" ref="L198:L215" si="13">ROUND((K198*$C$8/1000),0)</f>
        <v>9617924</v>
      </c>
      <c r="M198" s="43">
        <v>63176</v>
      </c>
      <c r="N198" s="43">
        <v>9681100</v>
      </c>
      <c r="O198" s="44"/>
    </row>
    <row r="199" spans="1:15" x14ac:dyDescent="0.15">
      <c r="A199" s="37" t="s">
        <v>60</v>
      </c>
      <c r="B199" s="48">
        <v>495</v>
      </c>
      <c r="C199" s="48" t="s">
        <v>337</v>
      </c>
      <c r="D199" s="38" t="s">
        <v>36</v>
      </c>
      <c r="E199" s="39">
        <v>52.2</v>
      </c>
      <c r="F199" s="38" t="s">
        <v>339</v>
      </c>
      <c r="G199" s="41">
        <v>5</v>
      </c>
      <c r="H199" s="48" t="s">
        <v>63</v>
      </c>
      <c r="I199" s="41">
        <v>19.25</v>
      </c>
      <c r="J199" s="43">
        <v>52200</v>
      </c>
      <c r="K199" s="43">
        <v>52841</v>
      </c>
      <c r="L199" s="43">
        <f t="shared" si="13"/>
        <v>1126458</v>
      </c>
      <c r="M199" s="43">
        <v>9215</v>
      </c>
      <c r="N199" s="43">
        <v>1135673</v>
      </c>
      <c r="O199" s="44"/>
    </row>
    <row r="200" spans="1:15" x14ac:dyDescent="0.15">
      <c r="A200" s="37" t="s">
        <v>64</v>
      </c>
      <c r="B200" s="48">
        <v>495</v>
      </c>
      <c r="C200" s="48" t="s">
        <v>337</v>
      </c>
      <c r="D200" s="38" t="s">
        <v>36</v>
      </c>
      <c r="E200" s="39">
        <v>27.4</v>
      </c>
      <c r="F200" s="38" t="s">
        <v>340</v>
      </c>
      <c r="G200" s="41">
        <v>5.5</v>
      </c>
      <c r="H200" s="48" t="s">
        <v>63</v>
      </c>
      <c r="I200" s="41">
        <v>19.25</v>
      </c>
      <c r="J200" s="43">
        <v>27400</v>
      </c>
      <c r="K200" s="43">
        <v>30497</v>
      </c>
      <c r="L200" s="43">
        <f t="shared" si="13"/>
        <v>650131</v>
      </c>
      <c r="M200" s="43">
        <v>5840</v>
      </c>
      <c r="N200" s="43">
        <v>655971</v>
      </c>
      <c r="O200" s="44"/>
    </row>
    <row r="201" spans="1:15" x14ac:dyDescent="0.15">
      <c r="A201" s="37" t="s">
        <v>64</v>
      </c>
      <c r="B201" s="48">
        <v>495</v>
      </c>
      <c r="C201" s="48" t="s">
        <v>337</v>
      </c>
      <c r="D201" s="38" t="s">
        <v>36</v>
      </c>
      <c r="E201" s="39">
        <v>20.399999999999999</v>
      </c>
      <c r="F201" s="38" t="s">
        <v>341</v>
      </c>
      <c r="G201" s="41">
        <v>6</v>
      </c>
      <c r="H201" s="48" t="s">
        <v>63</v>
      </c>
      <c r="I201" s="41">
        <v>19.25</v>
      </c>
      <c r="J201" s="43">
        <v>20400</v>
      </c>
      <c r="K201" s="43">
        <v>24653</v>
      </c>
      <c r="L201" s="43">
        <f t="shared" si="13"/>
        <v>525550</v>
      </c>
      <c r="M201" s="43">
        <v>5141</v>
      </c>
      <c r="N201" s="43">
        <v>530691</v>
      </c>
      <c r="O201" s="44"/>
    </row>
    <row r="202" spans="1:15" x14ac:dyDescent="0.15">
      <c r="A202" s="37" t="s">
        <v>342</v>
      </c>
      <c r="B202" s="48">
        <v>495</v>
      </c>
      <c r="C202" s="48" t="s">
        <v>337</v>
      </c>
      <c r="D202" s="38" t="s">
        <v>36</v>
      </c>
      <c r="E202" s="39">
        <v>22</v>
      </c>
      <c r="F202" s="64" t="s">
        <v>343</v>
      </c>
      <c r="G202" s="41">
        <v>7</v>
      </c>
      <c r="H202" s="48" t="s">
        <v>63</v>
      </c>
      <c r="I202" s="41">
        <v>19.25</v>
      </c>
      <c r="J202" s="43">
        <v>22000</v>
      </c>
      <c r="K202" s="43">
        <v>27410</v>
      </c>
      <c r="L202" s="43">
        <f t="shared" si="13"/>
        <v>584323</v>
      </c>
      <c r="M202" s="43">
        <v>6645</v>
      </c>
      <c r="N202" s="43">
        <v>590968</v>
      </c>
      <c r="O202" s="44"/>
    </row>
    <row r="203" spans="1:15" x14ac:dyDescent="0.15">
      <c r="A203" s="37" t="s">
        <v>342</v>
      </c>
      <c r="B203" s="48">
        <v>495</v>
      </c>
      <c r="C203" s="48" t="s">
        <v>337</v>
      </c>
      <c r="D203" s="38" t="s">
        <v>36</v>
      </c>
      <c r="E203" s="39">
        <v>31</v>
      </c>
      <c r="F203" s="38" t="s">
        <v>344</v>
      </c>
      <c r="G203" s="41">
        <v>7.5</v>
      </c>
      <c r="H203" s="48" t="s">
        <v>63</v>
      </c>
      <c r="I203" s="41">
        <v>19.25</v>
      </c>
      <c r="J203" s="43">
        <v>31000</v>
      </c>
      <c r="K203" s="43">
        <v>39929</v>
      </c>
      <c r="L203" s="43">
        <f t="shared" si="13"/>
        <v>851202</v>
      </c>
      <c r="M203" s="43">
        <v>10353</v>
      </c>
      <c r="N203" s="43">
        <v>861555</v>
      </c>
      <c r="O203" s="44"/>
    </row>
    <row r="204" spans="1:15" x14ac:dyDescent="0.15">
      <c r="A204" s="37" t="s">
        <v>345</v>
      </c>
      <c r="B204" s="48">
        <v>495</v>
      </c>
      <c r="C204" s="48" t="s">
        <v>346</v>
      </c>
      <c r="D204" s="38" t="s">
        <v>36</v>
      </c>
      <c r="E204" s="39">
        <v>478</v>
      </c>
      <c r="F204" s="38" t="s">
        <v>347</v>
      </c>
      <c r="G204" s="41">
        <v>4</v>
      </c>
      <c r="H204" s="48" t="s">
        <v>63</v>
      </c>
      <c r="I204" s="41">
        <v>18.25</v>
      </c>
      <c r="J204" s="43">
        <v>478000</v>
      </c>
      <c r="K204" s="43">
        <v>399308</v>
      </c>
      <c r="L204" s="43">
        <f t="shared" si="13"/>
        <v>8512400</v>
      </c>
      <c r="M204" s="43">
        <v>55917</v>
      </c>
      <c r="N204" s="43">
        <v>8568317</v>
      </c>
      <c r="O204" s="44"/>
    </row>
    <row r="205" spans="1:15" x14ac:dyDescent="0.15">
      <c r="A205" s="37" t="s">
        <v>348</v>
      </c>
      <c r="B205" s="48">
        <v>495</v>
      </c>
      <c r="C205" s="48" t="s">
        <v>346</v>
      </c>
      <c r="D205" s="38" t="s">
        <v>36</v>
      </c>
      <c r="E205" s="39">
        <v>55</v>
      </c>
      <c r="F205" s="38" t="s">
        <v>349</v>
      </c>
      <c r="G205" s="41">
        <v>5</v>
      </c>
      <c r="H205" s="48" t="s">
        <v>63</v>
      </c>
      <c r="I205" s="41">
        <v>18.25</v>
      </c>
      <c r="J205" s="43">
        <v>55000</v>
      </c>
      <c r="K205" s="43">
        <v>55675</v>
      </c>
      <c r="L205" s="43">
        <f t="shared" si="13"/>
        <v>1186873</v>
      </c>
      <c r="M205" s="43">
        <v>9710</v>
      </c>
      <c r="N205" s="43">
        <v>1196583</v>
      </c>
      <c r="O205" s="44"/>
    </row>
    <row r="206" spans="1:15" x14ac:dyDescent="0.15">
      <c r="A206" s="37" t="s">
        <v>350</v>
      </c>
      <c r="B206" s="48">
        <v>495</v>
      </c>
      <c r="C206" s="48" t="s">
        <v>346</v>
      </c>
      <c r="D206" s="38" t="s">
        <v>36</v>
      </c>
      <c r="E206" s="39">
        <v>18</v>
      </c>
      <c r="F206" s="38" t="s">
        <v>351</v>
      </c>
      <c r="G206" s="41">
        <v>5.5</v>
      </c>
      <c r="H206" s="48" t="s">
        <v>63</v>
      </c>
      <c r="I206" s="41">
        <v>18.25</v>
      </c>
      <c r="J206" s="43">
        <v>18000</v>
      </c>
      <c r="K206" s="43">
        <v>18990</v>
      </c>
      <c r="L206" s="43">
        <f t="shared" si="13"/>
        <v>404827</v>
      </c>
      <c r="M206" s="43">
        <v>3637</v>
      </c>
      <c r="N206" s="43">
        <v>408464</v>
      </c>
      <c r="O206" s="44"/>
    </row>
    <row r="207" spans="1:15" x14ac:dyDescent="0.15">
      <c r="A207" s="37" t="s">
        <v>352</v>
      </c>
      <c r="B207" s="48">
        <v>495</v>
      </c>
      <c r="C207" s="48" t="s">
        <v>346</v>
      </c>
      <c r="D207" s="38" t="s">
        <v>36</v>
      </c>
      <c r="E207" s="39">
        <v>8</v>
      </c>
      <c r="F207" s="38" t="s">
        <v>353</v>
      </c>
      <c r="G207" s="41">
        <v>6</v>
      </c>
      <c r="H207" s="48" t="s">
        <v>63</v>
      </c>
      <c r="I207" s="41">
        <v>18.25</v>
      </c>
      <c r="J207" s="43">
        <v>8000</v>
      </c>
      <c r="K207" s="43">
        <v>9121</v>
      </c>
      <c r="L207" s="43">
        <f t="shared" si="13"/>
        <v>194440</v>
      </c>
      <c r="M207" s="43">
        <v>1902</v>
      </c>
      <c r="N207" s="43">
        <v>196342</v>
      </c>
      <c r="O207" s="44"/>
    </row>
    <row r="208" spans="1:15" x14ac:dyDescent="0.15">
      <c r="A208" s="37" t="s">
        <v>352</v>
      </c>
      <c r="B208" s="48">
        <v>495</v>
      </c>
      <c r="C208" s="48" t="s">
        <v>346</v>
      </c>
      <c r="D208" s="38" t="s">
        <v>36</v>
      </c>
      <c r="E208" s="39">
        <v>15</v>
      </c>
      <c r="F208" s="38" t="s">
        <v>354</v>
      </c>
      <c r="G208" s="41">
        <v>7</v>
      </c>
      <c r="H208" s="48" t="s">
        <v>63</v>
      </c>
      <c r="I208" s="41">
        <v>18.25</v>
      </c>
      <c r="J208" s="43">
        <v>15000</v>
      </c>
      <c r="K208" s="43">
        <v>17466</v>
      </c>
      <c r="L208" s="43">
        <f t="shared" si="13"/>
        <v>372338</v>
      </c>
      <c r="M208" s="43">
        <v>4234</v>
      </c>
      <c r="N208" s="43">
        <v>376572</v>
      </c>
      <c r="O208" s="44"/>
    </row>
    <row r="209" spans="1:15" x14ac:dyDescent="0.15">
      <c r="A209" s="37" t="s">
        <v>352</v>
      </c>
      <c r="B209" s="48">
        <v>495</v>
      </c>
      <c r="C209" s="48" t="s">
        <v>346</v>
      </c>
      <c r="D209" s="38" t="s">
        <v>36</v>
      </c>
      <c r="E209" s="39">
        <v>25</v>
      </c>
      <c r="F209" s="38" t="s">
        <v>355</v>
      </c>
      <c r="G209" s="41">
        <v>7.5</v>
      </c>
      <c r="H209" s="48" t="s">
        <v>63</v>
      </c>
      <c r="I209" s="41">
        <v>18.25</v>
      </c>
      <c r="J209" s="43">
        <v>25000</v>
      </c>
      <c r="K209" s="43">
        <v>29954</v>
      </c>
      <c r="L209" s="43">
        <f t="shared" si="13"/>
        <v>638556</v>
      </c>
      <c r="M209" s="43">
        <v>7766</v>
      </c>
      <c r="N209" s="43">
        <v>646322</v>
      </c>
      <c r="O209" s="44"/>
    </row>
    <row r="210" spans="1:15" x14ac:dyDescent="0.15">
      <c r="A210" s="37" t="s">
        <v>356</v>
      </c>
      <c r="B210" s="48">
        <v>495</v>
      </c>
      <c r="C210" s="48" t="s">
        <v>357</v>
      </c>
      <c r="D210" s="38" t="s">
        <v>36</v>
      </c>
      <c r="E210" s="39">
        <f>500*804/1000</f>
        <v>402</v>
      </c>
      <c r="F210" s="38" t="s">
        <v>358</v>
      </c>
      <c r="G210" s="41">
        <v>4.7</v>
      </c>
      <c r="H210" s="38" t="s">
        <v>63</v>
      </c>
      <c r="I210" s="41">
        <v>17</v>
      </c>
      <c r="J210" s="146">
        <v>402000</v>
      </c>
      <c r="K210" s="43">
        <v>369156</v>
      </c>
      <c r="L210" s="43">
        <f t="shared" si="13"/>
        <v>7869623</v>
      </c>
      <c r="M210" s="43">
        <v>60587</v>
      </c>
      <c r="N210" s="43">
        <v>7930210</v>
      </c>
      <c r="O210" s="44"/>
    </row>
    <row r="211" spans="1:15" x14ac:dyDescent="0.15">
      <c r="A211" s="37" t="s">
        <v>359</v>
      </c>
      <c r="B211" s="48">
        <v>495</v>
      </c>
      <c r="C211" s="48" t="s">
        <v>357</v>
      </c>
      <c r="D211" s="38" t="s">
        <v>36</v>
      </c>
      <c r="E211" s="39">
        <v>38.200000000000003</v>
      </c>
      <c r="F211" s="38" t="s">
        <v>360</v>
      </c>
      <c r="G211" s="41">
        <v>5.2</v>
      </c>
      <c r="H211" s="38" t="s">
        <v>63</v>
      </c>
      <c r="I211" s="41">
        <v>17</v>
      </c>
      <c r="J211" s="146">
        <v>38200</v>
      </c>
      <c r="K211" s="43">
        <v>38200</v>
      </c>
      <c r="L211" s="43">
        <f t="shared" si="13"/>
        <v>814343</v>
      </c>
      <c r="M211" s="43">
        <v>6924</v>
      </c>
      <c r="N211" s="43">
        <v>821267</v>
      </c>
      <c r="O211" s="44"/>
    </row>
    <row r="212" spans="1:15" x14ac:dyDescent="0.15">
      <c r="A212" s="37" t="s">
        <v>359</v>
      </c>
      <c r="B212" s="48">
        <v>495</v>
      </c>
      <c r="C212" s="48" t="s">
        <v>357</v>
      </c>
      <c r="D212" s="38" t="s">
        <v>36</v>
      </c>
      <c r="E212" s="39">
        <v>12</v>
      </c>
      <c r="F212" s="38" t="s">
        <v>361</v>
      </c>
      <c r="G212" s="41">
        <v>5.2</v>
      </c>
      <c r="H212" s="38" t="s">
        <v>63</v>
      </c>
      <c r="I212" s="41">
        <v>17</v>
      </c>
      <c r="J212" s="146">
        <v>12000</v>
      </c>
      <c r="K212" s="43">
        <v>12153</v>
      </c>
      <c r="L212" s="43">
        <f t="shared" si="13"/>
        <v>259076</v>
      </c>
      <c r="M212" s="43">
        <v>2203</v>
      </c>
      <c r="N212" s="43">
        <v>261279</v>
      </c>
      <c r="O212" s="44"/>
    </row>
    <row r="213" spans="1:15" x14ac:dyDescent="0.15">
      <c r="A213" s="37" t="s">
        <v>359</v>
      </c>
      <c r="B213" s="48">
        <v>495</v>
      </c>
      <c r="C213" s="48" t="s">
        <v>357</v>
      </c>
      <c r="D213" s="38" t="s">
        <v>36</v>
      </c>
      <c r="E213" s="39">
        <v>6</v>
      </c>
      <c r="F213" s="38" t="s">
        <v>362</v>
      </c>
      <c r="G213" s="41">
        <v>5.2</v>
      </c>
      <c r="H213" s="38" t="s">
        <v>63</v>
      </c>
      <c r="I213" s="41">
        <v>17</v>
      </c>
      <c r="J213" s="146">
        <v>6000</v>
      </c>
      <c r="K213" s="43">
        <v>6312</v>
      </c>
      <c r="L213" s="43">
        <f t="shared" si="13"/>
        <v>134558</v>
      </c>
      <c r="M213" s="43">
        <v>1144</v>
      </c>
      <c r="N213" s="43">
        <v>135702</v>
      </c>
      <c r="O213" s="44"/>
    </row>
    <row r="214" spans="1:15" x14ac:dyDescent="0.15">
      <c r="A214" s="37" t="s">
        <v>359</v>
      </c>
      <c r="B214" s="48">
        <v>495</v>
      </c>
      <c r="C214" s="48" t="s">
        <v>357</v>
      </c>
      <c r="D214" s="38" t="s">
        <v>36</v>
      </c>
      <c r="E214" s="39">
        <v>9</v>
      </c>
      <c r="F214" s="38" t="s">
        <v>363</v>
      </c>
      <c r="G214" s="41">
        <v>5.2</v>
      </c>
      <c r="H214" s="38" t="s">
        <v>63</v>
      </c>
      <c r="I214" s="41">
        <v>17</v>
      </c>
      <c r="J214" s="146">
        <v>9000</v>
      </c>
      <c r="K214" s="43">
        <v>9468</v>
      </c>
      <c r="L214" s="43">
        <f t="shared" si="13"/>
        <v>201838</v>
      </c>
      <c r="M214" s="43">
        <v>1716</v>
      </c>
      <c r="N214" s="43">
        <v>203554</v>
      </c>
      <c r="O214" s="44"/>
    </row>
    <row r="215" spans="1:15" x14ac:dyDescent="0.15">
      <c r="A215" s="37" t="s">
        <v>359</v>
      </c>
      <c r="B215" s="48">
        <v>495</v>
      </c>
      <c r="C215" s="48" t="s">
        <v>357</v>
      </c>
      <c r="D215" s="38" t="s">
        <v>36</v>
      </c>
      <c r="E215" s="39">
        <v>27.4</v>
      </c>
      <c r="F215" s="38" t="s">
        <v>364</v>
      </c>
      <c r="G215" s="41">
        <v>5.2</v>
      </c>
      <c r="H215" s="38" t="s">
        <v>63</v>
      </c>
      <c r="I215" s="41">
        <v>17</v>
      </c>
      <c r="J215" s="146">
        <v>27400</v>
      </c>
      <c r="K215" s="43">
        <v>29192</v>
      </c>
      <c r="L215" s="43">
        <f t="shared" si="13"/>
        <v>622312</v>
      </c>
      <c r="M215" s="43">
        <v>5291</v>
      </c>
      <c r="N215" s="43">
        <v>627603</v>
      </c>
      <c r="O215" s="44"/>
    </row>
    <row r="216" spans="1:15" x14ac:dyDescent="0.15">
      <c r="A216" s="37"/>
      <c r="B216" s="48"/>
      <c r="C216" s="48"/>
      <c r="D216" s="38"/>
      <c r="E216" s="39"/>
      <c r="F216" s="38"/>
      <c r="G216" s="41"/>
      <c r="H216" s="48"/>
      <c r="I216" s="41"/>
      <c r="J216" s="43"/>
      <c r="K216" s="43"/>
      <c r="L216" s="43"/>
      <c r="M216" s="43"/>
      <c r="N216" s="43"/>
      <c r="O216" s="44"/>
    </row>
    <row r="217" spans="1:15" x14ac:dyDescent="0.15">
      <c r="A217" s="37" t="s">
        <v>365</v>
      </c>
      <c r="B217" s="48">
        <v>496</v>
      </c>
      <c r="C217" s="48" t="s">
        <v>366</v>
      </c>
      <c r="D217" s="38" t="s">
        <v>165</v>
      </c>
      <c r="E217" s="39">
        <v>55000000</v>
      </c>
      <c r="F217" s="38" t="s">
        <v>367</v>
      </c>
      <c r="G217" s="41">
        <v>8</v>
      </c>
      <c r="H217" s="48" t="s">
        <v>147</v>
      </c>
      <c r="I217" s="41">
        <v>6.5</v>
      </c>
      <c r="J217" s="43"/>
      <c r="K217" s="43"/>
      <c r="L217" s="43"/>
      <c r="M217" s="43"/>
      <c r="N217" s="43"/>
      <c r="O217" s="44"/>
    </row>
    <row r="218" spans="1:15" x14ac:dyDescent="0.15">
      <c r="A218" s="37" t="s">
        <v>365</v>
      </c>
      <c r="B218" s="48">
        <v>496</v>
      </c>
      <c r="C218" s="48" t="s">
        <v>366</v>
      </c>
      <c r="D218" s="38" t="s">
        <v>165</v>
      </c>
      <c r="E218" s="39">
        <v>27200000</v>
      </c>
      <c r="F218" s="38" t="s">
        <v>368</v>
      </c>
      <c r="G218" s="41">
        <v>0</v>
      </c>
      <c r="H218" s="48" t="s">
        <v>147</v>
      </c>
      <c r="I218" s="41">
        <v>6.75</v>
      </c>
      <c r="J218" s="43"/>
      <c r="K218" s="43"/>
      <c r="L218" s="43"/>
      <c r="M218" s="43"/>
      <c r="N218" s="43"/>
      <c r="O218" s="44"/>
    </row>
    <row r="219" spans="1:15" x14ac:dyDescent="0.15">
      <c r="A219" s="37" t="s">
        <v>365</v>
      </c>
      <c r="B219" s="48">
        <v>496</v>
      </c>
      <c r="C219" s="48" t="s">
        <v>366</v>
      </c>
      <c r="D219" s="38" t="s">
        <v>165</v>
      </c>
      <c r="E219" s="39">
        <v>2800000</v>
      </c>
      <c r="F219" s="38" t="s">
        <v>369</v>
      </c>
      <c r="G219" s="41">
        <v>0</v>
      </c>
      <c r="H219" s="48" t="s">
        <v>147</v>
      </c>
      <c r="I219" s="41">
        <v>6.75</v>
      </c>
      <c r="J219" s="43"/>
      <c r="K219" s="43"/>
      <c r="L219" s="43"/>
      <c r="M219" s="43"/>
      <c r="N219" s="43"/>
      <c r="O219" s="44"/>
    </row>
    <row r="220" spans="1:15" x14ac:dyDescent="0.15">
      <c r="A220" s="37" t="s">
        <v>67</v>
      </c>
      <c r="B220" s="48">
        <v>501</v>
      </c>
      <c r="C220" s="48" t="s">
        <v>370</v>
      </c>
      <c r="D220" s="38" t="s">
        <v>36</v>
      </c>
      <c r="E220" s="39">
        <v>156.30000000000001</v>
      </c>
      <c r="F220" s="38" t="s">
        <v>244</v>
      </c>
      <c r="G220" s="41">
        <v>4.1500000000000004</v>
      </c>
      <c r="H220" s="38" t="s">
        <v>55</v>
      </c>
      <c r="I220" s="41">
        <v>7.75</v>
      </c>
      <c r="J220" s="43">
        <v>156300</v>
      </c>
      <c r="K220" s="43">
        <v>97912.17</v>
      </c>
      <c r="L220" s="43">
        <f>ROUND((K220*$C$8/1000),0)</f>
        <v>2087280</v>
      </c>
      <c r="M220" s="43">
        <v>21094</v>
      </c>
      <c r="N220" s="43">
        <v>2108374</v>
      </c>
      <c r="O220" s="44"/>
    </row>
    <row r="221" spans="1:15" x14ac:dyDescent="0.15">
      <c r="A221" s="37" t="s">
        <v>301</v>
      </c>
      <c r="B221" s="48">
        <v>501</v>
      </c>
      <c r="C221" s="48" t="s">
        <v>370</v>
      </c>
      <c r="D221" s="38" t="s">
        <v>36</v>
      </c>
      <c r="E221" s="39">
        <v>47.1</v>
      </c>
      <c r="F221" s="38" t="s">
        <v>245</v>
      </c>
      <c r="G221" s="41">
        <v>4.5</v>
      </c>
      <c r="H221" s="38" t="s">
        <v>55</v>
      </c>
      <c r="I221" s="41">
        <v>14.75</v>
      </c>
      <c r="J221" s="43">
        <v>47100</v>
      </c>
      <c r="K221" s="43">
        <v>54938.39</v>
      </c>
      <c r="L221" s="43">
        <f>ROUND((K221*$C$8/1000),0)</f>
        <v>1171170</v>
      </c>
      <c r="M221" s="43">
        <v>0</v>
      </c>
      <c r="N221" s="43">
        <v>1171170</v>
      </c>
      <c r="O221" s="44"/>
    </row>
    <row r="222" spans="1:15" x14ac:dyDescent="0.15">
      <c r="A222" s="37" t="s">
        <v>301</v>
      </c>
      <c r="B222" s="48">
        <v>501</v>
      </c>
      <c r="C222" s="48" t="s">
        <v>370</v>
      </c>
      <c r="D222" s="38" t="s">
        <v>36</v>
      </c>
      <c r="E222" s="39">
        <v>11.4</v>
      </c>
      <c r="F222" s="38" t="s">
        <v>371</v>
      </c>
      <c r="G222" s="41">
        <v>5.5</v>
      </c>
      <c r="H222" s="38" t="s">
        <v>55</v>
      </c>
      <c r="I222" s="41">
        <v>15</v>
      </c>
      <c r="J222" s="43">
        <v>11400</v>
      </c>
      <c r="K222" s="43">
        <v>13747.56</v>
      </c>
      <c r="L222" s="43">
        <f>ROUND((K222*$C$8/1000),0)</f>
        <v>293069</v>
      </c>
      <c r="M222" s="43">
        <v>0</v>
      </c>
      <c r="N222" s="43">
        <v>293069</v>
      </c>
      <c r="O222" s="44"/>
    </row>
    <row r="223" spans="1:15" x14ac:dyDescent="0.15">
      <c r="A223" s="37" t="s">
        <v>301</v>
      </c>
      <c r="B223" s="48">
        <v>501</v>
      </c>
      <c r="C223" s="48" t="s">
        <v>370</v>
      </c>
      <c r="D223" s="38" t="s">
        <v>36</v>
      </c>
      <c r="E223" s="39">
        <v>58</v>
      </c>
      <c r="F223" s="38" t="s">
        <v>372</v>
      </c>
      <c r="G223" s="41">
        <v>5</v>
      </c>
      <c r="H223" s="38" t="s">
        <v>55</v>
      </c>
      <c r="I223" s="41">
        <v>15.25</v>
      </c>
      <c r="J223" s="43">
        <v>58000</v>
      </c>
      <c r="K223" s="43">
        <v>68791.289999999994</v>
      </c>
      <c r="L223" s="43">
        <f>ROUND((K223*$C$8/1000),0)</f>
        <v>1466484</v>
      </c>
      <c r="M223" s="43">
        <v>0</v>
      </c>
      <c r="N223" s="43">
        <v>1466484</v>
      </c>
      <c r="O223" s="44"/>
    </row>
    <row r="224" spans="1:15" x14ac:dyDescent="0.15">
      <c r="A224" s="37"/>
      <c r="B224" s="48"/>
      <c r="C224" s="48"/>
      <c r="D224" s="38"/>
      <c r="E224" s="39"/>
      <c r="F224" s="38"/>
      <c r="G224" s="41"/>
      <c r="H224" s="48"/>
      <c r="I224" s="41"/>
      <c r="J224" s="43"/>
      <c r="K224" s="43"/>
      <c r="L224" s="43"/>
      <c r="M224" s="43"/>
      <c r="N224" s="43"/>
      <c r="O224" s="44"/>
    </row>
    <row r="225" spans="1:15" x14ac:dyDescent="0.15">
      <c r="A225" s="37" t="s">
        <v>373</v>
      </c>
      <c r="B225" s="48">
        <v>510</v>
      </c>
      <c r="C225" s="38" t="s">
        <v>374</v>
      </c>
      <c r="D225" s="38" t="s">
        <v>36</v>
      </c>
      <c r="E225" s="39">
        <v>863</v>
      </c>
      <c r="F225" s="38" t="s">
        <v>295</v>
      </c>
      <c r="G225" s="41">
        <v>4</v>
      </c>
      <c r="H225" s="48" t="s">
        <v>63</v>
      </c>
      <c r="I225" s="41">
        <v>18.5</v>
      </c>
      <c r="J225" s="43">
        <v>863000</v>
      </c>
      <c r="K225" s="43">
        <v>714463</v>
      </c>
      <c r="L225" s="43">
        <f t="shared" ref="L225:L230" si="14">ROUND((K225*$C$8/1000),0)</f>
        <v>15230836</v>
      </c>
      <c r="M225" s="43">
        <v>100042</v>
      </c>
      <c r="N225" s="43">
        <v>15330878</v>
      </c>
      <c r="O225" s="44"/>
    </row>
    <row r="226" spans="1:15" x14ac:dyDescent="0.15">
      <c r="A226" s="37" t="s">
        <v>373</v>
      </c>
      <c r="B226" s="48">
        <v>510</v>
      </c>
      <c r="C226" s="38" t="s">
        <v>374</v>
      </c>
      <c r="D226" s="38" t="s">
        <v>36</v>
      </c>
      <c r="E226" s="39">
        <v>141</v>
      </c>
      <c r="F226" s="38" t="s">
        <v>297</v>
      </c>
      <c r="G226" s="41">
        <v>4</v>
      </c>
      <c r="H226" s="48" t="s">
        <v>63</v>
      </c>
      <c r="I226" s="41">
        <v>18.5</v>
      </c>
      <c r="J226" s="43">
        <v>141000</v>
      </c>
      <c r="K226" s="43">
        <v>115886</v>
      </c>
      <c r="L226" s="43">
        <f t="shared" si="14"/>
        <v>2470444</v>
      </c>
      <c r="M226" s="43">
        <v>16227</v>
      </c>
      <c r="N226" s="43">
        <v>2486671</v>
      </c>
      <c r="O226" s="44"/>
    </row>
    <row r="227" spans="1:15" x14ac:dyDescent="0.15">
      <c r="A227" s="37" t="s">
        <v>64</v>
      </c>
      <c r="B227" s="48">
        <v>510</v>
      </c>
      <c r="C227" s="38" t="s">
        <v>374</v>
      </c>
      <c r="D227" s="38" t="s">
        <v>36</v>
      </c>
      <c r="E227" s="39">
        <v>45</v>
      </c>
      <c r="F227" s="38" t="s">
        <v>375</v>
      </c>
      <c r="G227" s="41">
        <v>4</v>
      </c>
      <c r="H227" s="48" t="s">
        <v>63</v>
      </c>
      <c r="I227" s="41">
        <v>18.5</v>
      </c>
      <c r="J227" s="43">
        <v>45000</v>
      </c>
      <c r="K227" s="43">
        <v>50619</v>
      </c>
      <c r="L227" s="43">
        <f t="shared" si="14"/>
        <v>1079090</v>
      </c>
      <c r="M227" s="43">
        <v>7088</v>
      </c>
      <c r="N227" s="43">
        <v>1086178</v>
      </c>
      <c r="O227" s="44"/>
    </row>
    <row r="228" spans="1:15" x14ac:dyDescent="0.15">
      <c r="A228" s="37" t="s">
        <v>64</v>
      </c>
      <c r="B228" s="48">
        <v>510</v>
      </c>
      <c r="C228" s="38" t="s">
        <v>374</v>
      </c>
      <c r="D228" s="38" t="s">
        <v>36</v>
      </c>
      <c r="E228" s="39">
        <v>18</v>
      </c>
      <c r="F228" s="38" t="s">
        <v>376</v>
      </c>
      <c r="G228" s="41">
        <v>4</v>
      </c>
      <c r="H228" s="48" t="s">
        <v>63</v>
      </c>
      <c r="I228" s="41">
        <v>18.5</v>
      </c>
      <c r="J228" s="43">
        <v>18000</v>
      </c>
      <c r="K228" s="43">
        <v>20247</v>
      </c>
      <c r="L228" s="43">
        <f t="shared" si="14"/>
        <v>431623</v>
      </c>
      <c r="M228" s="43">
        <v>2835</v>
      </c>
      <c r="N228" s="43">
        <v>434458</v>
      </c>
      <c r="O228" s="44"/>
    </row>
    <row r="229" spans="1:15" x14ac:dyDescent="0.15">
      <c r="A229" s="37" t="s">
        <v>377</v>
      </c>
      <c r="B229" s="48">
        <v>510</v>
      </c>
      <c r="C229" s="38" t="s">
        <v>374</v>
      </c>
      <c r="D229" s="38" t="s">
        <v>36</v>
      </c>
      <c r="E229" s="39">
        <v>46</v>
      </c>
      <c r="F229" s="38" t="s">
        <v>378</v>
      </c>
      <c r="G229" s="41">
        <v>4</v>
      </c>
      <c r="H229" s="48" t="s">
        <v>63</v>
      </c>
      <c r="I229" s="41">
        <v>18.5</v>
      </c>
      <c r="J229" s="43">
        <v>46000</v>
      </c>
      <c r="K229" s="43">
        <v>51743</v>
      </c>
      <c r="L229" s="43">
        <f t="shared" si="14"/>
        <v>1103051</v>
      </c>
      <c r="M229" s="43">
        <v>7245</v>
      </c>
      <c r="N229" s="43">
        <v>1110296</v>
      </c>
      <c r="O229" s="44"/>
    </row>
    <row r="230" spans="1:15" x14ac:dyDescent="0.15">
      <c r="A230" s="37" t="s">
        <v>377</v>
      </c>
      <c r="B230" s="48">
        <v>510</v>
      </c>
      <c r="C230" s="38" t="s">
        <v>374</v>
      </c>
      <c r="D230" s="38" t="s">
        <v>36</v>
      </c>
      <c r="E230" s="39">
        <v>113</v>
      </c>
      <c r="F230" s="38" t="s">
        <v>379</v>
      </c>
      <c r="G230" s="41">
        <v>4</v>
      </c>
      <c r="H230" s="48" t="s">
        <v>63</v>
      </c>
      <c r="I230" s="41">
        <v>18.5</v>
      </c>
      <c r="J230" s="43">
        <v>113000</v>
      </c>
      <c r="K230" s="43">
        <v>127109</v>
      </c>
      <c r="L230" s="43">
        <f t="shared" si="14"/>
        <v>2709694</v>
      </c>
      <c r="M230" s="43">
        <v>17799</v>
      </c>
      <c r="N230" s="43">
        <v>2727493</v>
      </c>
      <c r="O230" s="44"/>
    </row>
    <row r="231" spans="1:15" x14ac:dyDescent="0.15">
      <c r="A231" s="37" t="s">
        <v>269</v>
      </c>
      <c r="B231" s="48">
        <v>511</v>
      </c>
      <c r="C231" s="48" t="s">
        <v>380</v>
      </c>
      <c r="D231" s="38" t="s">
        <v>165</v>
      </c>
      <c r="E231" s="39">
        <v>17160000</v>
      </c>
      <c r="F231" s="38" t="s">
        <v>317</v>
      </c>
      <c r="G231" s="41">
        <v>7</v>
      </c>
      <c r="H231" s="38" t="s">
        <v>147</v>
      </c>
      <c r="I231" s="41">
        <v>6</v>
      </c>
      <c r="J231" s="43">
        <v>17160000000</v>
      </c>
      <c r="K231" s="43">
        <v>17160000000</v>
      </c>
      <c r="L231" s="43">
        <f>ROUND((K231/1000),0)</f>
        <v>17160000</v>
      </c>
      <c r="M231" s="43">
        <v>130735</v>
      </c>
      <c r="N231" s="43">
        <v>17290735</v>
      </c>
      <c r="O231" s="44"/>
    </row>
    <row r="232" spans="1:15" x14ac:dyDescent="0.15">
      <c r="A232" s="37" t="s">
        <v>269</v>
      </c>
      <c r="B232" s="48">
        <v>511</v>
      </c>
      <c r="C232" s="48" t="s">
        <v>380</v>
      </c>
      <c r="D232" s="38" t="s">
        <v>165</v>
      </c>
      <c r="E232" s="39">
        <v>3450000</v>
      </c>
      <c r="F232" s="38" t="s">
        <v>318</v>
      </c>
      <c r="G232" s="41">
        <v>7.7</v>
      </c>
      <c r="H232" s="38" t="s">
        <v>147</v>
      </c>
      <c r="I232" s="41">
        <v>6</v>
      </c>
      <c r="J232" s="43">
        <v>3450000000</v>
      </c>
      <c r="K232" s="43">
        <v>3450000000</v>
      </c>
      <c r="L232" s="43">
        <f>ROUND((K232/1000),0)</f>
        <v>3450000</v>
      </c>
      <c r="M232" s="43">
        <v>28836</v>
      </c>
      <c r="N232" s="43">
        <v>3478836</v>
      </c>
      <c r="O232" s="44"/>
    </row>
    <row r="233" spans="1:15" x14ac:dyDescent="0.15">
      <c r="A233" s="37" t="s">
        <v>223</v>
      </c>
      <c r="B233" s="48">
        <v>511</v>
      </c>
      <c r="C233" s="48" t="s">
        <v>380</v>
      </c>
      <c r="D233" s="38" t="s">
        <v>165</v>
      </c>
      <c r="E233" s="39">
        <v>3596000</v>
      </c>
      <c r="F233" s="38" t="s">
        <v>381</v>
      </c>
      <c r="G233" s="41">
        <v>10</v>
      </c>
      <c r="H233" s="38" t="s">
        <v>147</v>
      </c>
      <c r="I233" s="41">
        <v>6.25</v>
      </c>
      <c r="J233" s="43">
        <v>3596000000</v>
      </c>
      <c r="K233" s="43">
        <v>4786275992</v>
      </c>
      <c r="L233" s="43">
        <f>ROUND((K233/1000),0)</f>
        <v>4786276</v>
      </c>
      <c r="M233" s="43">
        <v>51455</v>
      </c>
      <c r="N233" s="43">
        <v>4837731</v>
      </c>
      <c r="O233" s="44"/>
    </row>
    <row r="234" spans="1:15" x14ac:dyDescent="0.15">
      <c r="A234" s="37"/>
      <c r="B234" s="48"/>
      <c r="C234" s="48"/>
      <c r="D234" s="38"/>
      <c r="E234" s="39"/>
      <c r="F234" s="38"/>
      <c r="G234" s="41"/>
      <c r="H234" s="38"/>
      <c r="I234" s="41"/>
      <c r="J234" s="43"/>
      <c r="K234" s="43"/>
      <c r="L234" s="43"/>
      <c r="M234" s="43"/>
      <c r="N234" s="43"/>
      <c r="O234" s="44"/>
    </row>
    <row r="235" spans="1:15" x14ac:dyDescent="0.15">
      <c r="A235" s="37" t="s">
        <v>220</v>
      </c>
      <c r="B235" s="48">
        <v>514</v>
      </c>
      <c r="C235" s="48" t="s">
        <v>382</v>
      </c>
      <c r="D235" s="38" t="s">
        <v>383</v>
      </c>
      <c r="E235" s="39">
        <v>65000</v>
      </c>
      <c r="F235" s="38" t="s">
        <v>322</v>
      </c>
      <c r="G235" s="41">
        <v>7.61</v>
      </c>
      <c r="H235" s="38" t="s">
        <v>116</v>
      </c>
      <c r="I235" s="41">
        <v>14.5</v>
      </c>
      <c r="J235" s="43">
        <v>65000000</v>
      </c>
      <c r="K235" s="43">
        <v>65000000</v>
      </c>
      <c r="L235" s="43">
        <f>ROUND((K235*$G$8/1000),0)</f>
        <v>32701500</v>
      </c>
      <c r="M235" s="43">
        <v>20738</v>
      </c>
      <c r="N235" s="43">
        <v>32722238</v>
      </c>
      <c r="O235" s="44"/>
    </row>
    <row r="236" spans="1:15" x14ac:dyDescent="0.15">
      <c r="A236" s="37" t="s">
        <v>384</v>
      </c>
      <c r="B236" s="48">
        <v>514</v>
      </c>
      <c r="C236" s="48" t="s">
        <v>382</v>
      </c>
      <c r="D236" s="38" t="s">
        <v>383</v>
      </c>
      <c r="E236" s="39">
        <v>1</v>
      </c>
      <c r="F236" s="38" t="s">
        <v>385</v>
      </c>
      <c r="G236" s="41">
        <v>7.75</v>
      </c>
      <c r="H236" s="38" t="s">
        <v>116</v>
      </c>
      <c r="I236" s="41">
        <v>15</v>
      </c>
      <c r="J236" s="43">
        <v>1000</v>
      </c>
      <c r="K236" s="43">
        <v>1256.22</v>
      </c>
      <c r="L236" s="43">
        <f>ROUND((K236*$G$8/1000),0)</f>
        <v>632</v>
      </c>
      <c r="M236" s="43">
        <v>0</v>
      </c>
      <c r="N236" s="43">
        <v>632</v>
      </c>
      <c r="O236" s="44"/>
    </row>
    <row r="237" spans="1:15" x14ac:dyDescent="0.15">
      <c r="A237" s="37" t="s">
        <v>298</v>
      </c>
      <c r="B237" s="48">
        <v>519</v>
      </c>
      <c r="C237" s="48" t="s">
        <v>386</v>
      </c>
      <c r="D237" s="38" t="s">
        <v>165</v>
      </c>
      <c r="E237" s="39">
        <v>34000000</v>
      </c>
      <c r="F237" s="38" t="s">
        <v>387</v>
      </c>
      <c r="G237" s="41">
        <v>6.5</v>
      </c>
      <c r="H237" s="38" t="s">
        <v>147</v>
      </c>
      <c r="I237" s="41">
        <v>7.25</v>
      </c>
      <c r="J237" s="43">
        <v>34000000000</v>
      </c>
      <c r="K237" s="43">
        <v>34000000000</v>
      </c>
      <c r="L237" s="43">
        <f>ROUND((K237/1000),0)</f>
        <v>34000000</v>
      </c>
      <c r="M237" s="43">
        <v>533654</v>
      </c>
      <c r="N237" s="43">
        <v>34533654</v>
      </c>
      <c r="O237" s="44"/>
    </row>
    <row r="238" spans="1:15" x14ac:dyDescent="0.15">
      <c r="A238" s="37" t="s">
        <v>298</v>
      </c>
      <c r="B238" s="48">
        <v>519</v>
      </c>
      <c r="C238" s="48" t="s">
        <v>386</v>
      </c>
      <c r="D238" s="38" t="s">
        <v>165</v>
      </c>
      <c r="E238" s="39">
        <v>6000000</v>
      </c>
      <c r="F238" s="38" t="s">
        <v>388</v>
      </c>
      <c r="G238" s="41">
        <v>0</v>
      </c>
      <c r="H238" s="38" t="s">
        <v>147</v>
      </c>
      <c r="I238" s="41">
        <v>7.5</v>
      </c>
      <c r="J238" s="43">
        <v>6000000000</v>
      </c>
      <c r="K238" s="43">
        <v>6000000000</v>
      </c>
      <c r="L238" s="43">
        <f>ROUND((K238/1000),0)</f>
        <v>6000000</v>
      </c>
      <c r="M238" s="43">
        <v>0</v>
      </c>
      <c r="N238" s="43">
        <v>6000000</v>
      </c>
      <c r="O238" s="44"/>
    </row>
    <row r="239" spans="1:15" x14ac:dyDescent="0.15">
      <c r="A239" s="37" t="s">
        <v>365</v>
      </c>
      <c r="B239" s="48">
        <v>524</v>
      </c>
      <c r="C239" s="48" t="s">
        <v>389</v>
      </c>
      <c r="D239" s="38" t="s">
        <v>165</v>
      </c>
      <c r="E239" s="39">
        <v>55000000</v>
      </c>
      <c r="F239" s="38" t="s">
        <v>390</v>
      </c>
      <c r="G239" s="41">
        <v>6.5</v>
      </c>
      <c r="H239" s="38" t="s">
        <v>147</v>
      </c>
      <c r="I239" s="41">
        <v>6.5</v>
      </c>
      <c r="J239" s="43"/>
      <c r="K239" s="43"/>
      <c r="L239" s="43"/>
      <c r="M239" s="43"/>
      <c r="N239" s="43"/>
      <c r="O239" s="44"/>
    </row>
    <row r="240" spans="1:15" x14ac:dyDescent="0.15">
      <c r="A240" s="37" t="s">
        <v>365</v>
      </c>
      <c r="B240" s="48">
        <v>524</v>
      </c>
      <c r="C240" s="48" t="s">
        <v>389</v>
      </c>
      <c r="D240" s="38" t="s">
        <v>165</v>
      </c>
      <c r="E240" s="39">
        <v>30000000</v>
      </c>
      <c r="F240" s="38" t="s">
        <v>391</v>
      </c>
      <c r="G240" s="41">
        <v>0</v>
      </c>
      <c r="H240" s="38" t="s">
        <v>147</v>
      </c>
      <c r="I240" s="41">
        <v>6.75</v>
      </c>
      <c r="J240" s="43"/>
      <c r="K240" s="43"/>
      <c r="L240" s="43"/>
      <c r="M240" s="43"/>
      <c r="N240" s="43"/>
      <c r="O240" s="44"/>
    </row>
    <row r="241" spans="1:15" x14ac:dyDescent="0.15">
      <c r="A241" s="37" t="s">
        <v>220</v>
      </c>
      <c r="B241" s="48">
        <v>536</v>
      </c>
      <c r="C241" s="48" t="s">
        <v>392</v>
      </c>
      <c r="D241" s="38" t="s">
        <v>36</v>
      </c>
      <c r="E241" s="39">
        <v>302</v>
      </c>
      <c r="F241" s="38" t="s">
        <v>393</v>
      </c>
      <c r="G241" s="41">
        <v>3.7</v>
      </c>
      <c r="H241" s="38" t="s">
        <v>63</v>
      </c>
      <c r="I241" s="41">
        <v>19.5</v>
      </c>
      <c r="J241" s="43">
        <v>302000</v>
      </c>
      <c r="K241" s="43">
        <v>248614.73</v>
      </c>
      <c r="L241" s="43">
        <f>ROUND((K241*$C$8/1000),0)</f>
        <v>5299939</v>
      </c>
      <c r="M241" s="43">
        <v>15835</v>
      </c>
      <c r="N241" s="43">
        <v>5315774</v>
      </c>
      <c r="O241" s="44"/>
    </row>
    <row r="242" spans="1:15" x14ac:dyDescent="0.15">
      <c r="A242" s="37" t="s">
        <v>384</v>
      </c>
      <c r="B242" s="48">
        <v>536</v>
      </c>
      <c r="C242" s="48" t="s">
        <v>392</v>
      </c>
      <c r="D242" s="38" t="s">
        <v>36</v>
      </c>
      <c r="E242" s="39">
        <v>19</v>
      </c>
      <c r="F242" s="38" t="s">
        <v>394</v>
      </c>
      <c r="G242" s="41">
        <v>4</v>
      </c>
      <c r="H242" s="38" t="s">
        <v>63</v>
      </c>
      <c r="I242" s="41">
        <v>19.5</v>
      </c>
      <c r="J242" s="43">
        <v>19000</v>
      </c>
      <c r="K242" s="43">
        <v>20752.89</v>
      </c>
      <c r="L242" s="43">
        <f>ROUND((K242*$C$8/1000),0)</f>
        <v>442408</v>
      </c>
      <c r="M242" s="43">
        <v>1427</v>
      </c>
      <c r="N242" s="43">
        <v>443835</v>
      </c>
      <c r="O242" s="44"/>
    </row>
    <row r="243" spans="1:15" x14ac:dyDescent="0.15">
      <c r="A243" s="37" t="s">
        <v>384</v>
      </c>
      <c r="B243" s="48">
        <v>536</v>
      </c>
      <c r="C243" s="48" t="s">
        <v>392</v>
      </c>
      <c r="D243" s="38" t="s">
        <v>36</v>
      </c>
      <c r="E243" s="39">
        <v>17</v>
      </c>
      <c r="F243" s="38" t="s">
        <v>306</v>
      </c>
      <c r="G243" s="41">
        <v>4.7</v>
      </c>
      <c r="H243" s="38" t="s">
        <v>63</v>
      </c>
      <c r="I243" s="41">
        <v>19.5</v>
      </c>
      <c r="J243" s="43">
        <v>17000</v>
      </c>
      <c r="K243" s="43">
        <v>18850.759999999998</v>
      </c>
      <c r="L243" s="43">
        <f>ROUND((K243*$C$8/1000),0)</f>
        <v>401858</v>
      </c>
      <c r="M243" s="43">
        <v>1519</v>
      </c>
      <c r="N243" s="43">
        <v>403377</v>
      </c>
      <c r="O243" s="44"/>
    </row>
    <row r="244" spans="1:15" x14ac:dyDescent="0.15">
      <c r="A244" s="37" t="s">
        <v>384</v>
      </c>
      <c r="B244" s="48">
        <v>536</v>
      </c>
      <c r="C244" s="48" t="s">
        <v>392</v>
      </c>
      <c r="D244" s="38" t="s">
        <v>36</v>
      </c>
      <c r="E244" s="39">
        <v>11.5</v>
      </c>
      <c r="F244" s="38" t="s">
        <v>308</v>
      </c>
      <c r="G244" s="41">
        <v>5.5</v>
      </c>
      <c r="H244" s="38" t="s">
        <v>63</v>
      </c>
      <c r="I244" s="41">
        <v>19.5</v>
      </c>
      <c r="J244" s="43">
        <v>11500</v>
      </c>
      <c r="K244" s="43">
        <v>12972.27</v>
      </c>
      <c r="L244" s="43">
        <f>ROUND((K244*$C$8/1000),0)</f>
        <v>276541</v>
      </c>
      <c r="M244" s="43">
        <v>1219</v>
      </c>
      <c r="N244" s="43">
        <v>277760</v>
      </c>
      <c r="O244" s="44"/>
    </row>
    <row r="245" spans="1:15" x14ac:dyDescent="0.15">
      <c r="A245" s="37" t="s">
        <v>395</v>
      </c>
      <c r="B245" s="48">
        <v>536</v>
      </c>
      <c r="C245" s="48" t="s">
        <v>392</v>
      </c>
      <c r="D245" s="38" t="s">
        <v>36</v>
      </c>
      <c r="E245" s="39">
        <v>20</v>
      </c>
      <c r="F245" s="38" t="s">
        <v>396</v>
      </c>
      <c r="G245" s="41">
        <v>7.5</v>
      </c>
      <c r="H245" s="38" t="s">
        <v>63</v>
      </c>
      <c r="I245" s="41">
        <v>19.5</v>
      </c>
      <c r="J245" s="43">
        <v>20000</v>
      </c>
      <c r="K245" s="43">
        <v>23534.18</v>
      </c>
      <c r="L245" s="43">
        <f>ROUND((K245*$C$8/1000),0)</f>
        <v>501699</v>
      </c>
      <c r="M245" s="43">
        <v>2989</v>
      </c>
      <c r="N245" s="43">
        <v>504688</v>
      </c>
      <c r="O245" s="44"/>
    </row>
    <row r="246" spans="1:15" x14ac:dyDescent="0.15">
      <c r="A246" s="37"/>
      <c r="B246" s="48"/>
      <c r="C246" s="48"/>
      <c r="D246" s="38"/>
      <c r="E246" s="39"/>
      <c r="F246" s="38"/>
      <c r="G246" s="41"/>
      <c r="H246" s="38"/>
      <c r="I246" s="41"/>
      <c r="J246" s="43"/>
      <c r="K246" s="43"/>
      <c r="L246" s="43"/>
      <c r="M246" s="43"/>
      <c r="N246" s="43"/>
      <c r="O246" s="44"/>
    </row>
    <row r="247" spans="1:15" x14ac:dyDescent="0.15">
      <c r="A247" s="37" t="s">
        <v>365</v>
      </c>
      <c r="B247" s="48">
        <v>554</v>
      </c>
      <c r="C247" s="48" t="s">
        <v>397</v>
      </c>
      <c r="D247" s="38" t="s">
        <v>36</v>
      </c>
      <c r="E247" s="39">
        <v>529.5</v>
      </c>
      <c r="F247" s="38" t="s">
        <v>398</v>
      </c>
      <c r="G247" s="41">
        <v>4</v>
      </c>
      <c r="H247" s="38" t="s">
        <v>167</v>
      </c>
      <c r="I247" s="41">
        <v>15</v>
      </c>
      <c r="J247" s="43"/>
      <c r="K247" s="43"/>
      <c r="L247" s="43"/>
      <c r="M247" s="43"/>
      <c r="N247" s="43"/>
      <c r="O247" s="44"/>
    </row>
    <row r="248" spans="1:15" x14ac:dyDescent="0.15">
      <c r="A248" s="37" t="s">
        <v>365</v>
      </c>
      <c r="B248" s="48">
        <v>554</v>
      </c>
      <c r="C248" s="48" t="s">
        <v>397</v>
      </c>
      <c r="D248" s="38" t="s">
        <v>36</v>
      </c>
      <c r="E248" s="39">
        <v>76</v>
      </c>
      <c r="F248" s="38" t="s">
        <v>399</v>
      </c>
      <c r="G248" s="41">
        <v>3.9</v>
      </c>
      <c r="H248" s="38" t="s">
        <v>167</v>
      </c>
      <c r="I248" s="41">
        <v>15</v>
      </c>
      <c r="J248" s="43"/>
      <c r="K248" s="43"/>
      <c r="L248" s="43"/>
      <c r="M248" s="43"/>
      <c r="N248" s="43"/>
      <c r="O248" s="44"/>
    </row>
    <row r="249" spans="1:15" x14ac:dyDescent="0.15">
      <c r="A249" s="37" t="s">
        <v>365</v>
      </c>
      <c r="B249" s="48">
        <v>554</v>
      </c>
      <c r="C249" s="48" t="s">
        <v>397</v>
      </c>
      <c r="D249" s="38" t="s">
        <v>36</v>
      </c>
      <c r="E249" s="39">
        <v>0.5</v>
      </c>
      <c r="F249" s="38" t="s">
        <v>400</v>
      </c>
      <c r="G249" s="41">
        <v>0</v>
      </c>
      <c r="H249" s="38" t="s">
        <v>167</v>
      </c>
      <c r="I249" s="41">
        <v>15.25</v>
      </c>
      <c r="J249" s="43"/>
      <c r="K249" s="43"/>
      <c r="L249" s="43"/>
      <c r="M249" s="43"/>
      <c r="N249" s="43"/>
      <c r="O249" s="44"/>
    </row>
    <row r="250" spans="1:15" x14ac:dyDescent="0.15">
      <c r="A250" s="37" t="s">
        <v>67</v>
      </c>
      <c r="B250" s="48">
        <v>557</v>
      </c>
      <c r="C250" s="48" t="s">
        <v>401</v>
      </c>
      <c r="D250" s="38" t="s">
        <v>36</v>
      </c>
      <c r="E250" s="39">
        <v>120.8</v>
      </c>
      <c r="F250" s="38" t="s">
        <v>271</v>
      </c>
      <c r="G250" s="41">
        <v>4.2</v>
      </c>
      <c r="H250" s="38" t="s">
        <v>55</v>
      </c>
      <c r="I250" s="41">
        <v>9.75</v>
      </c>
      <c r="J250" s="43">
        <v>120800</v>
      </c>
      <c r="K250" s="43">
        <v>0</v>
      </c>
      <c r="L250" s="43">
        <f>ROUND((K250*$C$8/1000),0)</f>
        <v>0</v>
      </c>
      <c r="M250" s="43"/>
      <c r="N250" s="43"/>
      <c r="O250" s="44"/>
    </row>
    <row r="251" spans="1:15" x14ac:dyDescent="0.15">
      <c r="A251" s="37" t="s">
        <v>402</v>
      </c>
      <c r="B251" s="48">
        <v>557</v>
      </c>
      <c r="C251" s="48" t="s">
        <v>401</v>
      </c>
      <c r="D251" s="38" t="s">
        <v>36</v>
      </c>
      <c r="E251" s="39">
        <v>41.9</v>
      </c>
      <c r="F251" s="38" t="s">
        <v>272</v>
      </c>
      <c r="G251" s="41">
        <v>5</v>
      </c>
      <c r="H251" s="38" t="s">
        <v>55</v>
      </c>
      <c r="I251" s="41">
        <v>19.5</v>
      </c>
      <c r="J251" s="43"/>
      <c r="K251" s="43"/>
      <c r="L251" s="43"/>
      <c r="M251" s="43"/>
      <c r="N251" s="43"/>
      <c r="O251" s="44"/>
    </row>
    <row r="252" spans="1:15" x14ac:dyDescent="0.15">
      <c r="A252" s="37" t="s">
        <v>402</v>
      </c>
      <c r="B252" s="48">
        <v>557</v>
      </c>
      <c r="C252" s="48" t="s">
        <v>401</v>
      </c>
      <c r="D252" s="38" t="s">
        <v>36</v>
      </c>
      <c r="E252" s="39">
        <v>11</v>
      </c>
      <c r="F252" s="38" t="s">
        <v>403</v>
      </c>
      <c r="G252" s="41">
        <v>5</v>
      </c>
      <c r="H252" s="38" t="s">
        <v>55</v>
      </c>
      <c r="I252" s="41">
        <v>19.75</v>
      </c>
      <c r="J252" s="43"/>
      <c r="K252" s="43"/>
      <c r="L252" s="43"/>
      <c r="M252" s="43"/>
      <c r="N252" s="43"/>
      <c r="O252" s="44"/>
    </row>
    <row r="253" spans="1:15" x14ac:dyDescent="0.15">
      <c r="A253" s="37" t="s">
        <v>402</v>
      </c>
      <c r="B253" s="48">
        <v>557</v>
      </c>
      <c r="C253" s="48" t="s">
        <v>401</v>
      </c>
      <c r="D253" s="38" t="s">
        <v>36</v>
      </c>
      <c r="E253" s="39">
        <v>64</v>
      </c>
      <c r="F253" s="38" t="s">
        <v>404</v>
      </c>
      <c r="G253" s="41">
        <v>3</v>
      </c>
      <c r="H253" s="38" t="s">
        <v>55</v>
      </c>
      <c r="I253" s="41">
        <v>20</v>
      </c>
      <c r="J253" s="43"/>
      <c r="K253" s="43"/>
      <c r="L253" s="43"/>
      <c r="M253" s="43"/>
      <c r="N253" s="43"/>
      <c r="O253" s="44"/>
    </row>
    <row r="254" spans="1:15" x14ac:dyDescent="0.15">
      <c r="A254" s="37" t="s">
        <v>298</v>
      </c>
      <c r="B254" s="48">
        <v>571</v>
      </c>
      <c r="C254" s="48" t="s">
        <v>405</v>
      </c>
      <c r="D254" s="38" t="s">
        <v>165</v>
      </c>
      <c r="E254" s="39">
        <v>90000000</v>
      </c>
      <c r="F254" s="38" t="s">
        <v>406</v>
      </c>
      <c r="G254" s="41">
        <v>5</v>
      </c>
      <c r="H254" s="38" t="s">
        <v>147</v>
      </c>
      <c r="I254" s="41">
        <v>6.5</v>
      </c>
      <c r="J254" s="43">
        <v>90000000000</v>
      </c>
      <c r="K254" s="43">
        <v>90000000000</v>
      </c>
      <c r="L254" s="43">
        <f>ROUND((K254/1000),0)</f>
        <v>90000000</v>
      </c>
      <c r="M254" s="43">
        <v>1092493</v>
      </c>
      <c r="N254" s="43">
        <v>91092493</v>
      </c>
      <c r="O254" s="44"/>
    </row>
    <row r="255" spans="1:15" x14ac:dyDescent="0.15">
      <c r="A255" s="37" t="s">
        <v>298</v>
      </c>
      <c r="B255" s="48">
        <v>571</v>
      </c>
      <c r="C255" s="48" t="s">
        <v>405</v>
      </c>
      <c r="D255" s="38" t="s">
        <v>165</v>
      </c>
      <c r="E255" s="39">
        <v>21495000</v>
      </c>
      <c r="F255" s="38" t="s">
        <v>407</v>
      </c>
      <c r="G255" s="41">
        <v>0</v>
      </c>
      <c r="H255" s="38" t="s">
        <v>147</v>
      </c>
      <c r="I255" s="41">
        <v>6.75</v>
      </c>
      <c r="J255" s="43">
        <v>21495000000</v>
      </c>
      <c r="K255" s="43">
        <v>21495000000</v>
      </c>
      <c r="L255" s="43">
        <f>ROUND((K255/1000),0)</f>
        <v>21495000</v>
      </c>
      <c r="M255" s="43">
        <v>0</v>
      </c>
      <c r="N255" s="43">
        <v>21495000</v>
      </c>
      <c r="O255" s="44"/>
    </row>
    <row r="256" spans="1:15" x14ac:dyDescent="0.15">
      <c r="A256" s="37" t="s">
        <v>298</v>
      </c>
      <c r="B256" s="48">
        <v>571</v>
      </c>
      <c r="C256" s="48" t="s">
        <v>405</v>
      </c>
      <c r="D256" s="38" t="s">
        <v>165</v>
      </c>
      <c r="E256" s="39">
        <v>3500000</v>
      </c>
      <c r="F256" s="38" t="s">
        <v>408</v>
      </c>
      <c r="G256" s="41">
        <v>0</v>
      </c>
      <c r="H256" s="38" t="s">
        <v>147</v>
      </c>
      <c r="I256" s="41">
        <v>6.75</v>
      </c>
      <c r="J256" s="43">
        <v>3500000000</v>
      </c>
      <c r="K256" s="43">
        <v>3500000000</v>
      </c>
      <c r="L256" s="43">
        <f>ROUND((K256/1000),0)</f>
        <v>3500000</v>
      </c>
      <c r="M256" s="43">
        <v>0</v>
      </c>
      <c r="N256" s="43">
        <v>3500000</v>
      </c>
      <c r="O256" s="44"/>
    </row>
    <row r="257" spans="1:15" x14ac:dyDescent="0.15">
      <c r="A257" s="37" t="s">
        <v>298</v>
      </c>
      <c r="B257" s="48">
        <v>571</v>
      </c>
      <c r="C257" s="48" t="s">
        <v>405</v>
      </c>
      <c r="D257" s="38" t="s">
        <v>165</v>
      </c>
      <c r="E257" s="39">
        <v>5000</v>
      </c>
      <c r="F257" s="38" t="s">
        <v>409</v>
      </c>
      <c r="G257" s="41">
        <v>0</v>
      </c>
      <c r="H257" s="38" t="s">
        <v>147</v>
      </c>
      <c r="I257" s="41">
        <v>6.75</v>
      </c>
      <c r="J257" s="43">
        <v>5000000</v>
      </c>
      <c r="K257" s="43">
        <v>5000000</v>
      </c>
      <c r="L257" s="43">
        <f>ROUND((K257/1000),0)</f>
        <v>5000</v>
      </c>
      <c r="M257" s="43">
        <v>0</v>
      </c>
      <c r="N257" s="43">
        <v>5000</v>
      </c>
      <c r="O257" s="44"/>
    </row>
    <row r="258" spans="1:15" x14ac:dyDescent="0.15">
      <c r="A258" s="37"/>
      <c r="B258" s="48"/>
      <c r="C258" s="48"/>
      <c r="D258" s="38"/>
      <c r="E258" s="39"/>
      <c r="F258" s="38"/>
      <c r="G258" s="41"/>
      <c r="H258" s="38"/>
      <c r="I258" s="41"/>
      <c r="J258" s="41"/>
      <c r="K258" s="43"/>
      <c r="L258" s="43"/>
      <c r="M258" s="43"/>
      <c r="N258" s="43"/>
      <c r="O258" s="44"/>
    </row>
    <row r="259" spans="1:15" x14ac:dyDescent="0.15">
      <c r="A259" s="37" t="s">
        <v>373</v>
      </c>
      <c r="B259" s="48">
        <v>582</v>
      </c>
      <c r="C259" s="48" t="s">
        <v>410</v>
      </c>
      <c r="D259" s="38" t="s">
        <v>36</v>
      </c>
      <c r="E259" s="39">
        <v>750</v>
      </c>
      <c r="F259" s="38" t="s">
        <v>393</v>
      </c>
      <c r="G259" s="41">
        <v>4.5</v>
      </c>
      <c r="H259" s="38" t="s">
        <v>63</v>
      </c>
      <c r="I259" s="41">
        <v>18.5</v>
      </c>
      <c r="J259" s="43">
        <v>750000</v>
      </c>
      <c r="K259" s="43">
        <v>710349</v>
      </c>
      <c r="L259" s="43">
        <f t="shared" ref="L259:L264" si="15">ROUND((K259*$C$8/1000),0)</f>
        <v>15143135</v>
      </c>
      <c r="M259" s="43">
        <v>111701</v>
      </c>
      <c r="N259" s="43">
        <v>15254836</v>
      </c>
      <c r="O259" s="44"/>
    </row>
    <row r="260" spans="1:15" x14ac:dyDescent="0.15">
      <c r="A260" s="37" t="s">
        <v>377</v>
      </c>
      <c r="B260" s="48">
        <v>582</v>
      </c>
      <c r="C260" s="48" t="s">
        <v>410</v>
      </c>
      <c r="D260" s="38" t="s">
        <v>36</v>
      </c>
      <c r="E260" s="39">
        <v>45</v>
      </c>
      <c r="F260" s="38" t="s">
        <v>394</v>
      </c>
      <c r="G260" s="41">
        <v>4.5</v>
      </c>
      <c r="H260" s="38" t="s">
        <v>63</v>
      </c>
      <c r="I260" s="41">
        <v>18.5</v>
      </c>
      <c r="J260" s="43">
        <v>45000</v>
      </c>
      <c r="K260" s="43">
        <v>46555</v>
      </c>
      <c r="L260" s="43">
        <f t="shared" si="15"/>
        <v>992454</v>
      </c>
      <c r="M260" s="43">
        <v>7321</v>
      </c>
      <c r="N260" s="43">
        <v>999775</v>
      </c>
      <c r="O260" s="44"/>
    </row>
    <row r="261" spans="1:15" x14ac:dyDescent="0.15">
      <c r="A261" s="37" t="s">
        <v>377</v>
      </c>
      <c r="B261" s="48">
        <v>582</v>
      </c>
      <c r="C261" s="48" t="s">
        <v>410</v>
      </c>
      <c r="D261" s="38" t="s">
        <v>36</v>
      </c>
      <c r="E261" s="39">
        <v>19</v>
      </c>
      <c r="F261" s="38" t="s">
        <v>306</v>
      </c>
      <c r="G261" s="41">
        <v>4.5</v>
      </c>
      <c r="H261" s="38" t="s">
        <v>63</v>
      </c>
      <c r="I261" s="41">
        <v>18.5</v>
      </c>
      <c r="J261" s="43">
        <v>19000</v>
      </c>
      <c r="K261" s="43">
        <v>20075</v>
      </c>
      <c r="L261" s="43">
        <f t="shared" si="15"/>
        <v>427956</v>
      </c>
      <c r="M261" s="43">
        <v>3157</v>
      </c>
      <c r="N261" s="43">
        <v>431113</v>
      </c>
      <c r="O261" s="44"/>
    </row>
    <row r="262" spans="1:15" x14ac:dyDescent="0.15">
      <c r="A262" s="37" t="s">
        <v>377</v>
      </c>
      <c r="B262" s="48">
        <v>582</v>
      </c>
      <c r="C262" s="48" t="s">
        <v>410</v>
      </c>
      <c r="D262" s="38" t="s">
        <v>36</v>
      </c>
      <c r="E262" s="39">
        <v>9</v>
      </c>
      <c r="F262" s="38" t="s">
        <v>308</v>
      </c>
      <c r="G262" s="41">
        <v>4.5</v>
      </c>
      <c r="H262" s="38" t="s">
        <v>63</v>
      </c>
      <c r="I262" s="41">
        <v>18.5</v>
      </c>
      <c r="J262" s="43">
        <v>9000</v>
      </c>
      <c r="K262" s="43">
        <v>9509</v>
      </c>
      <c r="L262" s="43">
        <f t="shared" si="15"/>
        <v>202712</v>
      </c>
      <c r="M262" s="43">
        <v>1495</v>
      </c>
      <c r="N262" s="43">
        <v>204207</v>
      </c>
      <c r="O262" s="44"/>
    </row>
    <row r="263" spans="1:15" x14ac:dyDescent="0.15">
      <c r="A263" s="37" t="s">
        <v>377</v>
      </c>
      <c r="B263" s="48">
        <v>582</v>
      </c>
      <c r="C263" s="48" t="s">
        <v>410</v>
      </c>
      <c r="D263" s="38" t="s">
        <v>36</v>
      </c>
      <c r="E263" s="39">
        <v>24.6</v>
      </c>
      <c r="F263" s="38" t="s">
        <v>396</v>
      </c>
      <c r="G263" s="41">
        <v>4.5</v>
      </c>
      <c r="H263" s="38" t="s">
        <v>63</v>
      </c>
      <c r="I263" s="41">
        <v>18.5</v>
      </c>
      <c r="J263" s="43">
        <v>24600</v>
      </c>
      <c r="K263" s="43">
        <v>25991</v>
      </c>
      <c r="L263" s="43">
        <f t="shared" si="15"/>
        <v>554073</v>
      </c>
      <c r="M263" s="43">
        <v>4087</v>
      </c>
      <c r="N263" s="43">
        <v>558160</v>
      </c>
      <c r="O263" s="44"/>
    </row>
    <row r="264" spans="1:15" x14ac:dyDescent="0.15">
      <c r="A264" s="37" t="s">
        <v>377</v>
      </c>
      <c r="B264" s="48">
        <v>582</v>
      </c>
      <c r="C264" s="48" t="s">
        <v>410</v>
      </c>
      <c r="D264" s="38" t="s">
        <v>36</v>
      </c>
      <c r="E264" s="39">
        <v>112.4</v>
      </c>
      <c r="F264" s="38" t="s">
        <v>411</v>
      </c>
      <c r="G264" s="41">
        <v>4.5</v>
      </c>
      <c r="H264" s="38" t="s">
        <v>63</v>
      </c>
      <c r="I264" s="41">
        <v>18.5</v>
      </c>
      <c r="J264" s="43">
        <v>112400</v>
      </c>
      <c r="K264" s="43">
        <v>118758</v>
      </c>
      <c r="L264" s="43">
        <f t="shared" si="15"/>
        <v>2531669</v>
      </c>
      <c r="M264" s="43">
        <v>18674</v>
      </c>
      <c r="N264" s="43">
        <v>2550343</v>
      </c>
      <c r="O264" s="44"/>
    </row>
    <row r="265" spans="1:15" x14ac:dyDescent="0.15">
      <c r="A265" s="37"/>
      <c r="B265" s="48"/>
      <c r="C265" s="48"/>
      <c r="D265" s="38"/>
      <c r="E265" s="39"/>
      <c r="F265" s="38"/>
      <c r="G265" s="41"/>
      <c r="H265" s="38"/>
      <c r="I265" s="41"/>
      <c r="J265" s="41"/>
      <c r="K265" s="43"/>
      <c r="L265" s="43"/>
      <c r="M265" s="43"/>
      <c r="N265" s="43"/>
      <c r="O265" s="44"/>
    </row>
    <row r="266" spans="1:15" x14ac:dyDescent="0.15">
      <c r="A266" s="37" t="s">
        <v>298</v>
      </c>
      <c r="B266" s="48">
        <v>602</v>
      </c>
      <c r="C266" s="48" t="s">
        <v>412</v>
      </c>
      <c r="D266" s="38" t="s">
        <v>165</v>
      </c>
      <c r="E266" s="39">
        <v>34500000</v>
      </c>
      <c r="F266" s="38" t="s">
        <v>413</v>
      </c>
      <c r="G266" s="41">
        <v>6</v>
      </c>
      <c r="H266" s="38" t="s">
        <v>147</v>
      </c>
      <c r="I266" s="41">
        <v>6.75</v>
      </c>
      <c r="J266" s="43">
        <v>34500000000</v>
      </c>
      <c r="K266" s="43">
        <v>34500000000</v>
      </c>
      <c r="L266" s="43">
        <f>ROUND((K266/1000),0)</f>
        <v>34500000</v>
      </c>
      <c r="M266" s="43">
        <v>335663</v>
      </c>
      <c r="N266" s="43">
        <v>34835663</v>
      </c>
      <c r="O266" s="44"/>
    </row>
    <row r="267" spans="1:15" x14ac:dyDescent="0.15">
      <c r="A267" s="37" t="s">
        <v>298</v>
      </c>
      <c r="B267" s="48">
        <v>602</v>
      </c>
      <c r="C267" s="48" t="s">
        <v>412</v>
      </c>
      <c r="D267" s="38" t="s">
        <v>165</v>
      </c>
      <c r="E267" s="39">
        <v>30500000</v>
      </c>
      <c r="F267" s="38" t="s">
        <v>414</v>
      </c>
      <c r="G267" s="41">
        <v>1</v>
      </c>
      <c r="H267" s="38" t="s">
        <v>147</v>
      </c>
      <c r="I267" s="41">
        <v>7</v>
      </c>
      <c r="J267" s="43">
        <v>30500000000</v>
      </c>
      <c r="K267" s="43">
        <v>30500000000</v>
      </c>
      <c r="L267" s="43">
        <f>ROUND((K267/1000),0)</f>
        <v>30500000</v>
      </c>
      <c r="M267" s="43">
        <v>50747</v>
      </c>
      <c r="N267" s="43">
        <v>30550747</v>
      </c>
      <c r="O267" s="44"/>
    </row>
    <row r="268" spans="1:15" x14ac:dyDescent="0.15">
      <c r="A268" s="37" t="s">
        <v>220</v>
      </c>
      <c r="B268" s="48">
        <v>607</v>
      </c>
      <c r="C268" s="48" t="s">
        <v>415</v>
      </c>
      <c r="D268" s="38" t="s">
        <v>165</v>
      </c>
      <c r="E268" s="39">
        <v>52800000</v>
      </c>
      <c r="F268" s="38" t="s">
        <v>331</v>
      </c>
      <c r="G268" s="41">
        <v>7.5</v>
      </c>
      <c r="H268" s="38" t="s">
        <v>147</v>
      </c>
      <c r="I268" s="41">
        <v>9.75</v>
      </c>
      <c r="J268" s="43">
        <v>52800000000</v>
      </c>
      <c r="K268" s="43">
        <v>52800000000</v>
      </c>
      <c r="L268" s="43">
        <f>ROUND((K268/1000),0)</f>
        <v>52800000</v>
      </c>
      <c r="M268" s="43">
        <v>314539</v>
      </c>
      <c r="N268" s="43">
        <v>53114539</v>
      </c>
      <c r="O268" s="44"/>
    </row>
    <row r="269" spans="1:15" x14ac:dyDescent="0.15">
      <c r="A269" s="37" t="s">
        <v>220</v>
      </c>
      <c r="B269" s="48">
        <v>607</v>
      </c>
      <c r="C269" s="48" t="s">
        <v>415</v>
      </c>
      <c r="D269" s="38" t="s">
        <v>165</v>
      </c>
      <c r="E269" s="39">
        <v>2700000</v>
      </c>
      <c r="F269" s="38" t="s">
        <v>416</v>
      </c>
      <c r="G269" s="41">
        <v>9</v>
      </c>
      <c r="H269" s="38" t="s">
        <v>147</v>
      </c>
      <c r="I269" s="41">
        <v>9.75</v>
      </c>
      <c r="J269" s="43">
        <v>2700000000</v>
      </c>
      <c r="K269" s="43">
        <v>2700000000</v>
      </c>
      <c r="L269" s="43">
        <f>ROUND((K269/1000),0)</f>
        <v>2700000</v>
      </c>
      <c r="M269" s="43">
        <v>19182</v>
      </c>
      <c r="N269" s="43">
        <v>2719182</v>
      </c>
      <c r="O269" s="44"/>
    </row>
    <row r="270" spans="1:15" x14ac:dyDescent="0.15">
      <c r="A270" s="37" t="s">
        <v>220</v>
      </c>
      <c r="B270" s="48">
        <v>607</v>
      </c>
      <c r="C270" s="48" t="s">
        <v>415</v>
      </c>
      <c r="D270" s="38" t="s">
        <v>165</v>
      </c>
      <c r="E270" s="39">
        <v>4500000</v>
      </c>
      <c r="F270" s="38" t="s">
        <v>332</v>
      </c>
      <c r="G270" s="41">
        <v>0</v>
      </c>
      <c r="H270" s="38" t="s">
        <v>147</v>
      </c>
      <c r="I270" s="41">
        <v>10</v>
      </c>
      <c r="J270" s="43">
        <v>4500000000</v>
      </c>
      <c r="K270" s="43">
        <v>4500000000</v>
      </c>
      <c r="L270" s="43">
        <f>ROUND((K270/1000),0)</f>
        <v>4500000</v>
      </c>
      <c r="M270" s="43">
        <v>0</v>
      </c>
      <c r="N270" s="43">
        <v>4500000</v>
      </c>
      <c r="O270" s="44"/>
    </row>
    <row r="271" spans="1:15" x14ac:dyDescent="0.15">
      <c r="A271" s="37"/>
      <c r="B271" s="48"/>
      <c r="C271" s="48"/>
      <c r="D271" s="38"/>
      <c r="E271" s="39"/>
      <c r="F271" s="38"/>
      <c r="G271" s="41"/>
      <c r="H271" s="38"/>
      <c r="I271" s="41"/>
      <c r="J271" s="41"/>
      <c r="K271" s="43"/>
      <c r="L271" s="43"/>
      <c r="M271" s="43"/>
      <c r="N271" s="43"/>
      <c r="O271" s="44"/>
    </row>
    <row r="272" spans="1:15" x14ac:dyDescent="0.15">
      <c r="A272" s="37" t="s">
        <v>298</v>
      </c>
      <c r="B272" s="48">
        <v>612</v>
      </c>
      <c r="C272" s="48" t="s">
        <v>417</v>
      </c>
      <c r="D272" s="38" t="s">
        <v>165</v>
      </c>
      <c r="E272" s="39">
        <v>34500000</v>
      </c>
      <c r="F272" s="38" t="s">
        <v>418</v>
      </c>
      <c r="G272" s="41">
        <v>6</v>
      </c>
      <c r="H272" s="38" t="s">
        <v>147</v>
      </c>
      <c r="I272" s="41">
        <v>7.25</v>
      </c>
      <c r="J272" s="43">
        <v>34500000000</v>
      </c>
      <c r="K272" s="43">
        <v>34500000000</v>
      </c>
      <c r="L272" s="43">
        <f>ROUND((K272/1000),0)</f>
        <v>34500000</v>
      </c>
      <c r="M272" s="43">
        <v>500743</v>
      </c>
      <c r="N272" s="43">
        <v>35000743</v>
      </c>
      <c r="O272" s="44"/>
    </row>
    <row r="273" spans="1:15" x14ac:dyDescent="0.15">
      <c r="A273" s="37" t="s">
        <v>298</v>
      </c>
      <c r="B273" s="48">
        <v>612</v>
      </c>
      <c r="C273" s="48" t="s">
        <v>417</v>
      </c>
      <c r="D273" s="38" t="s">
        <v>165</v>
      </c>
      <c r="E273" s="39">
        <v>10500000</v>
      </c>
      <c r="F273" s="38" t="s">
        <v>419</v>
      </c>
      <c r="G273" s="41">
        <v>0</v>
      </c>
      <c r="H273" s="38" t="s">
        <v>147</v>
      </c>
      <c r="I273" s="41">
        <v>7.5</v>
      </c>
      <c r="J273" s="43">
        <v>10500000000</v>
      </c>
      <c r="K273" s="43">
        <v>10500000000</v>
      </c>
      <c r="L273" s="43">
        <f>ROUND((K273/1000),0)</f>
        <v>10500000</v>
      </c>
      <c r="M273" s="43">
        <v>0</v>
      </c>
      <c r="N273" s="43">
        <v>10500000</v>
      </c>
      <c r="O273" s="44"/>
    </row>
    <row r="274" spans="1:15" x14ac:dyDescent="0.15">
      <c r="A274" s="37" t="s">
        <v>298</v>
      </c>
      <c r="B274" s="48">
        <v>614</v>
      </c>
      <c r="C274" s="48" t="s">
        <v>420</v>
      </c>
      <c r="D274" s="38" t="s">
        <v>165</v>
      </c>
      <c r="E274" s="39">
        <v>13500000</v>
      </c>
      <c r="F274" s="38" t="s">
        <v>421</v>
      </c>
      <c r="G274" s="41">
        <v>6.5</v>
      </c>
      <c r="H274" s="38" t="s">
        <v>147</v>
      </c>
      <c r="I274" s="41">
        <v>6.5</v>
      </c>
      <c r="J274" s="43">
        <v>13500000000</v>
      </c>
      <c r="K274" s="43">
        <v>13500000000</v>
      </c>
      <c r="L274" s="43">
        <f>ROUND((K274/1000),0)</f>
        <v>13500000</v>
      </c>
      <c r="M274" s="43">
        <v>142038</v>
      </c>
      <c r="N274" s="43">
        <v>13642038</v>
      </c>
      <c r="O274" s="44"/>
    </row>
    <row r="275" spans="1:15" x14ac:dyDescent="0.15">
      <c r="A275" s="37" t="s">
        <v>298</v>
      </c>
      <c r="B275" s="48">
        <v>614</v>
      </c>
      <c r="C275" s="48" t="s">
        <v>420</v>
      </c>
      <c r="D275" s="38" t="s">
        <v>165</v>
      </c>
      <c r="E275" s="39">
        <v>10500000</v>
      </c>
      <c r="F275" s="38" t="s">
        <v>422</v>
      </c>
      <c r="G275" s="41">
        <v>0</v>
      </c>
      <c r="H275" s="38" t="s">
        <v>147</v>
      </c>
      <c r="I275" s="41">
        <v>6.75</v>
      </c>
      <c r="J275" s="43">
        <v>10500000000</v>
      </c>
      <c r="K275" s="43">
        <v>10500000000</v>
      </c>
      <c r="L275" s="43">
        <f>ROUND((K275/1000),0)</f>
        <v>10500000</v>
      </c>
      <c r="M275" s="43">
        <v>0</v>
      </c>
      <c r="N275" s="43">
        <v>10500000</v>
      </c>
      <c r="O275" s="44"/>
    </row>
    <row r="276" spans="1:15" x14ac:dyDescent="0.15">
      <c r="A276" s="37"/>
      <c r="B276" s="48"/>
      <c r="C276" s="48"/>
      <c r="D276" s="38"/>
      <c r="E276" s="39"/>
      <c r="F276" s="38"/>
      <c r="G276" s="41"/>
      <c r="H276" s="38"/>
      <c r="I276" s="41"/>
      <c r="J276" s="43"/>
      <c r="K276" s="43"/>
      <c r="L276" s="43"/>
      <c r="M276" s="43"/>
      <c r="N276" s="43"/>
      <c r="O276" s="44"/>
    </row>
    <row r="277" spans="1:15" x14ac:dyDescent="0.15">
      <c r="A277" s="37" t="s">
        <v>423</v>
      </c>
      <c r="B277" s="48">
        <v>626</v>
      </c>
      <c r="C277" s="48" t="s">
        <v>424</v>
      </c>
      <c r="D277" s="38" t="s">
        <v>383</v>
      </c>
      <c r="E277" s="39">
        <v>100000</v>
      </c>
      <c r="F277" s="38" t="s">
        <v>425</v>
      </c>
      <c r="G277" s="41">
        <v>0</v>
      </c>
      <c r="H277" s="38" t="s">
        <v>167</v>
      </c>
      <c r="I277" s="41">
        <v>0.5</v>
      </c>
      <c r="J277" s="43"/>
      <c r="K277" s="43"/>
      <c r="L277" s="43"/>
      <c r="M277" s="43"/>
      <c r="N277" s="43"/>
      <c r="O277" s="44"/>
    </row>
    <row r="278" spans="1:15" x14ac:dyDescent="0.15">
      <c r="A278" s="37" t="s">
        <v>423</v>
      </c>
      <c r="B278" s="48">
        <v>626</v>
      </c>
      <c r="C278" s="48" t="s">
        <v>424</v>
      </c>
      <c r="D278" s="38" t="s">
        <v>383</v>
      </c>
      <c r="E278" s="39">
        <v>100000</v>
      </c>
      <c r="F278" s="38" t="s">
        <v>426</v>
      </c>
      <c r="G278" s="41">
        <v>0</v>
      </c>
      <c r="H278" s="38" t="s">
        <v>167</v>
      </c>
      <c r="I278" s="41">
        <v>0.25</v>
      </c>
      <c r="J278" s="43"/>
      <c r="K278" s="43"/>
      <c r="L278" s="43"/>
      <c r="M278" s="43"/>
      <c r="N278" s="43"/>
      <c r="O278" s="44"/>
    </row>
    <row r="279" spans="1:15" x14ac:dyDescent="0.15">
      <c r="A279" s="37" t="s">
        <v>298</v>
      </c>
      <c r="B279" s="48">
        <v>628</v>
      </c>
      <c r="C279" s="48" t="s">
        <v>767</v>
      </c>
      <c r="D279" s="38" t="s">
        <v>165</v>
      </c>
      <c r="E279" s="39">
        <v>33500000</v>
      </c>
      <c r="F279" s="38" t="s">
        <v>768</v>
      </c>
      <c r="G279" s="41">
        <v>6.5</v>
      </c>
      <c r="H279" s="38" t="s">
        <v>147</v>
      </c>
      <c r="I279" s="41">
        <v>7.25</v>
      </c>
      <c r="J279" s="43">
        <v>33500000000</v>
      </c>
      <c r="K279" s="43">
        <v>33500000000</v>
      </c>
      <c r="L279" s="43">
        <f>ROUND((K279/1000),0)</f>
        <v>33500000</v>
      </c>
      <c r="M279" s="43">
        <v>1057391</v>
      </c>
      <c r="N279" s="43">
        <v>34557391</v>
      </c>
      <c r="O279" s="44"/>
    </row>
    <row r="280" spans="1:15" x14ac:dyDescent="0.15">
      <c r="A280" s="37" t="s">
        <v>298</v>
      </c>
      <c r="B280" s="48">
        <v>628</v>
      </c>
      <c r="C280" s="48" t="s">
        <v>767</v>
      </c>
      <c r="D280" s="38" t="s">
        <v>165</v>
      </c>
      <c r="E280" s="39">
        <v>6500000</v>
      </c>
      <c r="F280" s="38" t="s">
        <v>769</v>
      </c>
      <c r="G280" s="41">
        <v>0</v>
      </c>
      <c r="H280" s="38" t="s">
        <v>147</v>
      </c>
      <c r="I280" s="41">
        <v>7.5</v>
      </c>
      <c r="J280" s="43">
        <v>6500000000</v>
      </c>
      <c r="K280" s="43">
        <v>6500000000</v>
      </c>
      <c r="L280" s="43">
        <f>ROUND((K280/1000),0)</f>
        <v>6500000</v>
      </c>
      <c r="M280" s="43">
        <v>0</v>
      </c>
      <c r="N280" s="43">
        <v>6500000</v>
      </c>
      <c r="O280" s="44"/>
    </row>
    <row r="281" spans="1:15" x14ac:dyDescent="0.15">
      <c r="A281" s="37" t="s">
        <v>365</v>
      </c>
      <c r="B281" s="48">
        <v>631</v>
      </c>
      <c r="C281" s="48" t="s">
        <v>770</v>
      </c>
      <c r="D281" s="38" t="s">
        <v>165</v>
      </c>
      <c r="E281" s="39">
        <v>25000000</v>
      </c>
      <c r="F281" s="38" t="s">
        <v>771</v>
      </c>
      <c r="G281" s="41">
        <v>6.5</v>
      </c>
      <c r="H281" s="38" t="s">
        <v>147</v>
      </c>
      <c r="I281" s="41">
        <v>6</v>
      </c>
      <c r="J281" s="43"/>
      <c r="K281" s="43"/>
      <c r="L281" s="43"/>
      <c r="M281" s="43"/>
      <c r="N281" s="43"/>
      <c r="O281" s="44"/>
    </row>
    <row r="282" spans="1:15" x14ac:dyDescent="0.15">
      <c r="A282" s="37" t="s">
        <v>365</v>
      </c>
      <c r="B282" s="48">
        <v>631</v>
      </c>
      <c r="C282" s="48" t="s">
        <v>770</v>
      </c>
      <c r="D282" s="38" t="s">
        <v>165</v>
      </c>
      <c r="E282" s="39">
        <v>3500000</v>
      </c>
      <c r="F282" s="38" t="s">
        <v>772</v>
      </c>
      <c r="G282" s="41">
        <v>7</v>
      </c>
      <c r="H282" s="38" t="s">
        <v>147</v>
      </c>
      <c r="I282" s="41">
        <v>6</v>
      </c>
      <c r="J282" s="43"/>
      <c r="K282" s="43"/>
      <c r="L282" s="43"/>
      <c r="M282" s="43"/>
      <c r="N282" s="43"/>
      <c r="O282" s="44"/>
    </row>
    <row r="283" spans="1:15" x14ac:dyDescent="0.15">
      <c r="A283" s="37" t="s">
        <v>365</v>
      </c>
      <c r="B283" s="48">
        <v>631</v>
      </c>
      <c r="C283" s="48" t="s">
        <v>770</v>
      </c>
      <c r="D283" s="38" t="s">
        <v>165</v>
      </c>
      <c r="E283" s="39">
        <v>10000</v>
      </c>
      <c r="F283" s="38" t="s">
        <v>773</v>
      </c>
      <c r="G283" s="41">
        <v>0</v>
      </c>
      <c r="H283" s="38" t="s">
        <v>147</v>
      </c>
      <c r="I283" s="41">
        <v>6.25</v>
      </c>
      <c r="J283" s="43"/>
      <c r="K283" s="43"/>
      <c r="L283" s="43"/>
      <c r="M283" s="43"/>
      <c r="N283" s="43"/>
      <c r="O283" s="44"/>
    </row>
    <row r="284" spans="1:15" x14ac:dyDescent="0.15">
      <c r="A284" s="37"/>
      <c r="B284" s="48"/>
      <c r="C284" s="48"/>
      <c r="D284" s="38"/>
      <c r="E284" s="39"/>
      <c r="F284" s="38"/>
      <c r="G284" s="41"/>
      <c r="H284" s="38"/>
      <c r="I284" s="41"/>
      <c r="J284" s="43"/>
      <c r="K284" s="43"/>
      <c r="L284" s="43"/>
      <c r="M284" s="43"/>
      <c r="N284" s="43"/>
      <c r="O284" s="44"/>
    </row>
    <row r="285" spans="1:15" x14ac:dyDescent="0.15">
      <c r="A285" s="37" t="s">
        <v>807</v>
      </c>
      <c r="B285" s="48">
        <v>634</v>
      </c>
      <c r="C285" s="48" t="s">
        <v>808</v>
      </c>
      <c r="D285" s="38" t="s">
        <v>383</v>
      </c>
      <c r="E285" s="39">
        <v>50000</v>
      </c>
      <c r="F285" s="38" t="s">
        <v>809</v>
      </c>
      <c r="G285" s="41">
        <v>0</v>
      </c>
      <c r="H285" s="38" t="s">
        <v>167</v>
      </c>
      <c r="I285" s="41">
        <v>8.4931506849315067E-2</v>
      </c>
      <c r="J285" s="43"/>
      <c r="K285" s="43"/>
      <c r="L285" s="43"/>
      <c r="M285" s="43"/>
      <c r="N285" s="43"/>
      <c r="O285" s="44"/>
    </row>
    <row r="286" spans="1:15" x14ac:dyDescent="0.15">
      <c r="A286" s="37" t="s">
        <v>807</v>
      </c>
      <c r="B286" s="48">
        <v>634</v>
      </c>
      <c r="C286" s="48" t="s">
        <v>808</v>
      </c>
      <c r="D286" s="38" t="s">
        <v>383</v>
      </c>
      <c r="E286" s="39">
        <v>50000</v>
      </c>
      <c r="F286" s="38" t="s">
        <v>810</v>
      </c>
      <c r="G286" s="41">
        <v>0</v>
      </c>
      <c r="H286" s="38" t="s">
        <v>167</v>
      </c>
      <c r="I286" s="41">
        <v>0.24931506849315069</v>
      </c>
      <c r="J286" s="43"/>
      <c r="K286" s="43"/>
      <c r="L286" s="43"/>
      <c r="M286" s="43"/>
      <c r="N286" s="43"/>
      <c r="O286" s="44"/>
    </row>
    <row r="287" spans="1:15" x14ac:dyDescent="0.15">
      <c r="A287" s="37" t="s">
        <v>807</v>
      </c>
      <c r="B287" s="48">
        <v>634</v>
      </c>
      <c r="C287" s="48" t="s">
        <v>808</v>
      </c>
      <c r="D287" s="38" t="s">
        <v>383</v>
      </c>
      <c r="E287" s="39">
        <v>50000</v>
      </c>
      <c r="F287" s="38" t="s">
        <v>811</v>
      </c>
      <c r="G287" s="41">
        <v>0</v>
      </c>
      <c r="H287" s="38" t="s">
        <v>167</v>
      </c>
      <c r="I287" s="41">
        <v>0.49589041095890413</v>
      </c>
      <c r="J287" s="7"/>
      <c r="K287" s="7"/>
      <c r="L287" s="7"/>
      <c r="M287" s="7"/>
      <c r="N287" s="7"/>
      <c r="O287" s="44"/>
    </row>
    <row r="288" spans="1:15" x14ac:dyDescent="0.15">
      <c r="A288" s="37" t="s">
        <v>807</v>
      </c>
      <c r="B288" s="48">
        <v>634</v>
      </c>
      <c r="C288" s="48" t="s">
        <v>808</v>
      </c>
      <c r="D288" s="38" t="s">
        <v>383</v>
      </c>
      <c r="E288" s="39">
        <v>50000</v>
      </c>
      <c r="F288" s="38" t="s">
        <v>812</v>
      </c>
      <c r="G288" s="41">
        <v>0</v>
      </c>
      <c r="H288" s="38" t="s">
        <v>167</v>
      </c>
      <c r="I288" s="41">
        <v>0.989041095890411</v>
      </c>
      <c r="J288" s="7"/>
      <c r="K288" s="7"/>
      <c r="L288" s="7"/>
      <c r="M288" s="7"/>
      <c r="N288" s="7"/>
      <c r="O288" s="44"/>
    </row>
    <row r="289" spans="1:15" x14ac:dyDescent="0.15">
      <c r="A289" s="37" t="s">
        <v>807</v>
      </c>
      <c r="B289" s="48">
        <v>634</v>
      </c>
      <c r="C289" s="48" t="s">
        <v>808</v>
      </c>
      <c r="D289" s="38" t="s">
        <v>165</v>
      </c>
      <c r="E289" s="39">
        <v>25000000</v>
      </c>
      <c r="F289" s="38" t="s">
        <v>813</v>
      </c>
      <c r="G289" s="41">
        <v>0</v>
      </c>
      <c r="H289" s="38" t="s">
        <v>167</v>
      </c>
      <c r="I289" s="41">
        <v>8.4931506849315067E-2</v>
      </c>
      <c r="J289" s="7"/>
      <c r="K289" s="7"/>
      <c r="L289" s="7"/>
      <c r="M289" s="7"/>
      <c r="N289" s="7"/>
      <c r="O289" s="44"/>
    </row>
    <row r="290" spans="1:15" x14ac:dyDescent="0.15">
      <c r="A290" s="37" t="s">
        <v>807</v>
      </c>
      <c r="B290" s="48">
        <v>634</v>
      </c>
      <c r="C290" s="48" t="s">
        <v>808</v>
      </c>
      <c r="D290" s="38" t="s">
        <v>165</v>
      </c>
      <c r="E290" s="39">
        <v>25000000</v>
      </c>
      <c r="F290" s="38" t="s">
        <v>814</v>
      </c>
      <c r="G290" s="41">
        <v>0</v>
      </c>
      <c r="H290" s="38" t="s">
        <v>167</v>
      </c>
      <c r="I290" s="41">
        <v>0.24931506849315069</v>
      </c>
      <c r="J290" s="43"/>
      <c r="K290" s="43"/>
      <c r="L290" s="43"/>
      <c r="M290" s="43"/>
      <c r="N290" s="43"/>
      <c r="O290" s="44"/>
    </row>
    <row r="291" spans="1:15" x14ac:dyDescent="0.15">
      <c r="A291" s="37" t="s">
        <v>807</v>
      </c>
      <c r="B291" s="48">
        <v>634</v>
      </c>
      <c r="C291" s="48" t="s">
        <v>808</v>
      </c>
      <c r="D291" s="38" t="s">
        <v>165</v>
      </c>
      <c r="E291" s="39">
        <v>25000000</v>
      </c>
      <c r="F291" s="38" t="s">
        <v>815</v>
      </c>
      <c r="G291" s="41">
        <v>0</v>
      </c>
      <c r="H291" s="38" t="s">
        <v>167</v>
      </c>
      <c r="I291" s="41">
        <v>0.49589041095890413</v>
      </c>
      <c r="J291" s="43"/>
      <c r="K291" s="43"/>
      <c r="L291" s="43"/>
      <c r="M291" s="43"/>
      <c r="N291" s="43"/>
      <c r="O291" s="44"/>
    </row>
    <row r="292" spans="1:15" x14ac:dyDescent="0.15">
      <c r="A292" s="37" t="s">
        <v>807</v>
      </c>
      <c r="B292" s="48">
        <v>634</v>
      </c>
      <c r="C292" s="48" t="s">
        <v>808</v>
      </c>
      <c r="D292" s="38" t="s">
        <v>165</v>
      </c>
      <c r="E292" s="39">
        <v>25000000</v>
      </c>
      <c r="F292" s="38" t="s">
        <v>816</v>
      </c>
      <c r="G292" s="41">
        <v>0</v>
      </c>
      <c r="H292" s="38" t="s">
        <v>167</v>
      </c>
      <c r="I292" s="41">
        <v>0.989041095890411</v>
      </c>
      <c r="J292" s="7"/>
      <c r="K292" s="7"/>
      <c r="L292" s="7"/>
      <c r="M292" s="7"/>
      <c r="N292" s="7"/>
      <c r="O292" s="44"/>
    </row>
    <row r="293" spans="1:15" x14ac:dyDescent="0.15">
      <c r="A293" s="37" t="s">
        <v>807</v>
      </c>
      <c r="B293" s="48">
        <v>634</v>
      </c>
      <c r="C293" s="48" t="s">
        <v>808</v>
      </c>
      <c r="D293" s="38" t="s">
        <v>165</v>
      </c>
      <c r="E293" s="39">
        <v>25000000</v>
      </c>
      <c r="F293" s="38" t="s">
        <v>817</v>
      </c>
      <c r="G293" s="41">
        <v>0</v>
      </c>
      <c r="H293" s="38" t="s">
        <v>167</v>
      </c>
      <c r="I293" s="41">
        <v>0.24931506849315069</v>
      </c>
      <c r="J293" s="7"/>
      <c r="K293" s="7"/>
      <c r="L293" s="7"/>
      <c r="M293" s="7"/>
      <c r="N293" s="7"/>
      <c r="O293" s="44"/>
    </row>
    <row r="294" spans="1:15" x14ac:dyDescent="0.15">
      <c r="A294" s="37" t="s">
        <v>807</v>
      </c>
      <c r="B294" s="48">
        <v>634</v>
      </c>
      <c r="C294" s="48" t="s">
        <v>808</v>
      </c>
      <c r="D294" s="38" t="s">
        <v>165</v>
      </c>
      <c r="E294" s="39">
        <v>25000000</v>
      </c>
      <c r="F294" s="38" t="s">
        <v>818</v>
      </c>
      <c r="G294" s="41">
        <v>0</v>
      </c>
      <c r="H294" s="38" t="s">
        <v>167</v>
      </c>
      <c r="I294" s="41">
        <v>0.49589041095890413</v>
      </c>
      <c r="J294" s="7"/>
      <c r="K294" s="7"/>
      <c r="L294" s="7"/>
      <c r="M294" s="7"/>
      <c r="N294" s="7"/>
      <c r="O294" s="44"/>
    </row>
    <row r="295" spans="1:15" x14ac:dyDescent="0.15">
      <c r="A295" s="37" t="s">
        <v>807</v>
      </c>
      <c r="B295" s="48">
        <v>634</v>
      </c>
      <c r="C295" s="48" t="s">
        <v>808</v>
      </c>
      <c r="D295" s="38" t="s">
        <v>165</v>
      </c>
      <c r="E295" s="39">
        <v>25000000</v>
      </c>
      <c r="F295" s="38" t="s">
        <v>819</v>
      </c>
      <c r="G295" s="41">
        <v>0</v>
      </c>
      <c r="H295" s="38" t="s">
        <v>167</v>
      </c>
      <c r="I295" s="41">
        <v>0.989041095890411</v>
      </c>
      <c r="J295" s="7"/>
      <c r="K295" s="7"/>
      <c r="L295" s="7"/>
      <c r="M295" s="7"/>
      <c r="N295" s="7"/>
      <c r="O295" s="44"/>
    </row>
    <row r="296" spans="1:15" x14ac:dyDescent="0.15">
      <c r="A296" s="37" t="s">
        <v>807</v>
      </c>
      <c r="B296" s="48">
        <v>634</v>
      </c>
      <c r="C296" s="48" t="s">
        <v>808</v>
      </c>
      <c r="D296" s="38" t="s">
        <v>383</v>
      </c>
      <c r="E296" s="39">
        <v>50000</v>
      </c>
      <c r="F296" s="38" t="s">
        <v>820</v>
      </c>
      <c r="G296" s="41">
        <v>0</v>
      </c>
      <c r="H296" s="38" t="s">
        <v>167</v>
      </c>
      <c r="I296" s="41">
        <v>0.24931506849315069</v>
      </c>
      <c r="J296" s="43"/>
      <c r="K296" s="43"/>
      <c r="L296" s="43"/>
      <c r="M296" s="43"/>
      <c r="N296" s="43"/>
      <c r="O296" s="44"/>
    </row>
    <row r="297" spans="1:15" x14ac:dyDescent="0.15">
      <c r="A297" s="37" t="s">
        <v>807</v>
      </c>
      <c r="B297" s="48">
        <v>634</v>
      </c>
      <c r="C297" s="48" t="s">
        <v>808</v>
      </c>
      <c r="D297" s="38" t="s">
        <v>383</v>
      </c>
      <c r="E297" s="39">
        <v>50000</v>
      </c>
      <c r="F297" s="38" t="s">
        <v>821</v>
      </c>
      <c r="G297" s="41">
        <v>0</v>
      </c>
      <c r="H297" s="38" t="s">
        <v>167</v>
      </c>
      <c r="I297" s="41">
        <v>0.49589041095890413</v>
      </c>
      <c r="J297" s="43"/>
      <c r="K297" s="43"/>
      <c r="L297" s="43"/>
      <c r="M297" s="43"/>
      <c r="N297" s="43"/>
      <c r="O297" s="44"/>
    </row>
    <row r="298" spans="1:15" x14ac:dyDescent="0.15">
      <c r="A298" s="37" t="s">
        <v>807</v>
      </c>
      <c r="B298" s="48">
        <v>634</v>
      </c>
      <c r="C298" s="48" t="s">
        <v>808</v>
      </c>
      <c r="D298" s="38" t="s">
        <v>383</v>
      </c>
      <c r="E298" s="39">
        <v>50000</v>
      </c>
      <c r="F298" s="38" t="s">
        <v>822</v>
      </c>
      <c r="G298" s="41">
        <v>0</v>
      </c>
      <c r="H298" s="38" t="s">
        <v>167</v>
      </c>
      <c r="I298" s="41">
        <v>0.989041095890411</v>
      </c>
      <c r="J298" s="43"/>
      <c r="K298" s="43"/>
      <c r="L298" s="43"/>
      <c r="M298" s="43"/>
      <c r="N298" s="43"/>
      <c r="O298" s="44"/>
    </row>
    <row r="299" spans="1:15" x14ac:dyDescent="0.15">
      <c r="A299" s="37"/>
      <c r="B299" s="48"/>
      <c r="C299" s="48"/>
      <c r="D299" s="38"/>
      <c r="E299" s="39"/>
      <c r="F299" s="38"/>
      <c r="G299" s="41"/>
      <c r="H299" s="38"/>
      <c r="I299" s="41"/>
      <c r="J299" s="41"/>
      <c r="K299" s="43"/>
      <c r="L299" s="43"/>
      <c r="M299" s="43"/>
      <c r="N299" s="43"/>
      <c r="O299" s="44"/>
    </row>
    <row r="300" spans="1:15" ht="18.75" customHeight="1" x14ac:dyDescent="0.15">
      <c r="A300" s="65" t="s">
        <v>427</v>
      </c>
      <c r="B300" s="66"/>
      <c r="C300" s="66"/>
      <c r="D300" s="67"/>
      <c r="E300" s="68"/>
      <c r="F300" s="67"/>
      <c r="G300" s="67"/>
      <c r="H300" s="67" t="s">
        <v>3</v>
      </c>
      <c r="I300" s="69"/>
      <c r="J300" s="69"/>
      <c r="K300" s="70"/>
      <c r="L300" s="71">
        <f>SUM(L10:L299)</f>
        <v>1081966790</v>
      </c>
      <c r="M300" s="71">
        <f>SUM(M10:M299)</f>
        <v>24134369.66</v>
      </c>
      <c r="N300" s="71">
        <f>SUM(N10:N299)</f>
        <v>1106101160.1599998</v>
      </c>
      <c r="O300" s="72"/>
    </row>
    <row r="301" spans="1:15" ht="10.5" customHeight="1" x14ac:dyDescent="0.15">
      <c r="A301" s="73"/>
      <c r="G301" s="74"/>
      <c r="H301" s="75"/>
      <c r="I301" s="76"/>
      <c r="J301" s="76"/>
      <c r="K301" s="77"/>
      <c r="L301" s="77"/>
      <c r="M301" s="77"/>
      <c r="N301" s="77"/>
      <c r="O301" s="78"/>
    </row>
    <row r="302" spans="1:15" x14ac:dyDescent="0.15">
      <c r="A302" s="79" t="s">
        <v>846</v>
      </c>
      <c r="B302" s="79"/>
      <c r="C302" s="79" t="s">
        <v>847</v>
      </c>
      <c r="G302" s="74"/>
      <c r="H302" s="75"/>
      <c r="I302" s="76"/>
      <c r="J302" s="76"/>
    </row>
    <row r="303" spans="1:15" x14ac:dyDescent="0.15">
      <c r="A303" s="80" t="s">
        <v>430</v>
      </c>
      <c r="B303" s="48"/>
      <c r="C303" s="48"/>
      <c r="H303" s="81"/>
      <c r="K303" s="82"/>
      <c r="L303" s="83"/>
    </row>
    <row r="304" spans="1:15" x14ac:dyDescent="0.15">
      <c r="A304" s="80" t="s">
        <v>431</v>
      </c>
    </row>
    <row r="305" spans="1:7" x14ac:dyDescent="0.15">
      <c r="A305" s="80" t="s">
        <v>432</v>
      </c>
    </row>
    <row r="306" spans="1:7" x14ac:dyDescent="0.15">
      <c r="A306" s="80" t="s">
        <v>433</v>
      </c>
    </row>
    <row r="307" spans="1:7" x14ac:dyDescent="0.15">
      <c r="A307" s="84" t="s">
        <v>434</v>
      </c>
      <c r="B307" s="84" t="s">
        <v>435</v>
      </c>
    </row>
    <row r="308" spans="1:7" x14ac:dyDescent="0.15">
      <c r="A308" s="84" t="s">
        <v>436</v>
      </c>
    </row>
    <row r="309" spans="1:7" x14ac:dyDescent="0.15">
      <c r="A309" s="84" t="s">
        <v>437</v>
      </c>
    </row>
    <row r="310" spans="1:7" x14ac:dyDescent="0.15">
      <c r="A310" s="84" t="s">
        <v>438</v>
      </c>
      <c r="E310" s="85"/>
    </row>
    <row r="311" spans="1:7" x14ac:dyDescent="0.15">
      <c r="A311" s="86" t="s">
        <v>439</v>
      </c>
      <c r="B311" s="86" t="s">
        <v>440</v>
      </c>
      <c r="G311" s="86" t="s">
        <v>441</v>
      </c>
    </row>
    <row r="312" spans="1:7" x14ac:dyDescent="0.15">
      <c r="A312" s="86" t="s">
        <v>442</v>
      </c>
      <c r="B312" s="86" t="s">
        <v>443</v>
      </c>
      <c r="G312" s="86" t="s">
        <v>444</v>
      </c>
    </row>
    <row r="313" spans="1:7" x14ac:dyDescent="0.15">
      <c r="A313" s="7"/>
      <c r="B313" s="7"/>
    </row>
    <row r="314" spans="1:7" x14ac:dyDescent="0.15">
      <c r="A314" s="86"/>
    </row>
    <row r="315" spans="1:7" ht="12.75" x14ac:dyDescent="0.2">
      <c r="A315" s="90" t="s">
        <v>445</v>
      </c>
      <c r="C315" s="6"/>
      <c r="E315" s="6"/>
    </row>
    <row r="316" spans="1:7" ht="12.75" x14ac:dyDescent="0.2">
      <c r="A316" s="1" t="s">
        <v>446</v>
      </c>
      <c r="C316" s="6"/>
      <c r="E316" s="6"/>
    </row>
    <row r="317" spans="1:7" ht="12.75" x14ac:dyDescent="0.2">
      <c r="A317" s="90" t="s">
        <v>848</v>
      </c>
      <c r="C317" s="6"/>
      <c r="E317" s="6"/>
    </row>
    <row r="318" spans="1:7" x14ac:dyDescent="0.15">
      <c r="A318" s="11"/>
      <c r="B318" s="2"/>
      <c r="C318" s="11"/>
      <c r="D318" s="11"/>
      <c r="E318" s="11"/>
      <c r="F318" s="11"/>
    </row>
    <row r="319" spans="1:7" ht="12.75" x14ac:dyDescent="0.2">
      <c r="A319" s="91"/>
      <c r="B319" s="92"/>
      <c r="C319" s="93"/>
      <c r="D319" s="93" t="s">
        <v>448</v>
      </c>
      <c r="E319" s="92"/>
      <c r="F319" s="94" t="s">
        <v>449</v>
      </c>
    </row>
    <row r="320" spans="1:7" ht="12.75" x14ac:dyDescent="0.2">
      <c r="A320" s="95" t="s">
        <v>4</v>
      </c>
      <c r="B320" s="96" t="s">
        <v>5</v>
      </c>
      <c r="C320" s="22"/>
      <c r="D320" s="96" t="s">
        <v>450</v>
      </c>
      <c r="E320" s="96" t="s">
        <v>451</v>
      </c>
      <c r="F320" s="97" t="s">
        <v>452</v>
      </c>
    </row>
    <row r="321" spans="1:10" ht="12.75" x14ac:dyDescent="0.2">
      <c r="A321" s="95" t="s">
        <v>453</v>
      </c>
      <c r="B321" s="96" t="s">
        <v>454</v>
      </c>
      <c r="C321" s="96" t="s">
        <v>7</v>
      </c>
      <c r="D321" s="96" t="s">
        <v>455</v>
      </c>
      <c r="E321" s="96" t="s">
        <v>456</v>
      </c>
      <c r="F321" s="97" t="s">
        <v>457</v>
      </c>
    </row>
    <row r="322" spans="1:10" ht="12.75" x14ac:dyDescent="0.2">
      <c r="A322" s="98"/>
      <c r="B322" s="33"/>
      <c r="C322" s="32"/>
      <c r="D322" s="33" t="s">
        <v>33</v>
      </c>
      <c r="E322" s="33" t="s">
        <v>33</v>
      </c>
      <c r="F322" s="99" t="s">
        <v>33</v>
      </c>
    </row>
    <row r="323" spans="1:10" x14ac:dyDescent="0.15">
      <c r="A323" s="11"/>
      <c r="B323" s="2"/>
      <c r="C323" s="11"/>
      <c r="D323" s="11"/>
      <c r="E323" s="11"/>
      <c r="F323" s="11"/>
    </row>
    <row r="324" spans="1:10" x14ac:dyDescent="0.15">
      <c r="A324" s="37" t="s">
        <v>458</v>
      </c>
      <c r="B324" s="38">
        <v>239</v>
      </c>
      <c r="C324" s="38" t="s">
        <v>52</v>
      </c>
      <c r="D324" s="100">
        <v>57393.74</v>
      </c>
      <c r="E324" s="100">
        <v>9012.91</v>
      </c>
      <c r="F324" s="101"/>
    </row>
    <row r="325" spans="1:10" x14ac:dyDescent="0.15">
      <c r="A325" s="86" t="s">
        <v>759</v>
      </c>
      <c r="B325" s="2">
        <v>271</v>
      </c>
      <c r="C325" s="2" t="s">
        <v>97</v>
      </c>
      <c r="D325" s="100">
        <v>257006</v>
      </c>
      <c r="E325" s="100">
        <v>122946</v>
      </c>
      <c r="F325" s="101"/>
    </row>
    <row r="326" spans="1:10" x14ac:dyDescent="0.15">
      <c r="A326" s="86" t="s">
        <v>759</v>
      </c>
      <c r="B326" s="2">
        <v>271</v>
      </c>
      <c r="C326" s="2" t="s">
        <v>98</v>
      </c>
      <c r="D326" s="100">
        <v>77418</v>
      </c>
      <c r="E326" s="100">
        <v>31578</v>
      </c>
      <c r="F326" s="101"/>
    </row>
    <row r="327" spans="1:10" x14ac:dyDescent="0.15">
      <c r="A327" s="37" t="s">
        <v>124</v>
      </c>
      <c r="B327" s="48">
        <v>330</v>
      </c>
      <c r="C327" s="38" t="s">
        <v>146</v>
      </c>
      <c r="D327" s="100">
        <v>0</v>
      </c>
      <c r="E327" s="100">
        <v>52040</v>
      </c>
      <c r="F327" s="101"/>
    </row>
    <row r="328" spans="1:10" x14ac:dyDescent="0.15">
      <c r="A328" s="37" t="s">
        <v>459</v>
      </c>
      <c r="B328" s="48">
        <v>337</v>
      </c>
      <c r="C328" s="38" t="s">
        <v>37</v>
      </c>
      <c r="D328" s="100">
        <v>116899</v>
      </c>
      <c r="E328" s="100">
        <v>83023</v>
      </c>
      <c r="F328" s="101"/>
    </row>
    <row r="329" spans="1:10" x14ac:dyDescent="0.15">
      <c r="A329" s="37" t="s">
        <v>459</v>
      </c>
      <c r="B329" s="48">
        <v>337</v>
      </c>
      <c r="C329" s="38" t="s">
        <v>39</v>
      </c>
      <c r="D329" s="100">
        <v>21658</v>
      </c>
      <c r="E329" s="100">
        <v>15382</v>
      </c>
      <c r="F329" s="101"/>
    </row>
    <row r="330" spans="1:10" x14ac:dyDescent="0.15">
      <c r="A330" s="37" t="s">
        <v>459</v>
      </c>
      <c r="B330" s="48">
        <v>337</v>
      </c>
      <c r="C330" s="38" t="s">
        <v>760</v>
      </c>
      <c r="D330" s="100">
        <v>90892</v>
      </c>
      <c r="E330" s="100">
        <v>89609</v>
      </c>
      <c r="F330" s="101"/>
      <c r="G330" s="87"/>
      <c r="H330" s="87"/>
      <c r="I330" s="87"/>
      <c r="J330" s="87"/>
    </row>
    <row r="331" spans="1:10" x14ac:dyDescent="0.15">
      <c r="A331" s="37" t="s">
        <v>94</v>
      </c>
      <c r="B331" s="48">
        <v>363</v>
      </c>
      <c r="C331" s="38" t="s">
        <v>217</v>
      </c>
      <c r="D331" s="100">
        <v>36230</v>
      </c>
      <c r="E331" s="100">
        <v>24985</v>
      </c>
      <c r="F331" s="101"/>
      <c r="G331" s="87"/>
      <c r="H331" s="87"/>
      <c r="I331" s="87"/>
      <c r="J331" s="87"/>
    </row>
    <row r="332" spans="1:10" x14ac:dyDescent="0.15">
      <c r="A332" s="37" t="s">
        <v>94</v>
      </c>
      <c r="B332" s="48">
        <v>363</v>
      </c>
      <c r="C332" s="38" t="s">
        <v>218</v>
      </c>
      <c r="D332" s="100">
        <v>8695</v>
      </c>
      <c r="E332" s="100">
        <v>5996</v>
      </c>
      <c r="F332" s="101"/>
      <c r="G332" s="87"/>
      <c r="H332" s="87"/>
      <c r="I332" s="87"/>
      <c r="J332" s="87"/>
    </row>
    <row r="333" spans="1:10" x14ac:dyDescent="0.15">
      <c r="A333" s="37" t="s">
        <v>461</v>
      </c>
      <c r="B333" s="48">
        <v>383</v>
      </c>
      <c r="C333" s="38" t="s">
        <v>105</v>
      </c>
      <c r="D333" s="100">
        <v>52878</v>
      </c>
      <c r="E333" s="100">
        <v>41916</v>
      </c>
      <c r="F333" s="101"/>
      <c r="G333" s="87"/>
      <c r="H333" s="87"/>
    </row>
    <row r="334" spans="1:10" x14ac:dyDescent="0.15">
      <c r="A334" s="37" t="s">
        <v>298</v>
      </c>
      <c r="B334" s="48">
        <v>490</v>
      </c>
      <c r="C334" s="38" t="s">
        <v>331</v>
      </c>
      <c r="D334" s="100">
        <v>4808904</v>
      </c>
      <c r="E334" s="100">
        <v>122490</v>
      </c>
      <c r="F334" s="101"/>
      <c r="G334" s="87"/>
      <c r="H334" s="87"/>
    </row>
    <row r="335" spans="1:10" x14ac:dyDescent="0.15">
      <c r="A335" s="37" t="s">
        <v>298</v>
      </c>
      <c r="B335" s="48">
        <v>490</v>
      </c>
      <c r="C335" s="38" t="s">
        <v>335</v>
      </c>
      <c r="D335" s="100">
        <v>5377250</v>
      </c>
      <c r="E335" s="100">
        <v>142535</v>
      </c>
      <c r="F335" s="101"/>
      <c r="H335" s="87"/>
    </row>
    <row r="336" spans="1:10" x14ac:dyDescent="0.15">
      <c r="A336" s="37" t="s">
        <v>269</v>
      </c>
      <c r="B336" s="48">
        <v>514</v>
      </c>
      <c r="C336" s="38" t="s">
        <v>322</v>
      </c>
      <c r="D336" s="100">
        <v>0</v>
      </c>
      <c r="E336" s="100">
        <v>1244292</v>
      </c>
      <c r="F336" s="101"/>
      <c r="H336" s="87"/>
    </row>
    <row r="337" spans="1:15" x14ac:dyDescent="0.15">
      <c r="A337" s="37" t="s">
        <v>220</v>
      </c>
      <c r="B337" s="48">
        <v>536</v>
      </c>
      <c r="C337" s="38" t="s">
        <v>393</v>
      </c>
      <c r="D337" s="100">
        <v>97519</v>
      </c>
      <c r="E337" s="100">
        <v>49249</v>
      </c>
      <c r="F337" s="101"/>
      <c r="H337" s="87"/>
    </row>
    <row r="338" spans="1:15" x14ac:dyDescent="0.15">
      <c r="A338" s="37" t="s">
        <v>220</v>
      </c>
      <c r="B338" s="48">
        <v>607</v>
      </c>
      <c r="C338" s="38" t="s">
        <v>331</v>
      </c>
      <c r="D338" s="100">
        <v>0</v>
      </c>
      <c r="E338" s="100">
        <v>963315</v>
      </c>
      <c r="F338" s="101"/>
      <c r="H338" s="87"/>
    </row>
    <row r="339" spans="1:15" x14ac:dyDescent="0.15">
      <c r="A339" s="37" t="s">
        <v>220</v>
      </c>
      <c r="B339" s="48">
        <v>607</v>
      </c>
      <c r="C339" s="38" t="s">
        <v>416</v>
      </c>
      <c r="D339" s="100">
        <v>0</v>
      </c>
      <c r="E339" s="100">
        <v>58801</v>
      </c>
      <c r="F339" s="101"/>
    </row>
    <row r="340" spans="1:15" x14ac:dyDescent="0.15">
      <c r="A340" s="37"/>
      <c r="B340" s="48"/>
      <c r="C340" s="38"/>
      <c r="D340" s="100"/>
      <c r="E340" s="100"/>
      <c r="F340" s="101"/>
    </row>
    <row r="341" spans="1:15" x14ac:dyDescent="0.15">
      <c r="A341" s="102" t="s">
        <v>467</v>
      </c>
      <c r="B341" s="66"/>
      <c r="C341" s="67"/>
      <c r="D341" s="65">
        <v>11002742.74</v>
      </c>
      <c r="E341" s="65">
        <v>3057169.91</v>
      </c>
      <c r="F341" s="65">
        <v>0</v>
      </c>
    </row>
    <row r="343" spans="1:15" ht="12.75" x14ac:dyDescent="0.2">
      <c r="A343" s="8" t="s">
        <v>468</v>
      </c>
      <c r="B343" s="87"/>
      <c r="C343" s="87"/>
      <c r="E343" s="6"/>
      <c r="F343" s="104"/>
      <c r="G343" s="104"/>
      <c r="L343" s="105"/>
      <c r="M343" s="87"/>
      <c r="N343" s="87"/>
      <c r="O343" s="87"/>
    </row>
    <row r="344" spans="1:15" ht="12.75" x14ac:dyDescent="0.2">
      <c r="A344" s="1" t="s">
        <v>446</v>
      </c>
      <c r="B344" s="87"/>
      <c r="C344" s="87"/>
      <c r="E344" s="6"/>
      <c r="F344" s="104"/>
      <c r="G344" s="104"/>
      <c r="L344" s="105"/>
      <c r="M344" s="87"/>
      <c r="N344" s="87"/>
    </row>
    <row r="345" spans="1:15" ht="12.75" x14ac:dyDescent="0.2">
      <c r="A345" s="90" t="s">
        <v>848</v>
      </c>
      <c r="B345" s="6"/>
      <c r="C345" s="6"/>
      <c r="E345" s="6"/>
      <c r="F345" s="104"/>
      <c r="G345" s="104"/>
      <c r="L345" s="105"/>
      <c r="M345" s="87"/>
      <c r="N345" s="87"/>
    </row>
    <row r="346" spans="1:15" x14ac:dyDescent="0.15">
      <c r="A346" s="11"/>
      <c r="B346" s="11"/>
      <c r="C346" s="11"/>
      <c r="D346" s="11"/>
      <c r="E346" s="11"/>
      <c r="F346" s="106"/>
      <c r="G346" s="106"/>
      <c r="H346" s="11"/>
      <c r="I346" s="11"/>
      <c r="J346" s="11"/>
      <c r="K346" s="11"/>
      <c r="L346" s="105"/>
      <c r="M346" s="87"/>
    </row>
    <row r="347" spans="1:15" ht="12.75" x14ac:dyDescent="0.2">
      <c r="A347" s="91"/>
      <c r="B347" s="92" t="s">
        <v>469</v>
      </c>
      <c r="C347" s="92"/>
      <c r="D347" s="92"/>
      <c r="E347" s="107"/>
      <c r="F347" s="92" t="s">
        <v>470</v>
      </c>
      <c r="G347" s="92" t="s">
        <v>471</v>
      </c>
      <c r="H347" s="92" t="s">
        <v>472</v>
      </c>
      <c r="I347" s="92" t="s">
        <v>14</v>
      </c>
      <c r="J347" s="92" t="s">
        <v>472</v>
      </c>
      <c r="K347" s="92" t="s">
        <v>473</v>
      </c>
      <c r="L347" s="92" t="s">
        <v>474</v>
      </c>
    </row>
    <row r="348" spans="1:15" ht="12.75" x14ac:dyDescent="0.2">
      <c r="A348" s="95" t="s">
        <v>475</v>
      </c>
      <c r="B348" s="96" t="s">
        <v>476</v>
      </c>
      <c r="C348" s="96" t="s">
        <v>477</v>
      </c>
      <c r="D348" s="96" t="s">
        <v>5</v>
      </c>
      <c r="E348" s="96" t="s">
        <v>7</v>
      </c>
      <c r="F348" s="96" t="s">
        <v>15</v>
      </c>
      <c r="G348" s="96" t="s">
        <v>478</v>
      </c>
      <c r="H348" s="96" t="s">
        <v>479</v>
      </c>
      <c r="I348" s="96" t="s">
        <v>480</v>
      </c>
      <c r="J348" s="96" t="s">
        <v>481</v>
      </c>
      <c r="K348" s="96" t="s">
        <v>482</v>
      </c>
      <c r="L348" s="96" t="s">
        <v>483</v>
      </c>
      <c r="M348" s="87"/>
      <c r="N348" s="87"/>
      <c r="O348" s="87"/>
    </row>
    <row r="349" spans="1:15" ht="12.75" x14ac:dyDescent="0.2">
      <c r="A349" s="95" t="s">
        <v>453</v>
      </c>
      <c r="B349" s="96" t="s">
        <v>484</v>
      </c>
      <c r="C349" s="96" t="s">
        <v>485</v>
      </c>
      <c r="D349" s="96" t="s">
        <v>486</v>
      </c>
      <c r="E349" s="22"/>
      <c r="F349" s="96" t="s">
        <v>487</v>
      </c>
      <c r="G349" s="96" t="s">
        <v>488</v>
      </c>
      <c r="H349" s="96" t="s">
        <v>489</v>
      </c>
      <c r="I349" s="96" t="s">
        <v>490</v>
      </c>
      <c r="J349" s="96" t="s">
        <v>21</v>
      </c>
      <c r="K349" s="108" t="s">
        <v>21</v>
      </c>
      <c r="L349" s="108" t="s">
        <v>491</v>
      </c>
      <c r="M349" s="78"/>
      <c r="N349" s="78"/>
    </row>
    <row r="350" spans="1:15" ht="12.75" x14ac:dyDescent="0.2">
      <c r="A350" s="98"/>
      <c r="B350" s="33" t="s">
        <v>492</v>
      </c>
      <c r="C350" s="33"/>
      <c r="D350" s="33"/>
      <c r="E350" s="32"/>
      <c r="F350" s="109"/>
      <c r="G350" s="109"/>
      <c r="H350" s="33"/>
      <c r="I350" s="33" t="s">
        <v>33</v>
      </c>
      <c r="J350" s="33"/>
      <c r="K350" s="110"/>
      <c r="L350" s="110" t="s">
        <v>493</v>
      </c>
      <c r="M350" s="78"/>
      <c r="N350" s="78"/>
    </row>
    <row r="351" spans="1:15" x14ac:dyDescent="0.15">
      <c r="A351" s="11"/>
      <c r="B351" s="11"/>
      <c r="C351" s="11"/>
      <c r="D351" s="11"/>
      <c r="E351" s="11"/>
      <c r="F351" s="106"/>
      <c r="G351" s="106"/>
      <c r="H351" s="11"/>
      <c r="I351" s="11"/>
      <c r="J351" s="11"/>
      <c r="K351" s="11"/>
      <c r="L351" s="105"/>
      <c r="M351" s="78"/>
      <c r="N351" s="78"/>
    </row>
    <row r="352" spans="1:15" x14ac:dyDescent="0.15">
      <c r="A352" s="147" t="s">
        <v>849</v>
      </c>
      <c r="B352" s="11"/>
      <c r="C352" s="11"/>
      <c r="D352" s="11"/>
      <c r="E352" s="11"/>
      <c r="F352" s="106"/>
      <c r="G352" s="106"/>
      <c r="H352" s="11"/>
      <c r="I352" s="11"/>
      <c r="J352" s="11"/>
      <c r="K352" s="11"/>
      <c r="L352" s="105"/>
      <c r="M352" s="78"/>
      <c r="N352" s="78"/>
    </row>
    <row r="353" spans="1:14" x14ac:dyDescent="0.15">
      <c r="A353" s="37"/>
      <c r="B353" s="37"/>
      <c r="C353" s="6"/>
      <c r="D353" s="48"/>
      <c r="E353" s="38"/>
      <c r="F353" s="111"/>
      <c r="G353" s="38"/>
      <c r="H353" s="112"/>
      <c r="I353" s="112"/>
      <c r="J353" s="112"/>
      <c r="K353" s="112"/>
      <c r="L353" s="105"/>
      <c r="M353" s="78"/>
      <c r="N353" s="78"/>
    </row>
    <row r="354" spans="1:14" x14ac:dyDescent="0.15">
      <c r="A354" s="113" t="s">
        <v>467</v>
      </c>
      <c r="B354" s="67"/>
      <c r="C354" s="67"/>
      <c r="D354" s="67"/>
      <c r="E354" s="67"/>
      <c r="F354" s="114"/>
      <c r="G354" s="114"/>
      <c r="H354" s="65"/>
      <c r="I354" s="69">
        <v>0</v>
      </c>
      <c r="J354" s="69">
        <v>0</v>
      </c>
      <c r="K354" s="69">
        <v>0</v>
      </c>
      <c r="L354" s="65"/>
    </row>
    <row r="355" spans="1:14" x14ac:dyDescent="0.15">
      <c r="A355" s="115"/>
      <c r="B355" s="6"/>
      <c r="C355" s="6"/>
      <c r="E355" s="6"/>
      <c r="F355" s="104"/>
      <c r="G355" s="104"/>
      <c r="H355" s="73"/>
      <c r="I355" s="73"/>
      <c r="J355" s="73"/>
      <c r="K355" s="73"/>
      <c r="L355" s="105"/>
      <c r="M355" s="78"/>
      <c r="N355" s="78"/>
    </row>
    <row r="356" spans="1:14" x14ac:dyDescent="0.15">
      <c r="A356" s="116" t="s">
        <v>497</v>
      </c>
      <c r="B356" s="6"/>
      <c r="C356" s="6"/>
      <c r="E356" s="6"/>
      <c r="F356" s="104"/>
      <c r="G356" s="104"/>
      <c r="H356" s="78"/>
      <c r="I356" s="78"/>
      <c r="J356" s="78"/>
      <c r="K356" s="78"/>
      <c r="L356" s="105"/>
      <c r="M356" s="78"/>
      <c r="N356" s="78"/>
    </row>
    <row r="357" spans="1:14" x14ac:dyDescent="0.15">
      <c r="A357" s="80" t="s">
        <v>498</v>
      </c>
      <c r="B357" s="6"/>
      <c r="C357" s="6"/>
      <c r="E357" s="82"/>
      <c r="F357" s="117"/>
      <c r="G357" s="118"/>
      <c r="H357" s="78"/>
      <c r="I357" s="78"/>
      <c r="J357" s="78"/>
      <c r="K357" s="78"/>
      <c r="L357" s="105"/>
      <c r="M357" s="78"/>
      <c r="N357" s="78"/>
    </row>
    <row r="358" spans="1:14" x14ac:dyDescent="0.15">
      <c r="A358" s="80" t="s">
        <v>499</v>
      </c>
      <c r="B358" s="6"/>
      <c r="C358" s="6"/>
      <c r="E358" s="6"/>
      <c r="F358" s="104"/>
      <c r="G358" s="104"/>
      <c r="L358" s="105"/>
      <c r="M358" s="78"/>
      <c r="N358" s="78"/>
    </row>
    <row r="359" spans="1:14" x14ac:dyDescent="0.15">
      <c r="A359" s="119"/>
      <c r="B359" s="6"/>
      <c r="C359" s="6"/>
      <c r="E359" s="6"/>
      <c r="F359" s="104"/>
      <c r="G359" s="104"/>
      <c r="H359" s="78"/>
      <c r="I359" s="78"/>
      <c r="J359" s="78"/>
      <c r="K359" s="78"/>
      <c r="L359" s="105"/>
      <c r="M359" s="78"/>
      <c r="N359" s="78"/>
    </row>
    <row r="360" spans="1:14" ht="12.75" x14ac:dyDescent="0.2">
      <c r="A360" s="120"/>
      <c r="B360" s="120"/>
      <c r="C360" s="121"/>
      <c r="D360" s="121"/>
      <c r="E360" s="121"/>
      <c r="F360" s="121"/>
      <c r="G360" s="104"/>
      <c r="H360" s="78"/>
      <c r="I360" s="78"/>
      <c r="J360" s="78"/>
      <c r="K360" s="78"/>
      <c r="L360" s="105"/>
    </row>
    <row r="361" spans="1:14" x14ac:dyDescent="0.15">
      <c r="A361" s="122" t="s">
        <v>500</v>
      </c>
      <c r="B361" s="123"/>
      <c r="C361" s="123"/>
      <c r="D361" s="123"/>
      <c r="E361" s="123"/>
      <c r="F361" s="124"/>
      <c r="G361" s="104"/>
      <c r="H361" s="78"/>
      <c r="I361" s="78"/>
      <c r="J361" s="78"/>
      <c r="K361" s="78"/>
      <c r="L361" s="105"/>
      <c r="M361" s="78"/>
      <c r="N361" s="78"/>
    </row>
    <row r="362" spans="1:14" ht="31.5" x14ac:dyDescent="0.15">
      <c r="A362" s="125" t="s">
        <v>501</v>
      </c>
      <c r="B362" s="126" t="s">
        <v>502</v>
      </c>
      <c r="C362" s="126" t="s">
        <v>503</v>
      </c>
      <c r="D362" s="127" t="s">
        <v>504</v>
      </c>
      <c r="E362" s="126" t="s">
        <v>505</v>
      </c>
      <c r="F362" s="128" t="s">
        <v>506</v>
      </c>
      <c r="G362" s="88"/>
      <c r="I362" s="5"/>
      <c r="J362" s="5"/>
      <c r="K362" s="78"/>
      <c r="L362" s="78"/>
      <c r="M362" s="78"/>
      <c r="N362" s="78"/>
    </row>
    <row r="363" spans="1:14" ht="112.5" x14ac:dyDescent="0.15">
      <c r="A363" s="129">
        <v>193</v>
      </c>
      <c r="B363" s="130" t="s">
        <v>35</v>
      </c>
      <c r="C363" s="130" t="s">
        <v>507</v>
      </c>
      <c r="D363" s="130" t="s">
        <v>508</v>
      </c>
      <c r="E363" s="131" t="s">
        <v>509</v>
      </c>
      <c r="F363" s="131" t="s">
        <v>510</v>
      </c>
      <c r="G363" s="88"/>
      <c r="I363" s="5"/>
      <c r="J363" s="5"/>
      <c r="K363" s="78"/>
      <c r="L363" s="78"/>
      <c r="M363" s="78"/>
      <c r="N363" s="78"/>
    </row>
    <row r="364" spans="1:14" ht="112.5" x14ac:dyDescent="0.15">
      <c r="A364" s="132">
        <v>199</v>
      </c>
      <c r="B364" s="133" t="s">
        <v>40</v>
      </c>
      <c r="C364" s="133" t="s">
        <v>507</v>
      </c>
      <c r="D364" s="133" t="s">
        <v>508</v>
      </c>
      <c r="E364" s="134" t="s">
        <v>509</v>
      </c>
      <c r="F364" s="134" t="s">
        <v>511</v>
      </c>
      <c r="G364" s="88"/>
      <c r="I364" s="5"/>
      <c r="J364" s="5"/>
      <c r="K364" s="78"/>
      <c r="L364" s="78"/>
      <c r="M364" s="78"/>
      <c r="N364" s="78"/>
    </row>
    <row r="365" spans="1:14" ht="146.25" x14ac:dyDescent="0.15">
      <c r="A365" s="129">
        <v>202</v>
      </c>
      <c r="B365" s="130" t="s">
        <v>43</v>
      </c>
      <c r="C365" s="130" t="s">
        <v>507</v>
      </c>
      <c r="D365" s="130" t="s">
        <v>508</v>
      </c>
      <c r="E365" s="131" t="s">
        <v>512</v>
      </c>
      <c r="F365" s="131" t="s">
        <v>513</v>
      </c>
      <c r="G365" s="88"/>
      <c r="I365" s="5"/>
      <c r="J365" s="5"/>
      <c r="K365" s="78"/>
      <c r="L365" s="78"/>
      <c r="M365" s="78"/>
      <c r="N365" s="78"/>
    </row>
    <row r="366" spans="1:14" ht="45" x14ac:dyDescent="0.15">
      <c r="A366" s="132">
        <v>211</v>
      </c>
      <c r="B366" s="133" t="s">
        <v>48</v>
      </c>
      <c r="C366" s="133" t="s">
        <v>514</v>
      </c>
      <c r="D366" s="133" t="s">
        <v>508</v>
      </c>
      <c r="E366" s="133" t="s">
        <v>515</v>
      </c>
      <c r="F366" s="133" t="s">
        <v>516</v>
      </c>
      <c r="I366" s="5"/>
      <c r="J366" s="5"/>
    </row>
    <row r="367" spans="1:14" ht="56.25" x14ac:dyDescent="0.15">
      <c r="A367" s="129">
        <v>221</v>
      </c>
      <c r="B367" s="130" t="s">
        <v>53</v>
      </c>
      <c r="C367" s="130" t="s">
        <v>514</v>
      </c>
      <c r="D367" s="130" t="s">
        <v>517</v>
      </c>
      <c r="E367" s="133" t="s">
        <v>518</v>
      </c>
      <c r="F367" s="133" t="s">
        <v>519</v>
      </c>
      <c r="G367" s="88"/>
      <c r="I367" s="5"/>
      <c r="J367" s="5"/>
      <c r="K367" s="78"/>
      <c r="L367" s="78"/>
      <c r="M367" s="78"/>
      <c r="N367" s="78"/>
    </row>
    <row r="368" spans="1:14" ht="33.75" x14ac:dyDescent="0.15">
      <c r="A368" s="132">
        <v>225</v>
      </c>
      <c r="B368" s="133" t="s">
        <v>61</v>
      </c>
      <c r="C368" s="133" t="s">
        <v>520</v>
      </c>
      <c r="D368" s="133" t="s">
        <v>521</v>
      </c>
      <c r="E368" s="133" t="s">
        <v>522</v>
      </c>
      <c r="F368" s="133" t="s">
        <v>523</v>
      </c>
      <c r="G368" s="88"/>
      <c r="I368" s="5"/>
      <c r="J368" s="5"/>
      <c r="K368" s="78"/>
      <c r="L368" s="78"/>
      <c r="M368" s="78"/>
      <c r="N368" s="78"/>
    </row>
    <row r="369" spans="1:15" ht="22.5" x14ac:dyDescent="0.15">
      <c r="A369" s="129">
        <v>226</v>
      </c>
      <c r="B369" s="130" t="s">
        <v>524</v>
      </c>
      <c r="C369" s="130" t="s">
        <v>514</v>
      </c>
      <c r="D369" s="130" t="s">
        <v>508</v>
      </c>
      <c r="E369" s="130" t="s">
        <v>525</v>
      </c>
      <c r="F369" s="130" t="s">
        <v>526</v>
      </c>
      <c r="G369" s="88"/>
      <c r="I369" s="5"/>
      <c r="J369" s="5"/>
      <c r="K369" s="78"/>
      <c r="L369" s="78"/>
      <c r="M369" s="78"/>
      <c r="N369" s="78"/>
    </row>
    <row r="370" spans="1:15" ht="22.5" x14ac:dyDescent="0.15">
      <c r="A370" s="132">
        <v>228</v>
      </c>
      <c r="B370" s="133" t="s">
        <v>66</v>
      </c>
      <c r="C370" s="133" t="s">
        <v>520</v>
      </c>
      <c r="D370" s="133" t="s">
        <v>521</v>
      </c>
      <c r="E370" s="133" t="s">
        <v>527</v>
      </c>
      <c r="F370" s="133" t="s">
        <v>527</v>
      </c>
      <c r="G370" s="88"/>
      <c r="I370" s="5"/>
      <c r="J370" s="5"/>
      <c r="K370" s="78"/>
      <c r="L370" s="78"/>
      <c r="M370" s="78"/>
      <c r="N370" s="78"/>
    </row>
    <row r="371" spans="1:15" ht="33.75" x14ac:dyDescent="0.15">
      <c r="A371" s="129">
        <v>233</v>
      </c>
      <c r="B371" s="130" t="s">
        <v>528</v>
      </c>
      <c r="C371" s="130" t="s">
        <v>514</v>
      </c>
      <c r="D371" s="130" t="s">
        <v>529</v>
      </c>
      <c r="E371" s="133" t="s">
        <v>530</v>
      </c>
      <c r="F371" s="133" t="s">
        <v>531</v>
      </c>
      <c r="G371" s="88"/>
      <c r="I371" s="5"/>
      <c r="J371" s="5"/>
      <c r="K371" s="78"/>
      <c r="L371" s="78"/>
      <c r="M371" s="78"/>
      <c r="N371" s="78"/>
    </row>
    <row r="372" spans="1:15" ht="67.5" x14ac:dyDescent="0.15">
      <c r="A372" s="132">
        <v>236</v>
      </c>
      <c r="B372" s="133" t="s">
        <v>68</v>
      </c>
      <c r="C372" s="133" t="s">
        <v>507</v>
      </c>
      <c r="D372" s="133" t="s">
        <v>521</v>
      </c>
      <c r="E372" s="133" t="s">
        <v>532</v>
      </c>
      <c r="F372" s="133" t="s">
        <v>533</v>
      </c>
      <c r="G372" s="88"/>
      <c r="I372" s="5"/>
      <c r="J372" s="5"/>
    </row>
    <row r="373" spans="1:15" ht="33.75" x14ac:dyDescent="0.15">
      <c r="A373" s="129">
        <v>239</v>
      </c>
      <c r="B373" s="130" t="s">
        <v>73</v>
      </c>
      <c r="C373" s="130" t="s">
        <v>534</v>
      </c>
      <c r="D373" s="130" t="s">
        <v>508</v>
      </c>
      <c r="E373" s="130" t="s">
        <v>535</v>
      </c>
      <c r="F373" s="130" t="s">
        <v>535</v>
      </c>
      <c r="G373" s="88"/>
      <c r="I373" s="5"/>
      <c r="J373" s="5"/>
      <c r="K373" s="78"/>
      <c r="L373" s="78"/>
      <c r="M373" s="78"/>
      <c r="N373" s="78"/>
    </row>
    <row r="374" spans="1:15" ht="33.75" x14ac:dyDescent="0.15">
      <c r="A374" s="132">
        <v>243</v>
      </c>
      <c r="B374" s="133" t="s">
        <v>536</v>
      </c>
      <c r="C374" s="133" t="s">
        <v>534</v>
      </c>
      <c r="D374" s="133" t="s">
        <v>508</v>
      </c>
      <c r="E374" s="133" t="s">
        <v>537</v>
      </c>
      <c r="F374" s="133" t="s">
        <v>537</v>
      </c>
      <c r="G374" s="88"/>
      <c r="I374" s="5"/>
      <c r="J374" s="5"/>
      <c r="K374" s="78"/>
      <c r="L374" s="78"/>
      <c r="M374" s="78"/>
      <c r="N374" s="78"/>
    </row>
    <row r="375" spans="1:15" ht="90" x14ac:dyDescent="0.15">
      <c r="A375" s="129">
        <v>245</v>
      </c>
      <c r="B375" s="130" t="s">
        <v>76</v>
      </c>
      <c r="C375" s="130" t="s">
        <v>514</v>
      </c>
      <c r="D375" s="130" t="s">
        <v>517</v>
      </c>
      <c r="E375" s="133" t="s">
        <v>538</v>
      </c>
      <c r="F375" s="133" t="s">
        <v>539</v>
      </c>
      <c r="G375" s="88"/>
      <c r="I375" s="5"/>
      <c r="J375" s="5"/>
      <c r="K375" s="78"/>
      <c r="L375" s="78"/>
      <c r="M375" s="78"/>
      <c r="N375" s="78"/>
    </row>
    <row r="376" spans="1:15" ht="90" x14ac:dyDescent="0.15">
      <c r="A376" s="132">
        <v>247</v>
      </c>
      <c r="B376" s="133" t="s">
        <v>81</v>
      </c>
      <c r="C376" s="133" t="s">
        <v>514</v>
      </c>
      <c r="D376" s="133" t="s">
        <v>517</v>
      </c>
      <c r="E376" s="133" t="s">
        <v>540</v>
      </c>
      <c r="F376" s="133" t="s">
        <v>541</v>
      </c>
      <c r="G376" s="88"/>
      <c r="I376" s="5"/>
      <c r="J376" s="5"/>
      <c r="K376" s="78"/>
      <c r="L376" s="78"/>
      <c r="M376" s="78"/>
      <c r="N376" s="78"/>
    </row>
    <row r="377" spans="1:15" ht="22.5" x14ac:dyDescent="0.15">
      <c r="A377" s="129">
        <v>262</v>
      </c>
      <c r="B377" s="130" t="s">
        <v>86</v>
      </c>
      <c r="C377" s="130" t="s">
        <v>542</v>
      </c>
      <c r="D377" s="130" t="s">
        <v>508</v>
      </c>
      <c r="E377" s="130" t="s">
        <v>543</v>
      </c>
      <c r="F377" s="130" t="s">
        <v>543</v>
      </c>
      <c r="G377" s="88"/>
      <c r="I377" s="5"/>
      <c r="J377" s="5"/>
      <c r="K377" s="78"/>
      <c r="L377" s="78"/>
      <c r="M377" s="78"/>
      <c r="N377" s="78"/>
    </row>
    <row r="378" spans="1:15" ht="67.5" x14ac:dyDescent="0.15">
      <c r="A378" s="132">
        <v>265</v>
      </c>
      <c r="B378" s="133" t="s">
        <v>544</v>
      </c>
      <c r="C378" s="133" t="s">
        <v>545</v>
      </c>
      <c r="D378" s="133" t="s">
        <v>517</v>
      </c>
      <c r="E378" s="133" t="s">
        <v>546</v>
      </c>
      <c r="F378" s="133" t="s">
        <v>547</v>
      </c>
      <c r="G378" s="88"/>
      <c r="I378" s="5"/>
      <c r="J378" s="5"/>
    </row>
    <row r="379" spans="1:15" ht="22.5" x14ac:dyDescent="0.15">
      <c r="A379" s="129">
        <v>270</v>
      </c>
      <c r="B379" s="130" t="s">
        <v>93</v>
      </c>
      <c r="C379" s="130" t="s">
        <v>520</v>
      </c>
      <c r="D379" s="130" t="s">
        <v>521</v>
      </c>
      <c r="E379" s="130" t="s">
        <v>527</v>
      </c>
      <c r="F379" s="130" t="s">
        <v>527</v>
      </c>
      <c r="G379" s="88"/>
      <c r="I379" s="5"/>
      <c r="J379" s="5"/>
      <c r="K379" s="78"/>
      <c r="L379" s="78"/>
      <c r="M379" s="78"/>
      <c r="N379" s="78"/>
    </row>
    <row r="380" spans="1:15" ht="101.25" x14ac:dyDescent="0.15">
      <c r="A380" s="132">
        <v>271</v>
      </c>
      <c r="B380" s="133" t="s">
        <v>95</v>
      </c>
      <c r="C380" s="133" t="s">
        <v>548</v>
      </c>
      <c r="D380" s="133" t="s">
        <v>517</v>
      </c>
      <c r="E380" s="133" t="s">
        <v>549</v>
      </c>
      <c r="F380" s="133" t="s">
        <v>550</v>
      </c>
      <c r="G380" s="88"/>
      <c r="I380" s="5"/>
      <c r="J380" s="5"/>
      <c r="K380" s="78"/>
      <c r="L380" s="78"/>
      <c r="M380" s="78"/>
      <c r="N380" s="78"/>
    </row>
    <row r="381" spans="1:15" ht="22.5" x14ac:dyDescent="0.15">
      <c r="A381" s="129">
        <v>278</v>
      </c>
      <c r="B381" s="130" t="s">
        <v>551</v>
      </c>
      <c r="C381" s="130" t="s">
        <v>552</v>
      </c>
      <c r="D381" s="130" t="s">
        <v>508</v>
      </c>
      <c r="E381" s="130" t="s">
        <v>553</v>
      </c>
      <c r="F381" s="130" t="s">
        <v>553</v>
      </c>
      <c r="G381" s="88"/>
      <c r="I381" s="5"/>
      <c r="J381" s="5"/>
      <c r="K381" s="78"/>
      <c r="L381" s="78"/>
      <c r="M381" s="78"/>
      <c r="N381" s="78"/>
    </row>
    <row r="382" spans="1:15" ht="33.75" x14ac:dyDescent="0.15">
      <c r="A382" s="132">
        <v>280</v>
      </c>
      <c r="B382" s="133" t="s">
        <v>100</v>
      </c>
      <c r="C382" s="133" t="s">
        <v>514</v>
      </c>
      <c r="D382" s="133" t="s">
        <v>554</v>
      </c>
      <c r="E382" s="133" t="s">
        <v>555</v>
      </c>
      <c r="F382" s="133" t="s">
        <v>556</v>
      </c>
      <c r="G382" s="88"/>
      <c r="I382" s="5"/>
      <c r="J382" s="5"/>
      <c r="K382" s="78"/>
      <c r="L382" s="78"/>
      <c r="M382" s="78"/>
      <c r="N382" s="78"/>
      <c r="O382" s="87"/>
    </row>
    <row r="383" spans="1:15" ht="90" x14ac:dyDescent="0.15">
      <c r="A383" s="129">
        <v>282</v>
      </c>
      <c r="B383" s="130" t="s">
        <v>104</v>
      </c>
      <c r="C383" s="130" t="s">
        <v>548</v>
      </c>
      <c r="D383" s="130" t="s">
        <v>517</v>
      </c>
      <c r="E383" s="133" t="s">
        <v>557</v>
      </c>
      <c r="F383" s="133" t="s">
        <v>558</v>
      </c>
      <c r="G383" s="88"/>
      <c r="I383" s="5"/>
      <c r="J383" s="5"/>
    </row>
    <row r="384" spans="1:15" ht="67.5" x14ac:dyDescent="0.15">
      <c r="A384" s="132">
        <v>283</v>
      </c>
      <c r="B384" s="133" t="s">
        <v>110</v>
      </c>
      <c r="C384" s="133" t="s">
        <v>507</v>
      </c>
      <c r="D384" s="133" t="s">
        <v>521</v>
      </c>
      <c r="E384" s="133" t="s">
        <v>559</v>
      </c>
      <c r="F384" s="133" t="s">
        <v>560</v>
      </c>
      <c r="G384" s="88"/>
      <c r="I384" s="5"/>
      <c r="J384" s="5"/>
      <c r="K384" s="78"/>
      <c r="L384" s="78"/>
      <c r="M384" s="78"/>
      <c r="N384" s="78"/>
    </row>
    <row r="385" spans="1:14" x14ac:dyDescent="0.15">
      <c r="A385" s="129">
        <v>290</v>
      </c>
      <c r="B385" s="130" t="s">
        <v>114</v>
      </c>
      <c r="C385" s="130" t="s">
        <v>548</v>
      </c>
      <c r="D385" s="130" t="s">
        <v>561</v>
      </c>
      <c r="E385" s="130"/>
      <c r="F385" s="130" t="s">
        <v>562</v>
      </c>
      <c r="G385" s="88"/>
      <c r="I385" s="5"/>
      <c r="J385" s="5"/>
      <c r="K385" s="78"/>
      <c r="L385" s="78"/>
      <c r="M385" s="78"/>
      <c r="N385" s="78"/>
    </row>
    <row r="386" spans="1:14" ht="90" x14ac:dyDescent="0.15">
      <c r="A386" s="132">
        <v>294</v>
      </c>
      <c r="B386" s="133" t="s">
        <v>118</v>
      </c>
      <c r="C386" s="133" t="s">
        <v>514</v>
      </c>
      <c r="D386" s="133" t="s">
        <v>517</v>
      </c>
      <c r="E386" s="134" t="s">
        <v>563</v>
      </c>
      <c r="F386" s="134" t="s">
        <v>564</v>
      </c>
      <c r="G386" s="88"/>
      <c r="I386" s="5"/>
      <c r="J386" s="5"/>
      <c r="K386" s="78"/>
      <c r="L386" s="78"/>
      <c r="M386" s="78"/>
      <c r="N386" s="78"/>
    </row>
    <row r="387" spans="1:14" ht="22.5" x14ac:dyDescent="0.15">
      <c r="A387" s="129">
        <v>295</v>
      </c>
      <c r="B387" s="130" t="s">
        <v>565</v>
      </c>
      <c r="C387" s="130" t="s">
        <v>548</v>
      </c>
      <c r="D387" s="130" t="s">
        <v>566</v>
      </c>
      <c r="E387" s="130" t="s">
        <v>567</v>
      </c>
      <c r="F387" s="130" t="s">
        <v>567</v>
      </c>
      <c r="G387" s="88"/>
      <c r="I387" s="5"/>
      <c r="J387" s="5"/>
      <c r="K387" s="78"/>
      <c r="L387" s="78"/>
      <c r="M387" s="78"/>
      <c r="N387" s="78"/>
    </row>
    <row r="388" spans="1:14" x14ac:dyDescent="0.15">
      <c r="A388" s="132">
        <v>299</v>
      </c>
      <c r="B388" s="133" t="s">
        <v>122</v>
      </c>
      <c r="C388" s="133" t="s">
        <v>548</v>
      </c>
      <c r="D388" s="133" t="s">
        <v>561</v>
      </c>
      <c r="E388" s="133"/>
      <c r="F388" s="133" t="s">
        <v>562</v>
      </c>
    </row>
    <row r="389" spans="1:14" ht="33.75" x14ac:dyDescent="0.15">
      <c r="A389" s="129">
        <v>300</v>
      </c>
      <c r="B389" s="130" t="s">
        <v>125</v>
      </c>
      <c r="C389" s="130" t="s">
        <v>545</v>
      </c>
      <c r="D389" s="130" t="s">
        <v>521</v>
      </c>
      <c r="E389" s="130" t="s">
        <v>568</v>
      </c>
      <c r="F389" s="130" t="s">
        <v>569</v>
      </c>
      <c r="G389" s="88"/>
      <c r="I389" s="5"/>
      <c r="J389" s="5"/>
      <c r="K389" s="78"/>
      <c r="L389" s="78"/>
      <c r="M389" s="78"/>
      <c r="N389" s="78"/>
    </row>
    <row r="390" spans="1:14" ht="33.75" x14ac:dyDescent="0.15">
      <c r="A390" s="132">
        <v>304</v>
      </c>
      <c r="B390" s="133" t="s">
        <v>570</v>
      </c>
      <c r="C390" s="133" t="s">
        <v>542</v>
      </c>
      <c r="D390" s="133" t="s">
        <v>571</v>
      </c>
      <c r="E390" s="133" t="s">
        <v>572</v>
      </c>
      <c r="F390" s="133" t="s">
        <v>573</v>
      </c>
      <c r="G390" s="88"/>
      <c r="I390" s="5"/>
      <c r="J390" s="5"/>
      <c r="K390" s="78"/>
      <c r="L390" s="78"/>
      <c r="M390" s="78"/>
      <c r="N390" s="78"/>
    </row>
    <row r="391" spans="1:14" ht="33.75" x14ac:dyDescent="0.15">
      <c r="A391" s="132" t="s">
        <v>574</v>
      </c>
      <c r="B391" s="133" t="s">
        <v>575</v>
      </c>
      <c r="C391" s="133" t="s">
        <v>514</v>
      </c>
      <c r="D391" s="133" t="s">
        <v>576</v>
      </c>
      <c r="E391" s="133" t="s">
        <v>577</v>
      </c>
      <c r="F391" s="133" t="s">
        <v>578</v>
      </c>
      <c r="G391" s="88"/>
      <c r="I391" s="5"/>
      <c r="J391" s="5"/>
      <c r="K391" s="78"/>
      <c r="L391" s="78"/>
      <c r="M391" s="78"/>
      <c r="N391" s="78"/>
    </row>
    <row r="392" spans="1:14" ht="45" x14ac:dyDescent="0.15">
      <c r="A392" s="129">
        <v>311</v>
      </c>
      <c r="B392" s="130" t="s">
        <v>579</v>
      </c>
      <c r="C392" s="130" t="s">
        <v>542</v>
      </c>
      <c r="D392" s="130" t="s">
        <v>580</v>
      </c>
      <c r="E392" s="130" t="s">
        <v>581</v>
      </c>
      <c r="F392" s="130" t="s">
        <v>582</v>
      </c>
      <c r="G392" s="88"/>
      <c r="I392" s="5"/>
      <c r="J392" s="5"/>
      <c r="K392" s="78"/>
      <c r="L392" s="78"/>
      <c r="M392" s="78"/>
      <c r="N392" s="78"/>
    </row>
    <row r="393" spans="1:14" ht="22.5" x14ac:dyDescent="0.15">
      <c r="A393" s="132">
        <v>312</v>
      </c>
      <c r="B393" s="133" t="s">
        <v>583</v>
      </c>
      <c r="C393" s="133" t="s">
        <v>584</v>
      </c>
      <c r="D393" s="133" t="s">
        <v>508</v>
      </c>
      <c r="E393" s="133" t="s">
        <v>585</v>
      </c>
      <c r="F393" s="133" t="s">
        <v>585</v>
      </c>
      <c r="G393" s="88"/>
      <c r="I393" s="5"/>
      <c r="J393" s="5"/>
    </row>
    <row r="394" spans="1:14" ht="90" x14ac:dyDescent="0.15">
      <c r="A394" s="129">
        <v>313</v>
      </c>
      <c r="B394" s="130" t="s">
        <v>586</v>
      </c>
      <c r="C394" s="130" t="s">
        <v>587</v>
      </c>
      <c r="D394" s="130" t="s">
        <v>588</v>
      </c>
      <c r="E394" s="133" t="s">
        <v>589</v>
      </c>
      <c r="F394" s="130" t="s">
        <v>590</v>
      </c>
      <c r="G394" s="88"/>
      <c r="I394" s="5"/>
      <c r="J394" s="5"/>
      <c r="K394" s="78"/>
      <c r="L394" s="78"/>
      <c r="M394" s="78"/>
      <c r="N394" s="78"/>
    </row>
    <row r="395" spans="1:14" ht="33.75" x14ac:dyDescent="0.15">
      <c r="A395" s="132">
        <v>315</v>
      </c>
      <c r="B395" s="133" t="s">
        <v>131</v>
      </c>
      <c r="C395" s="133" t="s">
        <v>591</v>
      </c>
      <c r="D395" s="133" t="s">
        <v>592</v>
      </c>
      <c r="E395" s="133"/>
      <c r="F395" s="133" t="s">
        <v>562</v>
      </c>
      <c r="G395" s="88"/>
      <c r="I395" s="5"/>
      <c r="J395" s="5"/>
      <c r="K395" s="78"/>
      <c r="L395" s="78"/>
      <c r="M395" s="78"/>
      <c r="N395" s="78"/>
    </row>
    <row r="396" spans="1:14" x14ac:dyDescent="0.15">
      <c r="A396" s="129">
        <v>316</v>
      </c>
      <c r="B396" s="130" t="s">
        <v>131</v>
      </c>
      <c r="C396" s="130" t="s">
        <v>548</v>
      </c>
      <c r="D396" s="130" t="s">
        <v>561</v>
      </c>
      <c r="E396" s="130"/>
      <c r="F396" s="130" t="s">
        <v>562</v>
      </c>
      <c r="G396" s="88"/>
      <c r="I396" s="5"/>
      <c r="J396" s="5"/>
      <c r="K396" s="78"/>
      <c r="L396" s="78"/>
      <c r="M396" s="78"/>
      <c r="N396" s="78"/>
    </row>
    <row r="397" spans="1:14" ht="22.5" x14ac:dyDescent="0.15">
      <c r="A397" s="132">
        <v>319</v>
      </c>
      <c r="B397" s="133" t="s">
        <v>134</v>
      </c>
      <c r="C397" s="133" t="s">
        <v>520</v>
      </c>
      <c r="D397" s="133" t="s">
        <v>521</v>
      </c>
      <c r="E397" s="133" t="s">
        <v>527</v>
      </c>
      <c r="F397" s="133" t="s">
        <v>527</v>
      </c>
      <c r="G397" s="88"/>
      <c r="I397" s="5"/>
      <c r="J397" s="5"/>
      <c r="K397" s="78"/>
      <c r="L397" s="78"/>
      <c r="M397" s="78"/>
      <c r="N397" s="78"/>
    </row>
    <row r="398" spans="1:14" ht="78.75" x14ac:dyDescent="0.15">
      <c r="A398" s="129">
        <v>322</v>
      </c>
      <c r="B398" s="130" t="s">
        <v>136</v>
      </c>
      <c r="C398" s="130" t="s">
        <v>548</v>
      </c>
      <c r="D398" s="130" t="s">
        <v>517</v>
      </c>
      <c r="E398" s="133" t="s">
        <v>593</v>
      </c>
      <c r="F398" s="133" t="s">
        <v>539</v>
      </c>
      <c r="G398" s="88"/>
    </row>
    <row r="399" spans="1:14" ht="45" x14ac:dyDescent="0.15">
      <c r="A399" s="132">
        <v>323</v>
      </c>
      <c r="B399" s="133" t="s">
        <v>594</v>
      </c>
      <c r="C399" s="133" t="s">
        <v>584</v>
      </c>
      <c r="D399" s="133" t="s">
        <v>595</v>
      </c>
      <c r="E399" s="133" t="s">
        <v>596</v>
      </c>
      <c r="F399" s="133" t="s">
        <v>597</v>
      </c>
      <c r="G399" s="88"/>
      <c r="I399" s="5"/>
      <c r="J399" s="5"/>
      <c r="K399" s="78"/>
      <c r="L399" s="78"/>
      <c r="M399" s="78"/>
      <c r="N399" s="78"/>
    </row>
    <row r="400" spans="1:14" ht="22.5" x14ac:dyDescent="0.15">
      <c r="A400" s="129">
        <v>330</v>
      </c>
      <c r="B400" s="130" t="s">
        <v>145</v>
      </c>
      <c r="C400" s="130" t="s">
        <v>545</v>
      </c>
      <c r="D400" s="130" t="s">
        <v>598</v>
      </c>
      <c r="E400" s="130" t="s">
        <v>599</v>
      </c>
      <c r="F400" s="130" t="s">
        <v>599</v>
      </c>
      <c r="G400" s="88"/>
      <c r="I400" s="5"/>
      <c r="J400" s="5"/>
      <c r="K400" s="78"/>
      <c r="L400" s="78"/>
      <c r="M400" s="78"/>
      <c r="N400" s="78"/>
    </row>
    <row r="401" spans="1:14" ht="33.75" x14ac:dyDescent="0.15">
      <c r="A401" s="132">
        <v>331</v>
      </c>
      <c r="B401" s="133" t="s">
        <v>600</v>
      </c>
      <c r="C401" s="133" t="s">
        <v>591</v>
      </c>
      <c r="D401" s="133" t="s">
        <v>601</v>
      </c>
      <c r="E401" s="133" t="s">
        <v>602</v>
      </c>
      <c r="F401" s="133" t="s">
        <v>603</v>
      </c>
      <c r="G401" s="88"/>
      <c r="I401" s="5"/>
      <c r="J401" s="5"/>
      <c r="K401" s="78"/>
      <c r="L401" s="78"/>
      <c r="M401" s="78"/>
      <c r="N401" s="78"/>
    </row>
    <row r="402" spans="1:14" ht="45" x14ac:dyDescent="0.15">
      <c r="A402" s="132">
        <v>332</v>
      </c>
      <c r="B402" s="133" t="s">
        <v>600</v>
      </c>
      <c r="C402" s="133" t="s">
        <v>604</v>
      </c>
      <c r="D402" s="133" t="s">
        <v>605</v>
      </c>
      <c r="E402" s="133" t="s">
        <v>606</v>
      </c>
      <c r="F402" s="133" t="s">
        <v>607</v>
      </c>
      <c r="G402" s="88"/>
      <c r="I402" s="5"/>
      <c r="J402" s="5"/>
      <c r="K402" s="78"/>
      <c r="L402" s="78"/>
      <c r="M402" s="78"/>
      <c r="N402" s="78"/>
    </row>
    <row r="403" spans="1:14" ht="33.75" x14ac:dyDescent="0.15">
      <c r="A403" s="129" t="s">
        <v>608</v>
      </c>
      <c r="B403" s="130" t="s">
        <v>609</v>
      </c>
      <c r="C403" s="130" t="s">
        <v>514</v>
      </c>
      <c r="D403" s="130" t="s">
        <v>576</v>
      </c>
      <c r="E403" s="130" t="s">
        <v>577</v>
      </c>
      <c r="F403" s="130" t="s">
        <v>578</v>
      </c>
      <c r="G403" s="88"/>
      <c r="I403" s="5"/>
      <c r="J403" s="5"/>
      <c r="K403" s="78"/>
      <c r="L403" s="78"/>
      <c r="M403" s="78"/>
      <c r="N403" s="78"/>
    </row>
    <row r="404" spans="1:14" ht="22.5" x14ac:dyDescent="0.15">
      <c r="A404" s="132" t="s">
        <v>610</v>
      </c>
      <c r="B404" s="133" t="s">
        <v>149</v>
      </c>
      <c r="C404" s="133" t="s">
        <v>611</v>
      </c>
      <c r="D404" s="133" t="s">
        <v>521</v>
      </c>
      <c r="E404" s="133" t="s">
        <v>612</v>
      </c>
      <c r="F404" s="133" t="s">
        <v>612</v>
      </c>
      <c r="G404" s="88"/>
    </row>
    <row r="405" spans="1:14" ht="22.5" x14ac:dyDescent="0.15">
      <c r="A405" s="129">
        <v>338</v>
      </c>
      <c r="B405" s="130" t="s">
        <v>613</v>
      </c>
      <c r="C405" s="130" t="s">
        <v>542</v>
      </c>
      <c r="D405" s="130" t="s">
        <v>508</v>
      </c>
      <c r="E405" s="133" t="s">
        <v>614</v>
      </c>
      <c r="F405" s="133" t="s">
        <v>614</v>
      </c>
      <c r="G405" s="88"/>
      <c r="I405" s="5"/>
      <c r="J405" s="5"/>
      <c r="K405" s="78"/>
      <c r="L405" s="78"/>
      <c r="M405" s="78"/>
      <c r="N405" s="78"/>
    </row>
    <row r="406" spans="1:14" ht="33.75" x14ac:dyDescent="0.15">
      <c r="A406" s="132">
        <v>341</v>
      </c>
      <c r="B406" s="133" t="s">
        <v>160</v>
      </c>
      <c r="C406" s="133" t="s">
        <v>520</v>
      </c>
      <c r="D406" s="133" t="s">
        <v>508</v>
      </c>
      <c r="E406" s="133" t="s">
        <v>615</v>
      </c>
      <c r="F406" s="133" t="s">
        <v>615</v>
      </c>
      <c r="G406" s="88"/>
      <c r="I406" s="5"/>
      <c r="J406" s="5"/>
      <c r="K406" s="78"/>
      <c r="L406" s="78"/>
      <c r="M406" s="78"/>
      <c r="N406" s="78"/>
    </row>
    <row r="407" spans="1:14" ht="22.5" x14ac:dyDescent="0.15">
      <c r="A407" s="129">
        <v>342</v>
      </c>
      <c r="B407" s="130" t="s">
        <v>164</v>
      </c>
      <c r="C407" s="130" t="s">
        <v>548</v>
      </c>
      <c r="D407" s="130" t="s">
        <v>616</v>
      </c>
      <c r="E407" s="133" t="s">
        <v>567</v>
      </c>
      <c r="F407" s="130" t="s">
        <v>567</v>
      </c>
      <c r="G407" s="88"/>
      <c r="I407" s="5"/>
      <c r="J407" s="5"/>
      <c r="K407" s="78"/>
      <c r="L407" s="78"/>
      <c r="M407" s="78"/>
      <c r="N407" s="78"/>
    </row>
    <row r="408" spans="1:14" ht="45" x14ac:dyDescent="0.15">
      <c r="A408" s="132">
        <v>346</v>
      </c>
      <c r="B408" s="133" t="s">
        <v>617</v>
      </c>
      <c r="C408" s="133" t="s">
        <v>542</v>
      </c>
      <c r="D408" s="133" t="s">
        <v>580</v>
      </c>
      <c r="E408" s="133" t="s">
        <v>618</v>
      </c>
      <c r="F408" s="133" t="s">
        <v>582</v>
      </c>
      <c r="G408" s="88"/>
      <c r="I408" s="5"/>
      <c r="J408" s="5"/>
      <c r="K408" s="78"/>
      <c r="L408" s="78"/>
      <c r="M408" s="78"/>
      <c r="N408" s="78"/>
    </row>
    <row r="409" spans="1:14" ht="45" x14ac:dyDescent="0.15">
      <c r="A409" s="129" t="s">
        <v>619</v>
      </c>
      <c r="B409" s="130" t="s">
        <v>179</v>
      </c>
      <c r="C409" s="130" t="s">
        <v>548</v>
      </c>
      <c r="D409" s="133" t="s">
        <v>517</v>
      </c>
      <c r="E409" s="133" t="s">
        <v>620</v>
      </c>
      <c r="F409" s="133" t="s">
        <v>620</v>
      </c>
      <c r="G409" s="88"/>
      <c r="I409" s="5"/>
      <c r="J409" s="5"/>
      <c r="K409" s="78"/>
      <c r="L409" s="78"/>
      <c r="M409" s="78"/>
      <c r="N409" s="78"/>
    </row>
    <row r="410" spans="1:14" ht="45" x14ac:dyDescent="0.15">
      <c r="A410" s="132">
        <v>354</v>
      </c>
      <c r="B410" s="133" t="s">
        <v>621</v>
      </c>
      <c r="C410" s="133" t="s">
        <v>591</v>
      </c>
      <c r="D410" s="133" t="s">
        <v>622</v>
      </c>
      <c r="E410" s="133" t="s">
        <v>623</v>
      </c>
      <c r="F410" s="133" t="s">
        <v>623</v>
      </c>
      <c r="G410" s="88"/>
      <c r="I410" s="5"/>
      <c r="J410" s="5"/>
    </row>
    <row r="411" spans="1:14" ht="22.5" x14ac:dyDescent="0.15">
      <c r="A411" s="129">
        <v>361</v>
      </c>
      <c r="B411" s="130" t="s">
        <v>624</v>
      </c>
      <c r="C411" s="130" t="s">
        <v>584</v>
      </c>
      <c r="D411" s="130" t="s">
        <v>508</v>
      </c>
      <c r="E411" s="130" t="s">
        <v>585</v>
      </c>
      <c r="F411" s="130" t="s">
        <v>585</v>
      </c>
      <c r="G411" s="88"/>
      <c r="I411" s="5"/>
      <c r="J411" s="5"/>
      <c r="K411" s="78"/>
      <c r="L411" s="78"/>
      <c r="M411" s="78"/>
      <c r="N411" s="78"/>
    </row>
    <row r="412" spans="1:14" ht="22.5" x14ac:dyDescent="0.15">
      <c r="A412" s="132">
        <v>362</v>
      </c>
      <c r="B412" s="133" t="s">
        <v>625</v>
      </c>
      <c r="C412" s="133" t="s">
        <v>514</v>
      </c>
      <c r="D412" s="133" t="s">
        <v>508</v>
      </c>
      <c r="E412" s="133" t="s">
        <v>553</v>
      </c>
      <c r="F412" s="133" t="s">
        <v>553</v>
      </c>
      <c r="G412" s="88"/>
      <c r="I412" s="5"/>
      <c r="J412" s="5"/>
      <c r="K412" s="78"/>
      <c r="L412" s="78"/>
      <c r="M412" s="78"/>
      <c r="N412" s="78"/>
    </row>
    <row r="413" spans="1:14" ht="45" x14ac:dyDescent="0.15">
      <c r="A413" s="129">
        <v>363</v>
      </c>
      <c r="B413" s="130" t="s">
        <v>216</v>
      </c>
      <c r="C413" s="130" t="s">
        <v>548</v>
      </c>
      <c r="D413" s="130" t="s">
        <v>626</v>
      </c>
      <c r="E413" s="133" t="s">
        <v>627</v>
      </c>
      <c r="F413" s="133" t="s">
        <v>627</v>
      </c>
      <c r="G413" s="88"/>
      <c r="I413" s="5"/>
      <c r="J413" s="5"/>
      <c r="K413" s="78"/>
      <c r="L413" s="78"/>
      <c r="M413" s="78"/>
      <c r="N413" s="78"/>
    </row>
    <row r="414" spans="1:14" ht="78.75" x14ac:dyDescent="0.15">
      <c r="A414" s="132" t="s">
        <v>628</v>
      </c>
      <c r="B414" s="133" t="s">
        <v>187</v>
      </c>
      <c r="C414" s="133" t="s">
        <v>548</v>
      </c>
      <c r="D414" s="133" t="s">
        <v>517</v>
      </c>
      <c r="E414" s="133" t="s">
        <v>629</v>
      </c>
      <c r="F414" s="133" t="s">
        <v>539</v>
      </c>
      <c r="G414" s="88"/>
      <c r="I414" s="5"/>
      <c r="J414" s="5"/>
      <c r="K414" s="78"/>
      <c r="L414" s="78"/>
      <c r="M414" s="78"/>
      <c r="N414" s="78"/>
    </row>
    <row r="415" spans="1:14" ht="22.5" x14ac:dyDescent="0.15">
      <c r="A415" s="129">
        <v>365</v>
      </c>
      <c r="B415" s="130" t="s">
        <v>221</v>
      </c>
      <c r="C415" s="130" t="s">
        <v>584</v>
      </c>
      <c r="D415" s="130" t="s">
        <v>630</v>
      </c>
      <c r="E415" s="133" t="s">
        <v>631</v>
      </c>
      <c r="F415" s="133" t="s">
        <v>631</v>
      </c>
      <c r="G415" s="88"/>
      <c r="I415" s="5"/>
      <c r="J415" s="5"/>
      <c r="K415" s="78"/>
      <c r="L415" s="78"/>
      <c r="M415" s="78"/>
      <c r="N415" s="78"/>
    </row>
    <row r="416" spans="1:14" ht="22.5" x14ac:dyDescent="0.15">
      <c r="A416" s="132">
        <v>367</v>
      </c>
      <c r="B416" s="133" t="s">
        <v>225</v>
      </c>
      <c r="C416" s="133" t="s">
        <v>520</v>
      </c>
      <c r="D416" s="133" t="s">
        <v>521</v>
      </c>
      <c r="E416" s="133" t="s">
        <v>527</v>
      </c>
      <c r="F416" s="133" t="s">
        <v>527</v>
      </c>
      <c r="G416" s="88"/>
      <c r="I416" s="5"/>
      <c r="J416" s="5"/>
    </row>
    <row r="417" spans="1:15" ht="56.25" x14ac:dyDescent="0.15">
      <c r="A417" s="129">
        <v>368</v>
      </c>
      <c r="B417" s="130" t="s">
        <v>632</v>
      </c>
      <c r="C417" s="130" t="s">
        <v>542</v>
      </c>
      <c r="D417" s="130" t="s">
        <v>633</v>
      </c>
      <c r="E417" s="133" t="s">
        <v>634</v>
      </c>
      <c r="F417" s="133" t="s">
        <v>635</v>
      </c>
      <c r="G417" s="88"/>
      <c r="I417" s="5"/>
      <c r="J417" s="5"/>
      <c r="K417" s="78"/>
      <c r="L417" s="78"/>
      <c r="M417" s="78"/>
      <c r="N417" s="78"/>
    </row>
    <row r="418" spans="1:15" ht="22.5" x14ac:dyDescent="0.15">
      <c r="A418" s="132">
        <v>369</v>
      </c>
      <c r="B418" s="133" t="s">
        <v>636</v>
      </c>
      <c r="C418" s="133" t="s">
        <v>584</v>
      </c>
      <c r="D418" s="133" t="s">
        <v>566</v>
      </c>
      <c r="E418" s="133" t="s">
        <v>567</v>
      </c>
      <c r="F418" s="133" t="s">
        <v>567</v>
      </c>
      <c r="G418" s="88"/>
      <c r="I418" s="5"/>
      <c r="J418" s="5"/>
      <c r="K418" s="78"/>
      <c r="L418" s="78"/>
      <c r="M418" s="78"/>
      <c r="N418" s="78"/>
    </row>
    <row r="419" spans="1:15" ht="45" x14ac:dyDescent="0.15">
      <c r="A419" s="132">
        <v>373</v>
      </c>
      <c r="B419" s="133" t="s">
        <v>230</v>
      </c>
      <c r="C419" s="133" t="s">
        <v>545</v>
      </c>
      <c r="D419" s="133" t="s">
        <v>637</v>
      </c>
      <c r="E419" s="133" t="s">
        <v>638</v>
      </c>
      <c r="F419" s="133" t="s">
        <v>639</v>
      </c>
      <c r="G419" s="88"/>
      <c r="I419" s="5"/>
      <c r="J419" s="5"/>
      <c r="K419" s="78"/>
      <c r="L419" s="78"/>
      <c r="M419" s="78"/>
      <c r="N419" s="78"/>
    </row>
    <row r="420" spans="1:15" x14ac:dyDescent="0.15">
      <c r="A420" s="132">
        <v>379</v>
      </c>
      <c r="B420" s="133" t="s">
        <v>640</v>
      </c>
      <c r="C420" s="133" t="s">
        <v>548</v>
      </c>
      <c r="D420" s="133" t="s">
        <v>641</v>
      </c>
      <c r="E420" s="133"/>
      <c r="F420" s="133" t="s">
        <v>642</v>
      </c>
      <c r="G420" s="88"/>
      <c r="I420" s="5"/>
      <c r="J420" s="5"/>
      <c r="K420" s="78"/>
      <c r="L420" s="78"/>
      <c r="M420" s="78"/>
      <c r="N420" s="78"/>
    </row>
    <row r="421" spans="1:15" ht="56.25" x14ac:dyDescent="0.15">
      <c r="A421" s="132" t="s">
        <v>643</v>
      </c>
      <c r="B421" s="133" t="s">
        <v>153</v>
      </c>
      <c r="C421" s="133" t="s">
        <v>611</v>
      </c>
      <c r="D421" s="133" t="s">
        <v>517</v>
      </c>
      <c r="E421" s="133" t="s">
        <v>644</v>
      </c>
      <c r="F421" s="133" t="s">
        <v>644</v>
      </c>
      <c r="G421" s="88"/>
      <c r="I421" s="5"/>
      <c r="J421" s="5"/>
      <c r="K421" s="78"/>
      <c r="L421" s="78"/>
      <c r="M421" s="78"/>
      <c r="N421" s="78"/>
    </row>
    <row r="422" spans="1:15" ht="78.75" x14ac:dyDescent="0.15">
      <c r="A422" s="132" t="s">
        <v>645</v>
      </c>
      <c r="B422" s="133" t="s">
        <v>196</v>
      </c>
      <c r="C422" s="133" t="s">
        <v>548</v>
      </c>
      <c r="D422" s="133" t="s">
        <v>521</v>
      </c>
      <c r="E422" s="133" t="s">
        <v>646</v>
      </c>
      <c r="F422" s="133" t="s">
        <v>620</v>
      </c>
      <c r="G422" s="88"/>
      <c r="I422" s="5"/>
      <c r="J422" s="5"/>
    </row>
    <row r="423" spans="1:15" ht="56.25" x14ac:dyDescent="0.15">
      <c r="A423" s="132">
        <v>383</v>
      </c>
      <c r="B423" s="133" t="s">
        <v>647</v>
      </c>
      <c r="C423" s="133" t="s">
        <v>604</v>
      </c>
      <c r="D423" s="133" t="s">
        <v>517</v>
      </c>
      <c r="E423" s="133" t="s">
        <v>648</v>
      </c>
      <c r="F423" s="133" t="s">
        <v>649</v>
      </c>
      <c r="G423" s="88"/>
      <c r="I423" s="5"/>
      <c r="J423" s="5"/>
      <c r="K423" s="78"/>
      <c r="L423" s="78"/>
      <c r="M423" s="78"/>
      <c r="N423" s="78"/>
      <c r="O423" s="78"/>
    </row>
    <row r="424" spans="1:15" ht="78.75" x14ac:dyDescent="0.15">
      <c r="A424" s="132">
        <v>392</v>
      </c>
      <c r="B424" s="133" t="s">
        <v>235</v>
      </c>
      <c r="C424" s="133" t="s">
        <v>507</v>
      </c>
      <c r="D424" s="133" t="s">
        <v>517</v>
      </c>
      <c r="E424" s="133" t="s">
        <v>650</v>
      </c>
      <c r="F424" s="133" t="s">
        <v>651</v>
      </c>
      <c r="G424" s="88"/>
      <c r="I424" s="5"/>
      <c r="J424" s="5"/>
      <c r="K424" s="78"/>
      <c r="L424" s="78"/>
      <c r="M424" s="78"/>
      <c r="N424" s="78"/>
      <c r="O424" s="78"/>
    </row>
    <row r="425" spans="1:15" ht="22.5" x14ac:dyDescent="0.15">
      <c r="A425" s="132">
        <v>393</v>
      </c>
      <c r="B425" s="133" t="s">
        <v>170</v>
      </c>
      <c r="C425" s="133" t="s">
        <v>548</v>
      </c>
      <c r="D425" s="133" t="s">
        <v>616</v>
      </c>
      <c r="E425" s="133" t="s">
        <v>567</v>
      </c>
      <c r="F425" s="133" t="s">
        <v>567</v>
      </c>
      <c r="G425" s="88"/>
      <c r="I425" s="5"/>
      <c r="J425" s="5"/>
      <c r="K425" s="78"/>
      <c r="L425" s="78"/>
      <c r="M425" s="78"/>
      <c r="N425" s="78"/>
      <c r="O425" s="78"/>
    </row>
    <row r="426" spans="1:15" ht="22.5" x14ac:dyDescent="0.15">
      <c r="A426" s="132">
        <v>396</v>
      </c>
      <c r="B426" s="133" t="s">
        <v>652</v>
      </c>
      <c r="C426" s="133" t="s">
        <v>584</v>
      </c>
      <c r="D426" s="133" t="s">
        <v>653</v>
      </c>
      <c r="E426" s="133" t="s">
        <v>654</v>
      </c>
      <c r="F426" s="133" t="s">
        <v>654</v>
      </c>
      <c r="G426" s="89"/>
      <c r="I426" s="5"/>
      <c r="J426" s="5"/>
      <c r="K426" s="78"/>
      <c r="L426" s="78"/>
      <c r="M426" s="78"/>
      <c r="N426" s="78"/>
      <c r="O426" s="78"/>
    </row>
    <row r="427" spans="1:15" ht="101.25" x14ac:dyDescent="0.15">
      <c r="A427" s="132" t="s">
        <v>655</v>
      </c>
      <c r="B427" s="133" t="s">
        <v>206</v>
      </c>
      <c r="C427" s="133" t="s">
        <v>548</v>
      </c>
      <c r="D427" s="133" t="s">
        <v>521</v>
      </c>
      <c r="E427" s="133" t="s">
        <v>656</v>
      </c>
      <c r="F427" s="133" t="s">
        <v>620</v>
      </c>
      <c r="G427" s="89"/>
      <c r="I427" s="5"/>
      <c r="J427" s="5"/>
      <c r="K427" s="78"/>
      <c r="L427" s="78"/>
      <c r="M427" s="78"/>
      <c r="N427" s="78"/>
      <c r="O427" s="78"/>
    </row>
    <row r="428" spans="1:15" ht="45" x14ac:dyDescent="0.15">
      <c r="A428" s="132">
        <v>405</v>
      </c>
      <c r="B428" s="135">
        <v>38393</v>
      </c>
      <c r="C428" s="133" t="s">
        <v>548</v>
      </c>
      <c r="D428" s="133" t="s">
        <v>508</v>
      </c>
      <c r="E428" s="133" t="s">
        <v>657</v>
      </c>
      <c r="F428" s="133" t="s">
        <v>657</v>
      </c>
      <c r="G428" s="89"/>
      <c r="I428" s="5"/>
      <c r="J428" s="5"/>
    </row>
    <row r="429" spans="1:15" ht="22.5" x14ac:dyDescent="0.15">
      <c r="A429" s="129">
        <v>410</v>
      </c>
      <c r="B429" s="136">
        <v>38454</v>
      </c>
      <c r="C429" s="137" t="s">
        <v>548</v>
      </c>
      <c r="D429" s="137" t="s">
        <v>616</v>
      </c>
      <c r="E429" s="137" t="s">
        <v>567</v>
      </c>
      <c r="F429" s="137" t="s">
        <v>567</v>
      </c>
      <c r="G429" s="89"/>
      <c r="I429" s="5"/>
      <c r="J429" s="5"/>
    </row>
    <row r="430" spans="1:15" ht="45" x14ac:dyDescent="0.15">
      <c r="A430" s="132">
        <v>412</v>
      </c>
      <c r="B430" s="135">
        <v>38470</v>
      </c>
      <c r="C430" s="133" t="s">
        <v>542</v>
      </c>
      <c r="D430" s="133" t="s">
        <v>658</v>
      </c>
      <c r="E430" s="133" t="s">
        <v>659</v>
      </c>
      <c r="F430" s="133" t="s">
        <v>659</v>
      </c>
      <c r="G430" s="89"/>
      <c r="I430" s="5"/>
      <c r="J430" s="5"/>
    </row>
    <row r="431" spans="1:15" ht="22.5" x14ac:dyDescent="0.15">
      <c r="A431" s="132">
        <v>414</v>
      </c>
      <c r="B431" s="135">
        <v>38498</v>
      </c>
      <c r="C431" s="133" t="s">
        <v>584</v>
      </c>
      <c r="D431" s="133" t="s">
        <v>660</v>
      </c>
      <c r="E431" s="133" t="s">
        <v>661</v>
      </c>
      <c r="F431" s="133" t="s">
        <v>661</v>
      </c>
      <c r="G431" s="87"/>
      <c r="H431" s="87"/>
      <c r="I431" s="87"/>
      <c r="J431" s="87"/>
      <c r="K431" s="78"/>
      <c r="L431" s="78"/>
      <c r="M431" s="78"/>
      <c r="N431" s="78"/>
      <c r="O431" s="87"/>
    </row>
    <row r="432" spans="1:15" ht="22.5" x14ac:dyDescent="0.15">
      <c r="A432" s="132">
        <v>420</v>
      </c>
      <c r="B432" s="135">
        <v>38526</v>
      </c>
      <c r="C432" s="133" t="s">
        <v>520</v>
      </c>
      <c r="D432" s="133" t="s">
        <v>508</v>
      </c>
      <c r="E432" s="133" t="s">
        <v>527</v>
      </c>
      <c r="F432" s="133" t="s">
        <v>527</v>
      </c>
      <c r="K432" s="78"/>
      <c r="L432" s="78"/>
      <c r="M432" s="78"/>
      <c r="N432" s="78"/>
      <c r="O432" s="78"/>
    </row>
    <row r="433" spans="1:6" ht="33.75" x14ac:dyDescent="0.15">
      <c r="A433" s="132">
        <v>424</v>
      </c>
      <c r="B433" s="135">
        <v>38553</v>
      </c>
      <c r="C433" s="135" t="s">
        <v>514</v>
      </c>
      <c r="D433" s="130" t="s">
        <v>576</v>
      </c>
      <c r="E433" s="130" t="s">
        <v>577</v>
      </c>
      <c r="F433" s="130" t="s">
        <v>578</v>
      </c>
    </row>
    <row r="434" spans="1:6" ht="22.5" x14ac:dyDescent="0.15">
      <c r="A434" s="132" t="s">
        <v>662</v>
      </c>
      <c r="B434" s="135">
        <v>38559</v>
      </c>
      <c r="C434" s="133" t="s">
        <v>611</v>
      </c>
      <c r="D434" s="133" t="s">
        <v>521</v>
      </c>
      <c r="E434" s="133" t="s">
        <v>663</v>
      </c>
      <c r="F434" s="133" t="s">
        <v>663</v>
      </c>
    </row>
    <row r="435" spans="1:6" ht="33.75" x14ac:dyDescent="0.15">
      <c r="A435" s="132">
        <v>430</v>
      </c>
      <c r="B435" s="135">
        <v>38576</v>
      </c>
      <c r="C435" s="135" t="s">
        <v>514</v>
      </c>
      <c r="D435" s="133" t="s">
        <v>664</v>
      </c>
      <c r="E435" s="133" t="s">
        <v>665</v>
      </c>
      <c r="F435" s="133" t="s">
        <v>578</v>
      </c>
    </row>
    <row r="436" spans="1:6" ht="45" x14ac:dyDescent="0.15">
      <c r="A436" s="132">
        <v>436</v>
      </c>
      <c r="B436" s="135">
        <v>38638</v>
      </c>
      <c r="C436" s="133" t="s">
        <v>584</v>
      </c>
      <c r="D436" s="133" t="s">
        <v>595</v>
      </c>
      <c r="E436" s="133" t="s">
        <v>596</v>
      </c>
      <c r="F436" s="133" t="s">
        <v>597</v>
      </c>
    </row>
    <row r="437" spans="1:6" ht="78.75" x14ac:dyDescent="0.15">
      <c r="A437" s="132" t="s">
        <v>666</v>
      </c>
      <c r="B437" s="135">
        <v>38649</v>
      </c>
      <c r="C437" s="133" t="s">
        <v>548</v>
      </c>
      <c r="D437" s="133" t="s">
        <v>521</v>
      </c>
      <c r="E437" s="133" t="s">
        <v>667</v>
      </c>
      <c r="F437" s="133" t="s">
        <v>620</v>
      </c>
    </row>
    <row r="438" spans="1:6" ht="22.5" x14ac:dyDescent="0.15">
      <c r="A438" s="132">
        <v>441</v>
      </c>
      <c r="B438" s="135">
        <v>38673</v>
      </c>
      <c r="C438" s="133" t="s">
        <v>584</v>
      </c>
      <c r="D438" s="137" t="s">
        <v>616</v>
      </c>
      <c r="E438" s="137" t="s">
        <v>567</v>
      </c>
      <c r="F438" s="137" t="s">
        <v>567</v>
      </c>
    </row>
    <row r="439" spans="1:6" ht="22.5" x14ac:dyDescent="0.15">
      <c r="A439" s="132">
        <v>442</v>
      </c>
      <c r="B439" s="135">
        <v>38677</v>
      </c>
      <c r="C439" s="133" t="s">
        <v>542</v>
      </c>
      <c r="D439" s="133" t="s">
        <v>668</v>
      </c>
      <c r="E439" s="133" t="s">
        <v>669</v>
      </c>
      <c r="F439" s="133" t="s">
        <v>669</v>
      </c>
    </row>
    <row r="440" spans="1:6" ht="360" x14ac:dyDescent="0.15">
      <c r="A440" s="132">
        <v>449</v>
      </c>
      <c r="B440" s="135">
        <v>38716</v>
      </c>
      <c r="C440" s="133" t="s">
        <v>507</v>
      </c>
      <c r="D440" s="133" t="s">
        <v>517</v>
      </c>
      <c r="E440" s="138" t="s">
        <v>670</v>
      </c>
      <c r="F440" s="133" t="s">
        <v>671</v>
      </c>
    </row>
    <row r="441" spans="1:6" ht="45" x14ac:dyDescent="0.15">
      <c r="A441" s="132" t="s">
        <v>672</v>
      </c>
      <c r="B441" s="135">
        <v>38734</v>
      </c>
      <c r="C441" s="133" t="s">
        <v>542</v>
      </c>
      <c r="D441" s="133" t="s">
        <v>580</v>
      </c>
      <c r="E441" s="133" t="s">
        <v>618</v>
      </c>
      <c r="F441" s="133" t="s">
        <v>582</v>
      </c>
    </row>
    <row r="442" spans="1:6" ht="22.5" x14ac:dyDescent="0.15">
      <c r="A442" s="132">
        <v>455</v>
      </c>
      <c r="B442" s="135">
        <v>38769</v>
      </c>
      <c r="C442" s="133" t="s">
        <v>673</v>
      </c>
      <c r="D442" s="133" t="s">
        <v>674</v>
      </c>
      <c r="E442" s="133" t="s">
        <v>675</v>
      </c>
      <c r="F442" s="133" t="s">
        <v>675</v>
      </c>
    </row>
    <row r="443" spans="1:6" ht="22.5" x14ac:dyDescent="0.15">
      <c r="A443" s="132">
        <v>458</v>
      </c>
      <c r="B443" s="135">
        <v>38792</v>
      </c>
      <c r="C443" s="137" t="s">
        <v>676</v>
      </c>
      <c r="D443" s="133" t="s">
        <v>616</v>
      </c>
      <c r="E443" s="137" t="s">
        <v>567</v>
      </c>
      <c r="F443" s="137" t="s">
        <v>567</v>
      </c>
    </row>
    <row r="444" spans="1:6" ht="22.5" x14ac:dyDescent="0.15">
      <c r="A444" s="132">
        <v>460</v>
      </c>
      <c r="B444" s="135">
        <v>38812</v>
      </c>
      <c r="C444" s="133" t="s">
        <v>520</v>
      </c>
      <c r="D444" s="133" t="s">
        <v>521</v>
      </c>
      <c r="E444" s="133" t="s">
        <v>612</v>
      </c>
      <c r="F444" s="133" t="s">
        <v>612</v>
      </c>
    </row>
    <row r="445" spans="1:6" ht="123.75" x14ac:dyDescent="0.15">
      <c r="A445" s="132">
        <v>462</v>
      </c>
      <c r="B445" s="135">
        <v>38818</v>
      </c>
      <c r="C445" s="133" t="s">
        <v>542</v>
      </c>
      <c r="D445" s="133" t="s">
        <v>677</v>
      </c>
      <c r="E445" s="133" t="s">
        <v>678</v>
      </c>
      <c r="F445" s="133" t="s">
        <v>679</v>
      </c>
    </row>
    <row r="446" spans="1:6" ht="22.5" x14ac:dyDescent="0.15">
      <c r="A446" s="132">
        <v>471</v>
      </c>
      <c r="B446" s="135">
        <v>38960</v>
      </c>
      <c r="C446" s="133" t="s">
        <v>542</v>
      </c>
      <c r="D446" s="133" t="s">
        <v>680</v>
      </c>
      <c r="E446" s="133" t="s">
        <v>681</v>
      </c>
      <c r="F446" s="133" t="s">
        <v>681</v>
      </c>
    </row>
    <row r="447" spans="1:6" ht="22.5" x14ac:dyDescent="0.15">
      <c r="A447" s="132">
        <v>472</v>
      </c>
      <c r="B447" s="135">
        <v>38973</v>
      </c>
      <c r="C447" s="133" t="s">
        <v>611</v>
      </c>
      <c r="D447" s="130" t="s">
        <v>566</v>
      </c>
      <c r="E447" s="130" t="s">
        <v>567</v>
      </c>
      <c r="F447" s="130" t="s">
        <v>567</v>
      </c>
    </row>
    <row r="448" spans="1:6" x14ac:dyDescent="0.15">
      <c r="A448" s="132">
        <v>473</v>
      </c>
      <c r="B448" s="135">
        <v>38986</v>
      </c>
      <c r="C448" s="133" t="s">
        <v>542</v>
      </c>
      <c r="D448" s="133" t="s">
        <v>682</v>
      </c>
      <c r="E448" s="133" t="s">
        <v>683</v>
      </c>
      <c r="F448" s="133" t="s">
        <v>683</v>
      </c>
    </row>
    <row r="449" spans="1:6" ht="33.75" x14ac:dyDescent="0.15">
      <c r="A449" s="132">
        <v>486</v>
      </c>
      <c r="B449" s="135" t="s">
        <v>324</v>
      </c>
      <c r="C449" s="133" t="s">
        <v>611</v>
      </c>
      <c r="D449" s="133" t="s">
        <v>521</v>
      </c>
      <c r="E449" s="133" t="s">
        <v>684</v>
      </c>
      <c r="F449" s="133" t="s">
        <v>684</v>
      </c>
    </row>
    <row r="450" spans="1:6" ht="78.75" x14ac:dyDescent="0.15">
      <c r="A450" s="132" t="s">
        <v>685</v>
      </c>
      <c r="B450" s="135" t="s">
        <v>284</v>
      </c>
      <c r="C450" s="133" t="s">
        <v>548</v>
      </c>
      <c r="D450" s="133" t="s">
        <v>521</v>
      </c>
      <c r="E450" s="133" t="s">
        <v>667</v>
      </c>
      <c r="F450" s="133" t="s">
        <v>620</v>
      </c>
    </row>
    <row r="451" spans="1:6" ht="56.25" x14ac:dyDescent="0.15">
      <c r="A451" s="132" t="s">
        <v>686</v>
      </c>
      <c r="B451" s="135" t="s">
        <v>330</v>
      </c>
      <c r="C451" s="133" t="s">
        <v>542</v>
      </c>
      <c r="D451" s="133" t="s">
        <v>633</v>
      </c>
      <c r="E451" s="133" t="s">
        <v>634</v>
      </c>
      <c r="F451" s="133" t="s">
        <v>635</v>
      </c>
    </row>
    <row r="452" spans="1:6" ht="22.5" x14ac:dyDescent="0.15">
      <c r="A452" s="132" t="s">
        <v>687</v>
      </c>
      <c r="B452" s="135" t="s">
        <v>337</v>
      </c>
      <c r="C452" s="133" t="s">
        <v>520</v>
      </c>
      <c r="D452" s="133" t="s">
        <v>521</v>
      </c>
      <c r="E452" s="133" t="s">
        <v>612</v>
      </c>
      <c r="F452" s="133" t="s">
        <v>612</v>
      </c>
    </row>
    <row r="453" spans="1:6" ht="101.25" x14ac:dyDescent="0.15">
      <c r="A453" s="132">
        <v>496</v>
      </c>
      <c r="B453" s="135" t="s">
        <v>366</v>
      </c>
      <c r="C453" s="133" t="s">
        <v>542</v>
      </c>
      <c r="D453" s="133" t="s">
        <v>688</v>
      </c>
      <c r="E453" s="133" t="s">
        <v>689</v>
      </c>
      <c r="F453" s="133" t="s">
        <v>690</v>
      </c>
    </row>
    <row r="454" spans="1:6" ht="45" x14ac:dyDescent="0.15">
      <c r="A454" s="132" t="s">
        <v>691</v>
      </c>
      <c r="B454" s="135" t="s">
        <v>305</v>
      </c>
      <c r="C454" s="133" t="s">
        <v>542</v>
      </c>
      <c r="D454" s="133" t="s">
        <v>692</v>
      </c>
      <c r="E454" s="133" t="s">
        <v>581</v>
      </c>
      <c r="F454" s="133" t="s">
        <v>582</v>
      </c>
    </row>
    <row r="455" spans="1:6" ht="45" x14ac:dyDescent="0.15">
      <c r="A455" s="132">
        <v>501</v>
      </c>
      <c r="B455" s="135" t="s">
        <v>370</v>
      </c>
      <c r="C455" s="133" t="s">
        <v>507</v>
      </c>
      <c r="D455" s="133" t="s">
        <v>517</v>
      </c>
      <c r="E455" s="133" t="s">
        <v>693</v>
      </c>
      <c r="F455" s="133" t="s">
        <v>671</v>
      </c>
    </row>
    <row r="456" spans="1:6" ht="56.25" x14ac:dyDescent="0.15">
      <c r="A456" s="132" t="s">
        <v>694</v>
      </c>
      <c r="B456" s="135" t="s">
        <v>305</v>
      </c>
      <c r="C456" s="133" t="s">
        <v>542</v>
      </c>
      <c r="D456" s="133" t="s">
        <v>633</v>
      </c>
      <c r="E456" s="133" t="s">
        <v>634</v>
      </c>
      <c r="F456" s="133" t="s">
        <v>635</v>
      </c>
    </row>
    <row r="457" spans="1:6" ht="22.5" x14ac:dyDescent="0.15">
      <c r="A457" s="132">
        <v>510</v>
      </c>
      <c r="B457" s="135" t="s">
        <v>374</v>
      </c>
      <c r="C457" s="133" t="s">
        <v>520</v>
      </c>
      <c r="D457" s="133" t="s">
        <v>521</v>
      </c>
      <c r="E457" s="133" t="s">
        <v>527</v>
      </c>
      <c r="F457" s="133" t="s">
        <v>527</v>
      </c>
    </row>
    <row r="458" spans="1:6" ht="45" x14ac:dyDescent="0.15">
      <c r="A458" s="132">
        <v>511</v>
      </c>
      <c r="B458" s="135" t="s">
        <v>380</v>
      </c>
      <c r="C458" s="133" t="s">
        <v>584</v>
      </c>
      <c r="D458" s="133" t="s">
        <v>595</v>
      </c>
      <c r="E458" s="133" t="s">
        <v>596</v>
      </c>
      <c r="F458" s="133" t="s">
        <v>597</v>
      </c>
    </row>
    <row r="459" spans="1:6" ht="22.5" x14ac:dyDescent="0.15">
      <c r="A459" s="132">
        <v>514</v>
      </c>
      <c r="B459" s="135" t="s">
        <v>382</v>
      </c>
      <c r="C459" s="133" t="s">
        <v>584</v>
      </c>
      <c r="D459" s="133" t="s">
        <v>695</v>
      </c>
      <c r="E459" s="133"/>
      <c r="F459" s="133" t="s">
        <v>220</v>
      </c>
    </row>
    <row r="460" spans="1:6" ht="22.5" x14ac:dyDescent="0.15">
      <c r="A460" s="132" t="s">
        <v>696</v>
      </c>
      <c r="B460" s="135" t="s">
        <v>346</v>
      </c>
      <c r="C460" s="133" t="s">
        <v>520</v>
      </c>
      <c r="D460" s="133" t="s">
        <v>521</v>
      </c>
      <c r="E460" s="133" t="s">
        <v>663</v>
      </c>
      <c r="F460" s="133" t="s">
        <v>663</v>
      </c>
    </row>
    <row r="461" spans="1:6" ht="22.5" x14ac:dyDescent="0.15">
      <c r="A461" s="132">
        <v>519</v>
      </c>
      <c r="B461" s="135" t="s">
        <v>386</v>
      </c>
      <c r="C461" s="133" t="s">
        <v>542</v>
      </c>
      <c r="D461" s="133" t="s">
        <v>660</v>
      </c>
      <c r="E461" s="133" t="s">
        <v>661</v>
      </c>
      <c r="F461" s="133" t="s">
        <v>661</v>
      </c>
    </row>
    <row r="462" spans="1:6" ht="33.75" x14ac:dyDescent="0.15">
      <c r="A462" s="132">
        <v>523</v>
      </c>
      <c r="B462" s="135" t="s">
        <v>327</v>
      </c>
      <c r="C462" s="133" t="s">
        <v>611</v>
      </c>
      <c r="D462" s="133" t="s">
        <v>521</v>
      </c>
      <c r="E462" s="133" t="s">
        <v>684</v>
      </c>
      <c r="F462" s="133" t="s">
        <v>684</v>
      </c>
    </row>
    <row r="463" spans="1:6" ht="101.25" x14ac:dyDescent="0.15">
      <c r="A463" s="132">
        <v>524</v>
      </c>
      <c r="B463" s="135" t="s">
        <v>389</v>
      </c>
      <c r="C463" s="133" t="s">
        <v>542</v>
      </c>
      <c r="D463" s="133" t="s">
        <v>688</v>
      </c>
      <c r="E463" s="133" t="s">
        <v>689</v>
      </c>
      <c r="F463" s="133" t="s">
        <v>690</v>
      </c>
    </row>
    <row r="464" spans="1:6" ht="22.5" x14ac:dyDescent="0.15">
      <c r="A464" s="132">
        <v>536</v>
      </c>
      <c r="B464" s="135" t="s">
        <v>392</v>
      </c>
      <c r="C464" s="133" t="s">
        <v>584</v>
      </c>
      <c r="D464" s="133" t="s">
        <v>521</v>
      </c>
      <c r="E464" s="133" t="s">
        <v>697</v>
      </c>
      <c r="F464" s="133" t="s">
        <v>663</v>
      </c>
    </row>
    <row r="465" spans="1:6" ht="146.25" x14ac:dyDescent="0.15">
      <c r="A465" s="132">
        <v>554</v>
      </c>
      <c r="B465" s="135" t="s">
        <v>397</v>
      </c>
      <c r="C465" s="133" t="s">
        <v>542</v>
      </c>
      <c r="D465" s="133" t="s">
        <v>698</v>
      </c>
      <c r="E465" s="133" t="s">
        <v>699</v>
      </c>
      <c r="F465" s="133" t="s">
        <v>298</v>
      </c>
    </row>
    <row r="466" spans="1:6" ht="56.25" x14ac:dyDescent="0.15">
      <c r="A466" s="132">
        <v>557</v>
      </c>
      <c r="B466" s="135" t="s">
        <v>401</v>
      </c>
      <c r="C466" s="133" t="s">
        <v>507</v>
      </c>
      <c r="D466" s="133" t="s">
        <v>517</v>
      </c>
      <c r="E466" s="133" t="s">
        <v>700</v>
      </c>
      <c r="F466" s="133" t="s">
        <v>701</v>
      </c>
    </row>
    <row r="467" spans="1:6" ht="22.5" x14ac:dyDescent="0.15">
      <c r="A467" s="132">
        <v>571</v>
      </c>
      <c r="B467" s="135" t="s">
        <v>405</v>
      </c>
      <c r="C467" s="133" t="s">
        <v>542</v>
      </c>
      <c r="D467" s="133" t="s">
        <v>702</v>
      </c>
      <c r="E467" s="133" t="s">
        <v>703</v>
      </c>
      <c r="F467" s="133" t="s">
        <v>703</v>
      </c>
    </row>
    <row r="468" spans="1:6" ht="22.5" x14ac:dyDescent="0.15">
      <c r="A468" s="132">
        <v>582</v>
      </c>
      <c r="B468" s="135" t="s">
        <v>410</v>
      </c>
      <c r="C468" s="133" t="s">
        <v>520</v>
      </c>
      <c r="D468" s="133" t="s">
        <v>521</v>
      </c>
      <c r="E468" s="133" t="s">
        <v>527</v>
      </c>
      <c r="F468" s="133" t="s">
        <v>527</v>
      </c>
    </row>
    <row r="469" spans="1:6" ht="22.5" x14ac:dyDescent="0.15">
      <c r="A469" s="132" t="s">
        <v>704</v>
      </c>
      <c r="B469" s="135" t="s">
        <v>357</v>
      </c>
      <c r="C469" s="133" t="s">
        <v>520</v>
      </c>
      <c r="D469" s="133" t="s">
        <v>521</v>
      </c>
      <c r="E469" s="133" t="s">
        <v>663</v>
      </c>
      <c r="F469" s="133" t="s">
        <v>663</v>
      </c>
    </row>
    <row r="470" spans="1:6" ht="22.5" x14ac:dyDescent="0.15">
      <c r="A470" s="132">
        <v>602</v>
      </c>
      <c r="B470" s="135" t="s">
        <v>412</v>
      </c>
      <c r="C470" s="133" t="s">
        <v>542</v>
      </c>
      <c r="D470" s="133" t="s">
        <v>580</v>
      </c>
      <c r="E470" s="133" t="s">
        <v>705</v>
      </c>
      <c r="F470" s="133" t="s">
        <v>582</v>
      </c>
    </row>
    <row r="471" spans="1:6" ht="22.5" x14ac:dyDescent="0.15">
      <c r="A471" s="132">
        <v>607</v>
      </c>
      <c r="B471" s="135" t="s">
        <v>415</v>
      </c>
      <c r="C471" s="133" t="s">
        <v>584</v>
      </c>
      <c r="D471" s="133" t="s">
        <v>706</v>
      </c>
      <c r="E471" s="133" t="s">
        <v>707</v>
      </c>
      <c r="F471" s="133" t="s">
        <v>707</v>
      </c>
    </row>
    <row r="472" spans="1:6" ht="22.5" x14ac:dyDescent="0.15">
      <c r="A472" s="132">
        <v>612</v>
      </c>
      <c r="B472" s="135" t="s">
        <v>417</v>
      </c>
      <c r="C472" s="133" t="s">
        <v>542</v>
      </c>
      <c r="D472" s="133" t="s">
        <v>708</v>
      </c>
      <c r="E472" s="133" t="s">
        <v>669</v>
      </c>
      <c r="F472" s="133" t="s">
        <v>669</v>
      </c>
    </row>
    <row r="473" spans="1:6" ht="123.75" x14ac:dyDescent="0.15">
      <c r="A473" s="132">
        <v>614</v>
      </c>
      <c r="B473" s="135" t="s">
        <v>420</v>
      </c>
      <c r="C473" s="133" t="s">
        <v>542</v>
      </c>
      <c r="D473" s="133" t="s">
        <v>709</v>
      </c>
      <c r="E473" s="133" t="s">
        <v>710</v>
      </c>
      <c r="F473" s="133" t="s">
        <v>635</v>
      </c>
    </row>
    <row r="474" spans="1:6" ht="33.75" x14ac:dyDescent="0.15">
      <c r="A474" s="132">
        <v>626</v>
      </c>
      <c r="B474" s="135" t="s">
        <v>424</v>
      </c>
      <c r="C474" s="133" t="s">
        <v>514</v>
      </c>
      <c r="D474" s="133" t="s">
        <v>711</v>
      </c>
      <c r="E474" s="133" t="s">
        <v>712</v>
      </c>
      <c r="F474" s="133" t="s">
        <v>578</v>
      </c>
    </row>
    <row r="475" spans="1:6" ht="22.5" x14ac:dyDescent="0.15">
      <c r="A475" s="132">
        <v>628</v>
      </c>
      <c r="B475" s="135" t="s">
        <v>767</v>
      </c>
      <c r="C475" s="133" t="s">
        <v>542</v>
      </c>
      <c r="D475" s="133" t="s">
        <v>780</v>
      </c>
      <c r="E475" s="133" t="s">
        <v>781</v>
      </c>
      <c r="F475" s="133" t="s">
        <v>781</v>
      </c>
    </row>
    <row r="476" spans="1:6" ht="33.75" x14ac:dyDescent="0.15">
      <c r="A476" s="132">
        <v>631</v>
      </c>
      <c r="B476" s="135" t="s">
        <v>770</v>
      </c>
      <c r="C476" s="133" t="s">
        <v>542</v>
      </c>
      <c r="D476" s="133" t="s">
        <v>682</v>
      </c>
      <c r="E476" s="133" t="s">
        <v>782</v>
      </c>
      <c r="F476" s="133" t="s">
        <v>782</v>
      </c>
    </row>
    <row r="477" spans="1:6" ht="22.5" x14ac:dyDescent="0.15">
      <c r="A477" s="132">
        <v>634</v>
      </c>
      <c r="B477" s="135" t="s">
        <v>808</v>
      </c>
      <c r="C477" s="133" t="s">
        <v>584</v>
      </c>
      <c r="D477" s="133" t="s">
        <v>828</v>
      </c>
      <c r="E477" s="133" t="s">
        <v>829</v>
      </c>
      <c r="F477" s="133" t="s">
        <v>220</v>
      </c>
    </row>
    <row r="478" spans="1:6" x14ac:dyDescent="0.15">
      <c r="A478" s="129"/>
      <c r="B478" s="136"/>
      <c r="C478" s="130"/>
      <c r="D478" s="130"/>
      <c r="E478" s="130"/>
      <c r="F478" s="130"/>
    </row>
    <row r="479" spans="1:6" ht="12.75" x14ac:dyDescent="0.2">
      <c r="A479" s="120" t="s">
        <v>713</v>
      </c>
      <c r="B479" s="139" t="s">
        <v>714</v>
      </c>
      <c r="C479" s="121"/>
      <c r="D479" s="121"/>
      <c r="E479" s="131"/>
      <c r="F479" s="121"/>
    </row>
    <row r="480" spans="1:6" ht="12.75" x14ac:dyDescent="0.2">
      <c r="A480" s="120" t="s">
        <v>715</v>
      </c>
      <c r="B480" s="121" t="s">
        <v>521</v>
      </c>
      <c r="C480" s="121"/>
      <c r="D480" s="121"/>
      <c r="E480" s="130"/>
      <c r="F480" s="121"/>
    </row>
    <row r="481" spans="1:6" ht="12.75" x14ac:dyDescent="0.2">
      <c r="A481" s="120" t="s">
        <v>716</v>
      </c>
      <c r="B481" s="139" t="s">
        <v>508</v>
      </c>
      <c r="C481" s="121"/>
      <c r="D481" s="121"/>
      <c r="E481" s="121"/>
      <c r="F481" s="121"/>
    </row>
    <row r="482" spans="1:6" ht="12.75" x14ac:dyDescent="0.2">
      <c r="A482" s="120" t="s">
        <v>717</v>
      </c>
      <c r="B482" s="121" t="s">
        <v>718</v>
      </c>
      <c r="C482" s="121"/>
      <c r="D482" s="121"/>
      <c r="E482" s="121"/>
      <c r="F482" s="121"/>
    </row>
    <row r="483" spans="1:6" ht="12.75" x14ac:dyDescent="0.2">
      <c r="A483" s="120" t="s">
        <v>719</v>
      </c>
      <c r="B483" s="121" t="s">
        <v>720</v>
      </c>
      <c r="C483" s="121"/>
      <c r="D483" s="121"/>
      <c r="E483" s="121"/>
      <c r="F483" s="121"/>
    </row>
    <row r="484" spans="1:6" ht="12.75" x14ac:dyDescent="0.2">
      <c r="A484" s="120" t="s">
        <v>721</v>
      </c>
      <c r="B484" s="121" t="s">
        <v>722</v>
      </c>
      <c r="C484" s="121"/>
      <c r="D484" s="121"/>
      <c r="E484" s="121"/>
      <c r="F484" s="121"/>
    </row>
    <row r="485" spans="1:6" ht="12.75" x14ac:dyDescent="0.2">
      <c r="A485" s="120" t="s">
        <v>723</v>
      </c>
      <c r="B485" s="121" t="s">
        <v>724</v>
      </c>
      <c r="C485" s="121"/>
      <c r="D485" s="121"/>
      <c r="E485" s="121"/>
      <c r="F485" s="121"/>
    </row>
    <row r="486" spans="1:6" ht="12.75" x14ac:dyDescent="0.2">
      <c r="A486" s="120" t="s">
        <v>725</v>
      </c>
      <c r="B486" s="121" t="s">
        <v>726</v>
      </c>
      <c r="C486" s="121"/>
      <c r="D486" s="121"/>
      <c r="E486" s="121"/>
      <c r="F486" s="121"/>
    </row>
    <row r="487" spans="1:6" ht="12.75" x14ac:dyDescent="0.2">
      <c r="A487" s="120" t="s">
        <v>727</v>
      </c>
      <c r="B487" s="121" t="s">
        <v>728</v>
      </c>
      <c r="C487" s="121"/>
      <c r="D487" s="121"/>
      <c r="E487" s="121"/>
      <c r="F487" s="121"/>
    </row>
    <row r="488" spans="1:6" ht="12.75" x14ac:dyDescent="0.2">
      <c r="A488" s="120" t="s">
        <v>729</v>
      </c>
      <c r="B488" s="121" t="s">
        <v>730</v>
      </c>
      <c r="C488" s="121"/>
      <c r="D488" s="121"/>
      <c r="E488" s="121"/>
      <c r="F488" s="121"/>
    </row>
    <row r="489" spans="1:6" ht="12.75" x14ac:dyDescent="0.2">
      <c r="A489" s="120"/>
      <c r="B489" s="121"/>
      <c r="C489" s="121"/>
      <c r="D489" s="121"/>
      <c r="E489" s="121"/>
      <c r="F489" s="121"/>
    </row>
    <row r="490" spans="1:6" x14ac:dyDescent="0.15">
      <c r="A490" s="149" t="s">
        <v>731</v>
      </c>
      <c r="B490" s="149"/>
      <c r="C490" s="149"/>
      <c r="D490" s="149"/>
      <c r="E490" s="149"/>
      <c r="F490" s="149"/>
    </row>
    <row r="491" spans="1:6" x14ac:dyDescent="0.15">
      <c r="A491" s="149"/>
      <c r="B491" s="149"/>
      <c r="C491" s="149"/>
      <c r="D491" s="149"/>
      <c r="E491" s="149"/>
      <c r="F491" s="149"/>
    </row>
    <row r="492" spans="1:6" x14ac:dyDescent="0.15">
      <c r="A492" s="149"/>
      <c r="B492" s="149"/>
      <c r="C492" s="149"/>
      <c r="D492" s="149"/>
      <c r="E492" s="149"/>
      <c r="F492" s="149"/>
    </row>
    <row r="493" spans="1:6" x14ac:dyDescent="0.15">
      <c r="A493" s="149"/>
      <c r="B493" s="149"/>
      <c r="C493" s="149"/>
      <c r="D493" s="149"/>
      <c r="E493" s="149"/>
      <c r="F493" s="149"/>
    </row>
  </sheetData>
  <mergeCells count="3">
    <mergeCell ref="D5:E5"/>
    <mergeCell ref="J5:K5"/>
    <mergeCell ref="A490:F49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513"/>
  <sheetViews>
    <sheetView workbookViewId="0"/>
  </sheetViews>
  <sheetFormatPr baseColWidth="10" defaultColWidth="11.7109375" defaultRowHeight="12" x14ac:dyDescent="0.15"/>
  <cols>
    <col min="1" max="1" width="34.5703125" style="6" customWidth="1"/>
    <col min="2" max="2" width="13.140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142" width="9.7109375" style="7" customWidth="1"/>
    <col min="143"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398" width="9.7109375" style="7" customWidth="1"/>
    <col min="399"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654" width="9.7109375" style="7" customWidth="1"/>
    <col min="655"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910" width="9.7109375" style="7" customWidth="1"/>
    <col min="911"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166" width="9.7109375" style="7" customWidth="1"/>
    <col min="1167"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422" width="9.7109375" style="7" customWidth="1"/>
    <col min="1423"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678" width="9.7109375" style="7" customWidth="1"/>
    <col min="1679"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1934" width="9.7109375" style="7" customWidth="1"/>
    <col min="1935"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190" width="9.7109375" style="7" customWidth="1"/>
    <col min="2191"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446" width="9.7109375" style="7" customWidth="1"/>
    <col min="2447"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702" width="9.7109375" style="7" customWidth="1"/>
    <col min="2703"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2958" width="9.7109375" style="7" customWidth="1"/>
    <col min="2959"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214" width="9.7109375" style="7" customWidth="1"/>
    <col min="3215"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470" width="9.7109375" style="7" customWidth="1"/>
    <col min="3471"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726" width="9.7109375" style="7" customWidth="1"/>
    <col min="3727"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3982" width="9.7109375" style="7" customWidth="1"/>
    <col min="3983"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238" width="9.7109375" style="7" customWidth="1"/>
    <col min="4239"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494" width="9.7109375" style="7" customWidth="1"/>
    <col min="4495"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750" width="9.7109375" style="7" customWidth="1"/>
    <col min="4751"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006" width="9.7109375" style="7" customWidth="1"/>
    <col min="5007"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262" width="9.7109375" style="7" customWidth="1"/>
    <col min="5263"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518" width="9.7109375" style="7" customWidth="1"/>
    <col min="5519"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774" width="9.7109375" style="7" customWidth="1"/>
    <col min="5775"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030" width="9.7109375" style="7" customWidth="1"/>
    <col min="6031"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286" width="9.7109375" style="7" customWidth="1"/>
    <col min="6287"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542" width="9.7109375" style="7" customWidth="1"/>
    <col min="6543"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798" width="9.7109375" style="7" customWidth="1"/>
    <col min="6799"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054" width="9.7109375" style="7" customWidth="1"/>
    <col min="7055"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310" width="9.7109375" style="7" customWidth="1"/>
    <col min="7311"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566" width="9.7109375" style="7" customWidth="1"/>
    <col min="7567"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822" width="9.7109375" style="7" customWidth="1"/>
    <col min="7823"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078" width="9.7109375" style="7" customWidth="1"/>
    <col min="8079"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334" width="9.7109375" style="7" customWidth="1"/>
    <col min="8335"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590" width="9.7109375" style="7" customWidth="1"/>
    <col min="8591"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846" width="9.7109375" style="7" customWidth="1"/>
    <col min="8847"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102" width="9.7109375" style="7" customWidth="1"/>
    <col min="9103"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358" width="9.7109375" style="7" customWidth="1"/>
    <col min="9359"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614" width="9.7109375" style="7" customWidth="1"/>
    <col min="9615"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870" width="9.7109375" style="7" customWidth="1"/>
    <col min="9871"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126" width="9.7109375" style="7" customWidth="1"/>
    <col min="10127"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382" width="9.7109375" style="7" customWidth="1"/>
    <col min="10383"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638" width="9.7109375" style="7" customWidth="1"/>
    <col min="10639"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0894" width="9.7109375" style="7" customWidth="1"/>
    <col min="10895"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150" width="9.7109375" style="7" customWidth="1"/>
    <col min="11151"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406" width="9.7109375" style="7" customWidth="1"/>
    <col min="11407"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662" width="9.7109375" style="7" customWidth="1"/>
    <col min="11663"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1918" width="9.7109375" style="7" customWidth="1"/>
    <col min="11919"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174" width="9.7109375" style="7" customWidth="1"/>
    <col min="12175"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430" width="9.7109375" style="7" customWidth="1"/>
    <col min="12431"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686" width="9.7109375" style="7" customWidth="1"/>
    <col min="12687"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2942" width="9.7109375" style="7" customWidth="1"/>
    <col min="12943"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198" width="9.7109375" style="7" customWidth="1"/>
    <col min="13199"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454" width="9.7109375" style="7" customWidth="1"/>
    <col min="13455"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710" width="9.7109375" style="7" customWidth="1"/>
    <col min="13711"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3966" width="9.7109375" style="7" customWidth="1"/>
    <col min="13967"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222" width="9.7109375" style="7" customWidth="1"/>
    <col min="14223"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478" width="9.7109375" style="7" customWidth="1"/>
    <col min="14479"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734" width="9.7109375" style="7" customWidth="1"/>
    <col min="14735"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4990" width="9.7109375" style="7" customWidth="1"/>
    <col min="14991"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246" width="9.7109375" style="7" customWidth="1"/>
    <col min="15247"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502" width="9.7109375" style="7" customWidth="1"/>
    <col min="15503"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758" width="9.7109375" style="7" customWidth="1"/>
    <col min="15759"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014" width="9.7109375" style="7" customWidth="1"/>
    <col min="16015"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270" width="9.7109375" style="7" customWidth="1"/>
    <col min="16271" max="16384" width="11.7109375" style="7"/>
  </cols>
  <sheetData>
    <row r="1" spans="1:15" ht="12.75" x14ac:dyDescent="0.2">
      <c r="A1" s="1" t="s">
        <v>0</v>
      </c>
      <c r="B1" s="2"/>
      <c r="D1" s="4"/>
      <c r="E1" s="5"/>
    </row>
    <row r="2" spans="1:15" ht="12.75" x14ac:dyDescent="0.2">
      <c r="A2" s="1" t="s">
        <v>1</v>
      </c>
      <c r="B2" s="2"/>
      <c r="D2" s="4"/>
      <c r="E2" s="5"/>
    </row>
    <row r="3" spans="1:15" ht="12.75" x14ac:dyDescent="0.2">
      <c r="A3" s="8" t="s">
        <v>850</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50" t="s">
        <v>11</v>
      </c>
      <c r="K5" s="150"/>
      <c r="L5" s="17" t="s">
        <v>12</v>
      </c>
      <c r="M5" s="17" t="s">
        <v>13</v>
      </c>
      <c r="N5" s="18" t="s">
        <v>14</v>
      </c>
      <c r="O5" s="19"/>
    </row>
    <row r="6" spans="1:15" ht="12.75" customHeight="1" x14ac:dyDescent="0.2">
      <c r="A6" s="20"/>
      <c r="B6" s="21"/>
      <c r="C6" s="21"/>
      <c r="D6" s="22"/>
      <c r="E6" s="23"/>
      <c r="F6" s="22"/>
      <c r="G6" s="21" t="s">
        <v>15</v>
      </c>
      <c r="H6" s="21" t="s">
        <v>16</v>
      </c>
      <c r="I6" s="24" t="s">
        <v>17</v>
      </c>
      <c r="J6" s="24" t="s">
        <v>831</v>
      </c>
      <c r="K6" s="24" t="s">
        <v>18</v>
      </c>
      <c r="L6" s="21" t="s">
        <v>19</v>
      </c>
      <c r="M6" s="21" t="s">
        <v>20</v>
      </c>
      <c r="N6" s="25" t="s">
        <v>21</v>
      </c>
      <c r="O6" s="19"/>
    </row>
    <row r="7" spans="1:15" ht="12.75" customHeight="1" x14ac:dyDescent="0.2">
      <c r="A7" s="20"/>
      <c r="B7" s="21" t="s">
        <v>22</v>
      </c>
      <c r="C7" s="21" t="s">
        <v>23</v>
      </c>
      <c r="D7" s="26"/>
      <c r="E7" s="27" t="s">
        <v>24</v>
      </c>
      <c r="F7" s="22"/>
      <c r="G7" s="21" t="s">
        <v>25</v>
      </c>
      <c r="H7" s="21" t="s">
        <v>26</v>
      </c>
      <c r="I7" s="21" t="s">
        <v>27</v>
      </c>
      <c r="J7" s="24" t="s">
        <v>832</v>
      </c>
      <c r="K7" s="24" t="s">
        <v>28</v>
      </c>
      <c r="L7" s="21" t="s">
        <v>29</v>
      </c>
      <c r="M7" s="21" t="s">
        <v>30</v>
      </c>
      <c r="N7" s="28"/>
      <c r="O7" s="19"/>
    </row>
    <row r="8" spans="1:15" ht="12.75" x14ac:dyDescent="0.2">
      <c r="A8" s="29" t="s">
        <v>851</v>
      </c>
      <c r="B8" s="30"/>
      <c r="C8" s="30">
        <v>21339.99</v>
      </c>
      <c r="D8" s="31"/>
      <c r="E8" s="30"/>
      <c r="F8" s="30" t="s">
        <v>852</v>
      </c>
      <c r="G8" s="30">
        <v>483.65</v>
      </c>
      <c r="H8" s="32"/>
      <c r="I8" s="32"/>
      <c r="J8" s="32"/>
      <c r="K8" s="32"/>
      <c r="L8" s="34" t="s">
        <v>33</v>
      </c>
      <c r="M8" s="32" t="s">
        <v>21</v>
      </c>
      <c r="N8" s="35"/>
      <c r="O8" s="19"/>
    </row>
    <row r="9" spans="1:15" x14ac:dyDescent="0.15">
      <c r="A9" s="11"/>
      <c r="B9" s="2"/>
      <c r="C9" s="36"/>
      <c r="D9" s="11"/>
      <c r="E9" s="12"/>
      <c r="F9" s="11"/>
      <c r="G9" s="2"/>
      <c r="H9" s="2"/>
      <c r="I9" s="2"/>
      <c r="J9" s="2"/>
      <c r="K9" s="11"/>
      <c r="L9" s="11"/>
      <c r="M9" s="11"/>
      <c r="N9" s="11"/>
      <c r="O9" s="11"/>
    </row>
    <row r="10" spans="1:15" x14ac:dyDescent="0.15">
      <c r="A10" s="37" t="s">
        <v>34</v>
      </c>
      <c r="B10" s="38">
        <v>193</v>
      </c>
      <c r="C10" s="38" t="s">
        <v>35</v>
      </c>
      <c r="D10" s="38" t="s">
        <v>36</v>
      </c>
      <c r="E10" s="39">
        <v>163</v>
      </c>
      <c r="F10" s="40" t="s">
        <v>37</v>
      </c>
      <c r="G10" s="41">
        <v>6.5</v>
      </c>
      <c r="H10" s="38" t="s">
        <v>38</v>
      </c>
      <c r="I10" s="42">
        <v>11.5</v>
      </c>
      <c r="J10" s="43">
        <v>163000</v>
      </c>
      <c r="K10" s="43">
        <v>0</v>
      </c>
      <c r="L10" s="43">
        <v>0</v>
      </c>
      <c r="M10" s="43">
        <v>0</v>
      </c>
      <c r="N10" s="43">
        <v>0</v>
      </c>
      <c r="O10" s="44"/>
    </row>
    <row r="11" spans="1:15" x14ac:dyDescent="0.15">
      <c r="A11" s="37" t="s">
        <v>34</v>
      </c>
      <c r="B11" s="38">
        <v>193</v>
      </c>
      <c r="C11" s="38" t="s">
        <v>35</v>
      </c>
      <c r="D11" s="38" t="s">
        <v>36</v>
      </c>
      <c r="E11" s="39">
        <v>139</v>
      </c>
      <c r="F11" s="40" t="s">
        <v>39</v>
      </c>
      <c r="G11" s="41">
        <v>6.3</v>
      </c>
      <c r="H11" s="38" t="s">
        <v>38</v>
      </c>
      <c r="I11" s="42">
        <v>24.5</v>
      </c>
      <c r="J11" s="43">
        <v>139000</v>
      </c>
      <c r="K11" s="43">
        <v>112210.07</v>
      </c>
      <c r="L11" s="43">
        <v>2394562</v>
      </c>
      <c r="M11" s="43">
        <v>36734</v>
      </c>
      <c r="N11" s="43">
        <v>2431296</v>
      </c>
      <c r="O11" s="44"/>
    </row>
    <row r="12" spans="1:15" x14ac:dyDescent="0.15">
      <c r="A12" s="37" t="s">
        <v>34</v>
      </c>
      <c r="B12" s="38">
        <v>199</v>
      </c>
      <c r="C12" s="38" t="s">
        <v>40</v>
      </c>
      <c r="D12" s="38" t="s">
        <v>36</v>
      </c>
      <c r="E12" s="39">
        <v>168</v>
      </c>
      <c r="F12" s="40" t="s">
        <v>41</v>
      </c>
      <c r="G12" s="41">
        <v>6.5</v>
      </c>
      <c r="H12" s="38" t="s">
        <v>38</v>
      </c>
      <c r="I12" s="42">
        <v>11.5</v>
      </c>
      <c r="J12" s="43">
        <v>168000</v>
      </c>
      <c r="K12" s="43">
        <v>0</v>
      </c>
      <c r="L12" s="43">
        <v>0</v>
      </c>
      <c r="M12" s="43">
        <v>0</v>
      </c>
      <c r="N12" s="43">
        <v>0</v>
      </c>
      <c r="O12" s="44"/>
    </row>
    <row r="13" spans="1:15" x14ac:dyDescent="0.15">
      <c r="A13" s="37" t="s">
        <v>34</v>
      </c>
      <c r="B13" s="38">
        <v>199</v>
      </c>
      <c r="C13" s="38" t="s">
        <v>40</v>
      </c>
      <c r="D13" s="38" t="s">
        <v>36</v>
      </c>
      <c r="E13" s="39">
        <v>143</v>
      </c>
      <c r="F13" s="40" t="s">
        <v>42</v>
      </c>
      <c r="G13" s="41">
        <v>6.3</v>
      </c>
      <c r="H13" s="38" t="s">
        <v>38</v>
      </c>
      <c r="I13" s="42">
        <v>24.5</v>
      </c>
      <c r="J13" s="43">
        <v>143000</v>
      </c>
      <c r="K13" s="43">
        <v>117778.09</v>
      </c>
      <c r="L13" s="43">
        <v>2513383</v>
      </c>
      <c r="M13" s="43">
        <v>38558</v>
      </c>
      <c r="N13" s="43">
        <v>2551941</v>
      </c>
      <c r="O13" s="44"/>
    </row>
    <row r="14" spans="1:15" x14ac:dyDescent="0.15">
      <c r="A14" s="37" t="s">
        <v>34</v>
      </c>
      <c r="B14" s="38">
        <v>202</v>
      </c>
      <c r="C14" s="38" t="s">
        <v>43</v>
      </c>
      <c r="D14" s="38" t="s">
        <v>36</v>
      </c>
      <c r="E14" s="39">
        <v>230</v>
      </c>
      <c r="F14" s="40" t="s">
        <v>44</v>
      </c>
      <c r="G14" s="41">
        <v>7.4</v>
      </c>
      <c r="H14" s="38" t="s">
        <v>38</v>
      </c>
      <c r="I14" s="42">
        <v>5</v>
      </c>
      <c r="J14" s="43">
        <v>230000</v>
      </c>
      <c r="K14" s="43">
        <v>0</v>
      </c>
      <c r="L14" s="43">
        <v>0</v>
      </c>
      <c r="M14" s="43">
        <v>0</v>
      </c>
      <c r="N14" s="43">
        <v>0</v>
      </c>
      <c r="O14" s="44"/>
    </row>
    <row r="15" spans="1:15" x14ac:dyDescent="0.15">
      <c r="A15" s="37" t="s">
        <v>45</v>
      </c>
      <c r="B15" s="38">
        <v>202</v>
      </c>
      <c r="C15" s="38" t="s">
        <v>43</v>
      </c>
      <c r="D15" s="38" t="s">
        <v>36</v>
      </c>
      <c r="E15" s="39">
        <v>317</v>
      </c>
      <c r="F15" s="40" t="s">
        <v>46</v>
      </c>
      <c r="G15" s="41">
        <v>7.4</v>
      </c>
      <c r="H15" s="38" t="s">
        <v>38</v>
      </c>
      <c r="I15" s="42">
        <v>20</v>
      </c>
      <c r="J15" s="43">
        <v>317000</v>
      </c>
      <c r="K15" s="43">
        <v>187332.22</v>
      </c>
      <c r="L15" s="43">
        <v>3997668</v>
      </c>
      <c r="M15" s="43">
        <v>71847</v>
      </c>
      <c r="N15" s="43">
        <v>4069515</v>
      </c>
      <c r="O15" s="44"/>
    </row>
    <row r="16" spans="1:15" x14ac:dyDescent="0.15">
      <c r="A16" s="37" t="s">
        <v>47</v>
      </c>
      <c r="B16" s="38">
        <v>211</v>
      </c>
      <c r="C16" s="38" t="s">
        <v>48</v>
      </c>
      <c r="D16" s="38" t="s">
        <v>36</v>
      </c>
      <c r="E16" s="39">
        <v>290</v>
      </c>
      <c r="F16" s="38" t="s">
        <v>49</v>
      </c>
      <c r="G16" s="41">
        <v>6.9</v>
      </c>
      <c r="H16" s="38" t="s">
        <v>38</v>
      </c>
      <c r="I16" s="42">
        <v>20</v>
      </c>
      <c r="J16" s="43">
        <v>290000</v>
      </c>
      <c r="K16" s="43">
        <v>114562.73</v>
      </c>
      <c r="L16" s="43">
        <v>2444768</v>
      </c>
      <c r="M16" s="43">
        <v>297205</v>
      </c>
      <c r="N16" s="43">
        <v>2741973</v>
      </c>
      <c r="O16" s="44"/>
    </row>
    <row r="17" spans="1:15" x14ac:dyDescent="0.15">
      <c r="A17" s="37" t="s">
        <v>47</v>
      </c>
      <c r="B17" s="38">
        <v>211</v>
      </c>
      <c r="C17" s="38" t="s">
        <v>48</v>
      </c>
      <c r="D17" s="38" t="s">
        <v>36</v>
      </c>
      <c r="E17" s="39">
        <v>128</v>
      </c>
      <c r="F17" s="38" t="s">
        <v>50</v>
      </c>
      <c r="G17" s="41">
        <v>6.9</v>
      </c>
      <c r="H17" s="38" t="s">
        <v>38</v>
      </c>
      <c r="I17" s="42">
        <v>20</v>
      </c>
      <c r="J17" s="43">
        <v>128000</v>
      </c>
      <c r="K17" s="43">
        <v>49540</v>
      </c>
      <c r="L17" s="43">
        <v>1057183</v>
      </c>
      <c r="M17" s="43">
        <v>128517</v>
      </c>
      <c r="N17" s="43">
        <v>1185700</v>
      </c>
      <c r="O17" s="44"/>
    </row>
    <row r="18" spans="1:15" x14ac:dyDescent="0.15">
      <c r="A18" s="37" t="s">
        <v>51</v>
      </c>
      <c r="B18" s="38">
        <v>211</v>
      </c>
      <c r="C18" s="38" t="s">
        <v>48</v>
      </c>
      <c r="D18" s="38" t="s">
        <v>36</v>
      </c>
      <c r="E18" s="39">
        <v>22</v>
      </c>
      <c r="F18" s="38" t="s">
        <v>52</v>
      </c>
      <c r="G18" s="41">
        <v>6.9</v>
      </c>
      <c r="H18" s="38" t="s">
        <v>38</v>
      </c>
      <c r="I18" s="42">
        <v>20</v>
      </c>
      <c r="J18" s="43">
        <v>22000</v>
      </c>
      <c r="K18" s="43">
        <v>46328.26</v>
      </c>
      <c r="L18" s="43">
        <v>988645</v>
      </c>
      <c r="M18" s="43">
        <v>120187</v>
      </c>
      <c r="N18" s="43">
        <v>1108832</v>
      </c>
      <c r="O18" s="44"/>
    </row>
    <row r="19" spans="1:15" x14ac:dyDescent="0.15">
      <c r="A19" s="37"/>
      <c r="B19" s="38"/>
      <c r="C19" s="38"/>
      <c r="D19" s="38"/>
      <c r="E19" s="39"/>
      <c r="F19" s="38"/>
      <c r="G19" s="41"/>
      <c r="H19" s="38"/>
      <c r="I19" s="42"/>
      <c r="J19" s="43"/>
      <c r="K19" s="43"/>
      <c r="L19" s="43"/>
      <c r="M19" s="43"/>
      <c r="N19" s="43"/>
      <c r="O19" s="44"/>
    </row>
    <row r="20" spans="1:15" x14ac:dyDescent="0.15">
      <c r="A20" s="37" t="s">
        <v>47</v>
      </c>
      <c r="B20" s="38">
        <v>221</v>
      </c>
      <c r="C20" s="38" t="s">
        <v>53</v>
      </c>
      <c r="D20" s="38" t="s">
        <v>36</v>
      </c>
      <c r="E20" s="39">
        <v>330</v>
      </c>
      <c r="F20" s="38" t="s">
        <v>54</v>
      </c>
      <c r="G20" s="41">
        <v>7.4</v>
      </c>
      <c r="H20" s="38" t="s">
        <v>55</v>
      </c>
      <c r="I20" s="42">
        <v>20</v>
      </c>
      <c r="J20" s="43">
        <v>330000</v>
      </c>
      <c r="K20" s="43">
        <v>220000</v>
      </c>
      <c r="L20" s="43">
        <v>4694798</v>
      </c>
      <c r="M20" s="43">
        <v>613168</v>
      </c>
      <c r="N20" s="43">
        <v>5307966</v>
      </c>
      <c r="O20" s="44"/>
    </row>
    <row r="21" spans="1:15" x14ac:dyDescent="0.15">
      <c r="A21" s="37" t="s">
        <v>47</v>
      </c>
      <c r="B21" s="38">
        <v>221</v>
      </c>
      <c r="C21" s="38" t="s">
        <v>53</v>
      </c>
      <c r="D21" s="38" t="s">
        <v>36</v>
      </c>
      <c r="E21" s="39">
        <v>43</v>
      </c>
      <c r="F21" s="38" t="s">
        <v>56</v>
      </c>
      <c r="G21" s="41">
        <v>7.4</v>
      </c>
      <c r="H21" s="38" t="s">
        <v>55</v>
      </c>
      <c r="I21" s="42">
        <v>20</v>
      </c>
      <c r="J21" s="43">
        <v>43000</v>
      </c>
      <c r="K21" s="43">
        <v>28000</v>
      </c>
      <c r="L21" s="43">
        <v>597520</v>
      </c>
      <c r="M21" s="43">
        <v>78036</v>
      </c>
      <c r="N21" s="43">
        <v>675556</v>
      </c>
      <c r="O21" s="44"/>
    </row>
    <row r="22" spans="1:15" x14ac:dyDescent="0.15">
      <c r="A22" s="37" t="s">
        <v>47</v>
      </c>
      <c r="B22" s="38">
        <v>221</v>
      </c>
      <c r="C22" s="38" t="s">
        <v>53</v>
      </c>
      <c r="D22" s="38" t="s">
        <v>36</v>
      </c>
      <c r="E22" s="39">
        <v>240</v>
      </c>
      <c r="F22" s="38" t="s">
        <v>57</v>
      </c>
      <c r="G22" s="41">
        <v>7.4</v>
      </c>
      <c r="H22" s="38" t="s">
        <v>55</v>
      </c>
      <c r="I22" s="42">
        <v>12</v>
      </c>
      <c r="J22" s="43">
        <v>240000</v>
      </c>
      <c r="K22" s="43">
        <v>20072.32</v>
      </c>
      <c r="L22" s="43">
        <v>428343</v>
      </c>
      <c r="M22" s="43">
        <v>55943</v>
      </c>
      <c r="N22" s="43">
        <v>484286</v>
      </c>
      <c r="O22" s="44"/>
    </row>
    <row r="23" spans="1:15" x14ac:dyDescent="0.15">
      <c r="A23" s="37" t="s">
        <v>47</v>
      </c>
      <c r="B23" s="38">
        <v>221</v>
      </c>
      <c r="C23" s="38" t="s">
        <v>53</v>
      </c>
      <c r="D23" s="38" t="s">
        <v>36</v>
      </c>
      <c r="E23" s="39">
        <v>55</v>
      </c>
      <c r="F23" s="38" t="s">
        <v>58</v>
      </c>
      <c r="G23" s="41">
        <v>7.4</v>
      </c>
      <c r="H23" s="38" t="s">
        <v>55</v>
      </c>
      <c r="I23" s="42">
        <v>12</v>
      </c>
      <c r="J23" s="43">
        <v>55000</v>
      </c>
      <c r="K23" s="43">
        <v>4516.2</v>
      </c>
      <c r="L23" s="43">
        <v>96376</v>
      </c>
      <c r="M23" s="43">
        <v>12679</v>
      </c>
      <c r="N23" s="43">
        <v>109055</v>
      </c>
      <c r="O23" s="44"/>
    </row>
    <row r="24" spans="1:15" x14ac:dyDescent="0.15">
      <c r="A24" s="37" t="s">
        <v>51</v>
      </c>
      <c r="B24" s="38">
        <v>221</v>
      </c>
      <c r="C24" s="38" t="s">
        <v>53</v>
      </c>
      <c r="D24" s="38" t="s">
        <v>36</v>
      </c>
      <c r="E24" s="39">
        <v>50</v>
      </c>
      <c r="F24" s="38" t="s">
        <v>59</v>
      </c>
      <c r="G24" s="41">
        <v>7.4</v>
      </c>
      <c r="H24" s="38" t="s">
        <v>55</v>
      </c>
      <c r="I24" s="42">
        <v>20</v>
      </c>
      <c r="J24" s="43">
        <v>50000</v>
      </c>
      <c r="K24" s="43">
        <v>108248</v>
      </c>
      <c r="L24" s="43">
        <v>2310011</v>
      </c>
      <c r="M24" s="43">
        <v>300333</v>
      </c>
      <c r="N24" s="43">
        <v>2610344</v>
      </c>
      <c r="O24" s="44"/>
    </row>
    <row r="25" spans="1:15" x14ac:dyDescent="0.15">
      <c r="A25" s="37" t="s">
        <v>60</v>
      </c>
      <c r="B25" s="38">
        <v>225</v>
      </c>
      <c r="C25" s="38" t="s">
        <v>61</v>
      </c>
      <c r="D25" s="38" t="s">
        <v>36</v>
      </c>
      <c r="E25" s="39">
        <v>427</v>
      </c>
      <c r="F25" s="38" t="s">
        <v>62</v>
      </c>
      <c r="G25" s="41">
        <v>7.5</v>
      </c>
      <c r="H25" s="38" t="s">
        <v>63</v>
      </c>
      <c r="I25" s="42">
        <v>24</v>
      </c>
      <c r="J25" s="43">
        <v>427000</v>
      </c>
      <c r="K25" s="43">
        <v>0</v>
      </c>
      <c r="L25" s="43">
        <v>0</v>
      </c>
      <c r="M25" s="43">
        <v>0</v>
      </c>
      <c r="N25" s="43">
        <v>0</v>
      </c>
      <c r="O25" s="44"/>
    </row>
    <row r="26" spans="1:15" x14ac:dyDescent="0.15">
      <c r="A26" s="37" t="s">
        <v>64</v>
      </c>
      <c r="B26" s="38">
        <v>225</v>
      </c>
      <c r="C26" s="38" t="s">
        <v>61</v>
      </c>
      <c r="D26" s="38" t="s">
        <v>36</v>
      </c>
      <c r="E26" s="39">
        <v>36</v>
      </c>
      <c r="F26" s="38" t="s">
        <v>65</v>
      </c>
      <c r="G26" s="41">
        <v>7.5</v>
      </c>
      <c r="H26" s="38" t="s">
        <v>63</v>
      </c>
      <c r="I26" s="42">
        <v>24</v>
      </c>
      <c r="J26" s="43">
        <v>36000</v>
      </c>
      <c r="K26" s="43">
        <v>0</v>
      </c>
      <c r="L26" s="43">
        <v>0</v>
      </c>
      <c r="M26" s="43">
        <v>0</v>
      </c>
      <c r="N26" s="43">
        <v>0</v>
      </c>
      <c r="O26" s="44"/>
    </row>
    <row r="27" spans="1:15" x14ac:dyDescent="0.15">
      <c r="A27" s="37"/>
      <c r="B27" s="38"/>
      <c r="C27" s="38"/>
      <c r="D27" s="38"/>
      <c r="E27" s="39"/>
      <c r="F27" s="38"/>
      <c r="G27" s="41"/>
      <c r="H27" s="38"/>
      <c r="I27" s="42"/>
      <c r="J27" s="43"/>
      <c r="K27" s="43"/>
      <c r="L27" s="43"/>
      <c r="M27" s="43"/>
      <c r="N27" s="43"/>
      <c r="O27" s="44"/>
    </row>
    <row r="28" spans="1:15" x14ac:dyDescent="0.15">
      <c r="A28" s="37" t="s">
        <v>60</v>
      </c>
      <c r="B28" s="38">
        <v>228</v>
      </c>
      <c r="C28" s="38" t="s">
        <v>66</v>
      </c>
      <c r="D28" s="38" t="s">
        <v>36</v>
      </c>
      <c r="E28" s="39">
        <v>433</v>
      </c>
      <c r="F28" s="38" t="s">
        <v>41</v>
      </c>
      <c r="G28" s="41">
        <v>7.5</v>
      </c>
      <c r="H28" s="38" t="s">
        <v>63</v>
      </c>
      <c r="I28" s="42">
        <v>21</v>
      </c>
      <c r="J28" s="43">
        <v>433000</v>
      </c>
      <c r="K28" s="43">
        <v>215363</v>
      </c>
      <c r="L28" s="43">
        <v>4595844</v>
      </c>
      <c r="M28" s="43">
        <v>84614</v>
      </c>
      <c r="N28" s="43">
        <v>4680458</v>
      </c>
      <c r="O28" s="44"/>
    </row>
    <row r="29" spans="1:15" x14ac:dyDescent="0.15">
      <c r="A29" s="37" t="s">
        <v>64</v>
      </c>
      <c r="B29" s="38">
        <v>228</v>
      </c>
      <c r="C29" s="38" t="s">
        <v>66</v>
      </c>
      <c r="D29" s="38" t="s">
        <v>36</v>
      </c>
      <c r="E29" s="39">
        <v>60</v>
      </c>
      <c r="F29" s="38" t="s">
        <v>42</v>
      </c>
      <c r="G29" s="41">
        <v>7.5</v>
      </c>
      <c r="H29" s="38" t="s">
        <v>63</v>
      </c>
      <c r="I29" s="42">
        <v>21</v>
      </c>
      <c r="J29" s="43">
        <v>60000</v>
      </c>
      <c r="K29" s="43">
        <v>125918</v>
      </c>
      <c r="L29" s="43">
        <v>2687089</v>
      </c>
      <c r="M29" s="43">
        <v>49472</v>
      </c>
      <c r="N29" s="43">
        <v>2736561</v>
      </c>
      <c r="O29" s="44"/>
    </row>
    <row r="30" spans="1:15" x14ac:dyDescent="0.15">
      <c r="A30" s="37" t="s">
        <v>67</v>
      </c>
      <c r="B30" s="38">
        <v>236</v>
      </c>
      <c r="C30" s="38" t="s">
        <v>68</v>
      </c>
      <c r="D30" s="38" t="s">
        <v>36</v>
      </c>
      <c r="E30" s="39">
        <v>403</v>
      </c>
      <c r="F30" s="40" t="s">
        <v>69</v>
      </c>
      <c r="G30" s="41">
        <v>7</v>
      </c>
      <c r="H30" s="38" t="s">
        <v>63</v>
      </c>
      <c r="I30" s="42">
        <v>19</v>
      </c>
      <c r="J30" s="43">
        <v>403000</v>
      </c>
      <c r="K30" s="43">
        <v>209637.21</v>
      </c>
      <c r="L30" s="43">
        <v>4473656</v>
      </c>
      <c r="M30" s="43">
        <v>101779</v>
      </c>
      <c r="N30" s="43">
        <v>4575435</v>
      </c>
      <c r="O30" s="44"/>
    </row>
    <row r="31" spans="1:15" x14ac:dyDescent="0.15">
      <c r="A31" s="37" t="s">
        <v>70</v>
      </c>
      <c r="B31" s="38">
        <v>236</v>
      </c>
      <c r="C31" s="38" t="s">
        <v>68</v>
      </c>
      <c r="D31" s="38" t="s">
        <v>36</v>
      </c>
      <c r="E31" s="39">
        <v>35.5</v>
      </c>
      <c r="F31" s="40" t="s">
        <v>71</v>
      </c>
      <c r="G31" s="41">
        <v>6.5</v>
      </c>
      <c r="H31" s="38" t="s">
        <v>63</v>
      </c>
      <c r="I31" s="42">
        <v>20</v>
      </c>
      <c r="J31" s="43">
        <v>35500</v>
      </c>
      <c r="K31" s="43">
        <v>68047.839999999997</v>
      </c>
      <c r="L31" s="43">
        <v>1452140</v>
      </c>
      <c r="M31" s="43">
        <v>0</v>
      </c>
      <c r="N31" s="43">
        <v>1452140</v>
      </c>
      <c r="O31" s="44"/>
    </row>
    <row r="32" spans="1:15" x14ac:dyDescent="0.15">
      <c r="A32" s="37" t="s">
        <v>72</v>
      </c>
      <c r="B32" s="38">
        <v>239</v>
      </c>
      <c r="C32" s="38" t="s">
        <v>73</v>
      </c>
      <c r="D32" s="38" t="s">
        <v>36</v>
      </c>
      <c r="E32" s="39">
        <v>2100</v>
      </c>
      <c r="F32" s="38" t="s">
        <v>49</v>
      </c>
      <c r="G32" s="41">
        <v>6.8</v>
      </c>
      <c r="H32" s="38" t="s">
        <v>38</v>
      </c>
      <c r="I32" s="42">
        <v>4</v>
      </c>
      <c r="J32" s="43">
        <v>210000</v>
      </c>
      <c r="K32" s="43">
        <v>0</v>
      </c>
      <c r="L32" s="43">
        <v>0</v>
      </c>
      <c r="M32" s="43">
        <v>0</v>
      </c>
      <c r="N32" s="43">
        <v>0</v>
      </c>
      <c r="O32" s="44"/>
    </row>
    <row r="33" spans="1:15" x14ac:dyDescent="0.15">
      <c r="A33" s="37" t="s">
        <v>72</v>
      </c>
      <c r="B33" s="38">
        <v>239</v>
      </c>
      <c r="C33" s="38" t="s">
        <v>73</v>
      </c>
      <c r="D33" s="38" t="s">
        <v>36</v>
      </c>
      <c r="E33" s="39">
        <v>590</v>
      </c>
      <c r="F33" s="38" t="s">
        <v>52</v>
      </c>
      <c r="G33" s="41">
        <v>6.8</v>
      </c>
      <c r="H33" s="38" t="s">
        <v>38</v>
      </c>
      <c r="I33" s="42">
        <v>14</v>
      </c>
      <c r="J33" s="43">
        <v>590000</v>
      </c>
      <c r="K33" s="43">
        <v>71546.94</v>
      </c>
      <c r="L33" s="43">
        <v>1526811</v>
      </c>
      <c r="M33" s="43">
        <v>1395.71</v>
      </c>
      <c r="N33" s="43">
        <v>1528206.71</v>
      </c>
      <c r="O33" s="44"/>
    </row>
    <row r="34" spans="1:15" x14ac:dyDescent="0.15">
      <c r="A34" s="37" t="s">
        <v>74</v>
      </c>
      <c r="B34" s="38">
        <v>239</v>
      </c>
      <c r="C34" s="38" t="s">
        <v>73</v>
      </c>
      <c r="D34" s="38" t="s">
        <v>36</v>
      </c>
      <c r="E34" s="39">
        <v>48</v>
      </c>
      <c r="F34" s="38" t="s">
        <v>75</v>
      </c>
      <c r="G34" s="41">
        <v>6.8</v>
      </c>
      <c r="H34" s="38" t="s">
        <v>38</v>
      </c>
      <c r="I34" s="42">
        <v>14</v>
      </c>
      <c r="J34" s="43">
        <v>48000</v>
      </c>
      <c r="K34" s="43">
        <v>92166.44</v>
      </c>
      <c r="L34" s="43">
        <v>1966831</v>
      </c>
      <c r="M34" s="43">
        <v>0</v>
      </c>
      <c r="N34" s="43">
        <v>1966830.97</v>
      </c>
      <c r="O34" s="44"/>
    </row>
    <row r="35" spans="1:15" x14ac:dyDescent="0.15">
      <c r="A35" s="37"/>
      <c r="B35" s="38"/>
      <c r="C35" s="38"/>
      <c r="D35" s="38"/>
      <c r="E35" s="39"/>
      <c r="F35" s="38"/>
      <c r="G35" s="41"/>
      <c r="H35" s="38"/>
      <c r="I35" s="42"/>
      <c r="J35" s="43"/>
      <c r="K35" s="43"/>
      <c r="L35" s="43"/>
      <c r="M35" s="43"/>
      <c r="N35" s="43"/>
      <c r="O35" s="44"/>
    </row>
    <row r="36" spans="1:15" x14ac:dyDescent="0.15">
      <c r="A36" s="37" t="s">
        <v>47</v>
      </c>
      <c r="B36" s="38">
        <v>245</v>
      </c>
      <c r="C36" s="38" t="s">
        <v>76</v>
      </c>
      <c r="D36" s="38" t="s">
        <v>36</v>
      </c>
      <c r="E36" s="39">
        <v>800</v>
      </c>
      <c r="F36" s="38" t="s">
        <v>77</v>
      </c>
      <c r="G36" s="41">
        <v>7</v>
      </c>
      <c r="H36" s="38" t="s">
        <v>55</v>
      </c>
      <c r="I36" s="41">
        <v>19.75</v>
      </c>
      <c r="J36" s="43">
        <v>800000</v>
      </c>
      <c r="K36" s="43">
        <v>280725.76000000001</v>
      </c>
      <c r="L36" s="43">
        <v>5990685</v>
      </c>
      <c r="M36" s="43">
        <v>739022</v>
      </c>
      <c r="N36" s="43">
        <v>6729707</v>
      </c>
      <c r="O36" s="44"/>
    </row>
    <row r="37" spans="1:15" x14ac:dyDescent="0.15">
      <c r="A37" s="37" t="s">
        <v>47</v>
      </c>
      <c r="B37" s="38">
        <v>245</v>
      </c>
      <c r="C37" s="38" t="s">
        <v>76</v>
      </c>
      <c r="D37" s="38" t="s">
        <v>36</v>
      </c>
      <c r="E37" s="39">
        <v>95</v>
      </c>
      <c r="F37" s="38" t="s">
        <v>78</v>
      </c>
      <c r="G37" s="41">
        <v>7</v>
      </c>
      <c r="H37" s="38" t="s">
        <v>55</v>
      </c>
      <c r="I37" s="41">
        <v>19.75</v>
      </c>
      <c r="J37" s="43">
        <v>95000</v>
      </c>
      <c r="K37" s="43">
        <v>34161</v>
      </c>
      <c r="L37" s="43">
        <v>728995</v>
      </c>
      <c r="M37" s="43">
        <v>89921</v>
      </c>
      <c r="N37" s="43">
        <v>818916</v>
      </c>
      <c r="O37" s="44"/>
    </row>
    <row r="38" spans="1:15" x14ac:dyDescent="0.15">
      <c r="A38" s="37" t="s">
        <v>79</v>
      </c>
      <c r="B38" s="38">
        <v>245</v>
      </c>
      <c r="C38" s="38" t="s">
        <v>76</v>
      </c>
      <c r="D38" s="38" t="s">
        <v>36</v>
      </c>
      <c r="E38" s="39">
        <v>90</v>
      </c>
      <c r="F38" s="38" t="s">
        <v>80</v>
      </c>
      <c r="G38" s="41">
        <v>7</v>
      </c>
      <c r="H38" s="38" t="s">
        <v>55</v>
      </c>
      <c r="I38" s="41">
        <v>19.75</v>
      </c>
      <c r="J38" s="43">
        <v>90000</v>
      </c>
      <c r="K38" s="43">
        <v>142002.29999999999</v>
      </c>
      <c r="L38" s="43">
        <v>3030328</v>
      </c>
      <c r="M38" s="43">
        <v>373859</v>
      </c>
      <c r="N38" s="43">
        <v>3404187</v>
      </c>
      <c r="O38" s="44"/>
    </row>
    <row r="39" spans="1:15" x14ac:dyDescent="0.15">
      <c r="A39" s="37" t="s">
        <v>47</v>
      </c>
      <c r="B39" s="38">
        <v>247</v>
      </c>
      <c r="C39" s="38" t="s">
        <v>81</v>
      </c>
      <c r="D39" s="38" t="s">
        <v>36</v>
      </c>
      <c r="E39" s="39">
        <v>470</v>
      </c>
      <c r="F39" s="38" t="s">
        <v>82</v>
      </c>
      <c r="G39" s="41">
        <v>6.3</v>
      </c>
      <c r="H39" s="38" t="s">
        <v>55</v>
      </c>
      <c r="I39" s="41">
        <v>25</v>
      </c>
      <c r="J39" s="43">
        <v>470000</v>
      </c>
      <c r="K39" s="43">
        <v>179552.75</v>
      </c>
      <c r="L39" s="43">
        <v>3831654</v>
      </c>
      <c r="M39" s="43">
        <v>381993</v>
      </c>
      <c r="N39" s="43">
        <v>4213647</v>
      </c>
      <c r="O39" s="44"/>
    </row>
    <row r="40" spans="1:15" x14ac:dyDescent="0.15">
      <c r="A40" s="37" t="s">
        <v>47</v>
      </c>
      <c r="B40" s="38">
        <v>247</v>
      </c>
      <c r="C40" s="38" t="s">
        <v>81</v>
      </c>
      <c r="D40" s="38" t="s">
        <v>36</v>
      </c>
      <c r="E40" s="39">
        <v>25</v>
      </c>
      <c r="F40" s="38" t="s">
        <v>83</v>
      </c>
      <c r="G40" s="41">
        <v>6.3</v>
      </c>
      <c r="H40" s="38" t="s">
        <v>55</v>
      </c>
      <c r="I40" s="41">
        <v>25</v>
      </c>
      <c r="J40" s="43">
        <v>25000</v>
      </c>
      <c r="K40" s="43">
        <v>9394.8799999999992</v>
      </c>
      <c r="L40" s="43">
        <v>200487</v>
      </c>
      <c r="M40" s="43">
        <v>19981</v>
      </c>
      <c r="N40" s="43">
        <v>220468</v>
      </c>
      <c r="O40" s="44"/>
    </row>
    <row r="41" spans="1:15" x14ac:dyDescent="0.15">
      <c r="A41" s="37" t="s">
        <v>51</v>
      </c>
      <c r="B41" s="38">
        <v>247</v>
      </c>
      <c r="C41" s="38" t="s">
        <v>81</v>
      </c>
      <c r="D41" s="38" t="s">
        <v>36</v>
      </c>
      <c r="E41" s="39">
        <v>27</v>
      </c>
      <c r="F41" s="38" t="s">
        <v>84</v>
      </c>
      <c r="G41" s="41">
        <v>7.3</v>
      </c>
      <c r="H41" s="38" t="s">
        <v>55</v>
      </c>
      <c r="I41" s="41">
        <v>25</v>
      </c>
      <c r="J41" s="43">
        <v>27000</v>
      </c>
      <c r="K41" s="43">
        <v>53551.8</v>
      </c>
      <c r="L41" s="43">
        <v>1142795</v>
      </c>
      <c r="M41" s="43">
        <v>114205</v>
      </c>
      <c r="N41" s="43">
        <v>1257000</v>
      </c>
      <c r="O41" s="44"/>
    </row>
    <row r="42" spans="1:15" x14ac:dyDescent="0.15">
      <c r="A42" s="37" t="s">
        <v>85</v>
      </c>
      <c r="B42" s="38">
        <v>262</v>
      </c>
      <c r="C42" s="38" t="s">
        <v>86</v>
      </c>
      <c r="D42" s="38" t="s">
        <v>36</v>
      </c>
      <c r="E42" s="39">
        <v>405</v>
      </c>
      <c r="F42" s="38" t="s">
        <v>87</v>
      </c>
      <c r="G42" s="41">
        <v>5.75</v>
      </c>
      <c r="H42" s="38" t="s">
        <v>38</v>
      </c>
      <c r="I42" s="41">
        <v>6</v>
      </c>
      <c r="J42" s="43">
        <v>405000</v>
      </c>
      <c r="K42" s="43">
        <v>0</v>
      </c>
      <c r="L42" s="43">
        <v>0</v>
      </c>
      <c r="M42" s="43">
        <v>0</v>
      </c>
      <c r="N42" s="43">
        <v>0</v>
      </c>
      <c r="O42" s="44"/>
    </row>
    <row r="43" spans="1:15" x14ac:dyDescent="0.15">
      <c r="A43" s="37" t="s">
        <v>85</v>
      </c>
      <c r="B43" s="38">
        <v>262</v>
      </c>
      <c r="C43" s="38" t="s">
        <v>86</v>
      </c>
      <c r="D43" s="38" t="s">
        <v>36</v>
      </c>
      <c r="E43" s="39">
        <v>104</v>
      </c>
      <c r="F43" s="38" t="s">
        <v>88</v>
      </c>
      <c r="G43" s="41">
        <v>5.75</v>
      </c>
      <c r="H43" s="38" t="s">
        <v>38</v>
      </c>
      <c r="I43" s="41">
        <v>6</v>
      </c>
      <c r="J43" s="43">
        <v>104000</v>
      </c>
      <c r="K43" s="43">
        <v>0</v>
      </c>
      <c r="L43" s="43">
        <v>0</v>
      </c>
      <c r="M43" s="43">
        <v>0</v>
      </c>
      <c r="N43" s="43">
        <v>0</v>
      </c>
      <c r="O43" s="44"/>
    </row>
    <row r="44" spans="1:15" x14ac:dyDescent="0.15">
      <c r="A44" s="37" t="s">
        <v>85</v>
      </c>
      <c r="B44" s="38">
        <v>262</v>
      </c>
      <c r="C44" s="38" t="s">
        <v>86</v>
      </c>
      <c r="D44" s="38" t="s">
        <v>36</v>
      </c>
      <c r="E44" s="39">
        <v>465</v>
      </c>
      <c r="F44" s="38" t="s">
        <v>89</v>
      </c>
      <c r="G44" s="41">
        <v>6.5</v>
      </c>
      <c r="H44" s="38" t="s">
        <v>38</v>
      </c>
      <c r="I44" s="41">
        <v>20</v>
      </c>
      <c r="J44" s="43">
        <v>465000</v>
      </c>
      <c r="K44" s="43">
        <v>39426.199999999997</v>
      </c>
      <c r="L44" s="43">
        <v>841355</v>
      </c>
      <c r="M44" s="43">
        <v>13205</v>
      </c>
      <c r="N44" s="43">
        <v>854560</v>
      </c>
      <c r="O44" s="44"/>
    </row>
    <row r="45" spans="1:15" x14ac:dyDescent="0.15">
      <c r="A45" s="37" t="s">
        <v>85</v>
      </c>
      <c r="B45" s="38">
        <v>262</v>
      </c>
      <c r="C45" s="38" t="s">
        <v>86</v>
      </c>
      <c r="D45" s="38" t="s">
        <v>36</v>
      </c>
      <c r="E45" s="39">
        <v>121</v>
      </c>
      <c r="F45" s="38" t="s">
        <v>90</v>
      </c>
      <c r="G45" s="41">
        <v>6.5</v>
      </c>
      <c r="H45" s="38" t="s">
        <v>38</v>
      </c>
      <c r="I45" s="41">
        <v>20</v>
      </c>
      <c r="J45" s="43">
        <v>121000</v>
      </c>
      <c r="K45" s="43">
        <v>9988</v>
      </c>
      <c r="L45" s="43">
        <v>213144</v>
      </c>
      <c r="M45" s="43">
        <v>3344</v>
      </c>
      <c r="N45" s="43">
        <v>216488</v>
      </c>
      <c r="O45" s="44"/>
    </row>
    <row r="46" spans="1:15" x14ac:dyDescent="0.15">
      <c r="A46" s="37" t="s">
        <v>91</v>
      </c>
      <c r="B46" s="38">
        <v>262</v>
      </c>
      <c r="C46" s="38" t="s">
        <v>86</v>
      </c>
      <c r="D46" s="38" t="s">
        <v>36</v>
      </c>
      <c r="E46" s="39">
        <v>35</v>
      </c>
      <c r="F46" s="38" t="s">
        <v>92</v>
      </c>
      <c r="G46" s="41">
        <v>6.5</v>
      </c>
      <c r="H46" s="38" t="s">
        <v>38</v>
      </c>
      <c r="I46" s="41">
        <v>20</v>
      </c>
      <c r="J46" s="43">
        <v>35000</v>
      </c>
      <c r="K46" s="43">
        <v>61690</v>
      </c>
      <c r="L46" s="43">
        <v>1316464</v>
      </c>
      <c r="M46" s="43">
        <v>20662</v>
      </c>
      <c r="N46" s="43">
        <v>1337126</v>
      </c>
      <c r="O46" s="44"/>
    </row>
    <row r="47" spans="1:15" x14ac:dyDescent="0.15">
      <c r="A47" s="37"/>
      <c r="B47" s="38"/>
      <c r="C47" s="38"/>
      <c r="D47" s="38"/>
      <c r="E47" s="39"/>
      <c r="F47" s="38"/>
      <c r="G47" s="41"/>
      <c r="H47" s="38"/>
      <c r="I47" s="41"/>
      <c r="J47" s="43"/>
      <c r="K47" s="43"/>
      <c r="L47" s="43"/>
      <c r="M47" s="43"/>
      <c r="N47" s="43"/>
      <c r="O47" s="44"/>
    </row>
    <row r="48" spans="1:15" x14ac:dyDescent="0.15">
      <c r="A48" s="37" t="s">
        <v>60</v>
      </c>
      <c r="B48" s="38">
        <v>270</v>
      </c>
      <c r="C48" s="38" t="s">
        <v>93</v>
      </c>
      <c r="D48" s="38" t="s">
        <v>36</v>
      </c>
      <c r="E48" s="39">
        <v>450</v>
      </c>
      <c r="F48" s="38" t="s">
        <v>44</v>
      </c>
      <c r="G48" s="41">
        <v>7</v>
      </c>
      <c r="H48" s="38" t="s">
        <v>63</v>
      </c>
      <c r="I48" s="41">
        <v>21</v>
      </c>
      <c r="J48" s="43">
        <v>450000</v>
      </c>
      <c r="K48" s="43">
        <v>242322</v>
      </c>
      <c r="L48" s="43">
        <v>5171149</v>
      </c>
      <c r="M48" s="43">
        <v>88964</v>
      </c>
      <c r="N48" s="43">
        <v>5260113</v>
      </c>
      <c r="O48" s="44"/>
    </row>
    <row r="49" spans="1:15" x14ac:dyDescent="0.15">
      <c r="A49" s="37" t="s">
        <v>64</v>
      </c>
      <c r="B49" s="38">
        <v>270</v>
      </c>
      <c r="C49" s="38" t="s">
        <v>93</v>
      </c>
      <c r="D49" s="38" t="s">
        <v>36</v>
      </c>
      <c r="E49" s="39">
        <v>80</v>
      </c>
      <c r="F49" s="38" t="s">
        <v>46</v>
      </c>
      <c r="G49" s="41">
        <v>7</v>
      </c>
      <c r="H49" s="38" t="s">
        <v>63</v>
      </c>
      <c r="I49" s="41">
        <v>21</v>
      </c>
      <c r="J49" s="43">
        <v>80000</v>
      </c>
      <c r="K49" s="43">
        <v>147077</v>
      </c>
      <c r="L49" s="43">
        <v>3138622</v>
      </c>
      <c r="M49" s="43">
        <v>53997</v>
      </c>
      <c r="N49" s="43">
        <v>3192619</v>
      </c>
      <c r="O49" s="44"/>
    </row>
    <row r="50" spans="1:15" x14ac:dyDescent="0.15">
      <c r="A50" s="37" t="s">
        <v>94</v>
      </c>
      <c r="B50" s="38">
        <v>271</v>
      </c>
      <c r="C50" s="38" t="s">
        <v>95</v>
      </c>
      <c r="D50" s="38" t="s">
        <v>36</v>
      </c>
      <c r="E50" s="39">
        <v>185</v>
      </c>
      <c r="F50" s="38" t="s">
        <v>96</v>
      </c>
      <c r="G50" s="41">
        <v>5.5</v>
      </c>
      <c r="H50" s="38" t="s">
        <v>55</v>
      </c>
      <c r="I50" s="41">
        <v>5</v>
      </c>
      <c r="J50" s="43">
        <v>185000</v>
      </c>
      <c r="K50" s="43">
        <v>0</v>
      </c>
      <c r="L50" s="43">
        <v>0</v>
      </c>
      <c r="M50" s="43">
        <v>0</v>
      </c>
      <c r="N50" s="43">
        <v>0</v>
      </c>
      <c r="O50" s="44"/>
    </row>
    <row r="51" spans="1:15" x14ac:dyDescent="0.15">
      <c r="A51" s="37" t="s">
        <v>94</v>
      </c>
      <c r="B51" s="38">
        <v>271</v>
      </c>
      <c r="C51" s="38" t="s">
        <v>95</v>
      </c>
      <c r="D51" s="38" t="s">
        <v>36</v>
      </c>
      <c r="E51" s="39">
        <v>47</v>
      </c>
      <c r="F51" s="38" t="s">
        <v>54</v>
      </c>
      <c r="G51" s="41">
        <v>5.5</v>
      </c>
      <c r="H51" s="38" t="s">
        <v>55</v>
      </c>
      <c r="I51" s="41">
        <v>5</v>
      </c>
      <c r="J51" s="43">
        <v>47000</v>
      </c>
      <c r="K51" s="43">
        <v>0</v>
      </c>
      <c r="L51" s="43">
        <v>0</v>
      </c>
      <c r="M51" s="43">
        <v>0</v>
      </c>
      <c r="N51" s="43">
        <v>0</v>
      </c>
      <c r="O51" s="44"/>
    </row>
    <row r="52" spans="1:15" x14ac:dyDescent="0.15">
      <c r="A52" s="37" t="s">
        <v>94</v>
      </c>
      <c r="B52" s="38">
        <v>271</v>
      </c>
      <c r="C52" s="38" t="s">
        <v>95</v>
      </c>
      <c r="D52" s="38" t="s">
        <v>36</v>
      </c>
      <c r="E52" s="39">
        <v>795</v>
      </c>
      <c r="F52" s="38" t="s">
        <v>97</v>
      </c>
      <c r="G52" s="41">
        <v>6.5</v>
      </c>
      <c r="H52" s="38" t="s">
        <v>55</v>
      </c>
      <c r="I52" s="41">
        <v>22.25</v>
      </c>
      <c r="J52" s="43">
        <v>795000</v>
      </c>
      <c r="K52" s="43">
        <v>351389.14</v>
      </c>
      <c r="L52" s="43">
        <v>7498641</v>
      </c>
      <c r="M52" s="43">
        <v>51333</v>
      </c>
      <c r="N52" s="43">
        <v>7549974</v>
      </c>
      <c r="O52" s="44"/>
    </row>
    <row r="53" spans="1:15" x14ac:dyDescent="0.15">
      <c r="A53" s="37" t="s">
        <v>94</v>
      </c>
      <c r="B53" s="38">
        <v>271</v>
      </c>
      <c r="C53" s="38" t="s">
        <v>95</v>
      </c>
      <c r="D53" s="38" t="s">
        <v>36</v>
      </c>
      <c r="E53" s="39">
        <v>203</v>
      </c>
      <c r="F53" s="38" t="s">
        <v>98</v>
      </c>
      <c r="G53" s="41">
        <v>6.5</v>
      </c>
      <c r="H53" s="38" t="s">
        <v>55</v>
      </c>
      <c r="I53" s="41">
        <v>22.25</v>
      </c>
      <c r="J53" s="43">
        <v>203000</v>
      </c>
      <c r="K53" s="43">
        <v>89716.36</v>
      </c>
      <c r="L53" s="43">
        <v>1914546</v>
      </c>
      <c r="M53" s="43">
        <v>13106</v>
      </c>
      <c r="N53" s="43">
        <v>1927652</v>
      </c>
      <c r="O53" s="44"/>
    </row>
    <row r="54" spans="1:15" x14ac:dyDescent="0.15">
      <c r="A54" s="37" t="s">
        <v>99</v>
      </c>
      <c r="B54" s="38">
        <v>271</v>
      </c>
      <c r="C54" s="38" t="s">
        <v>95</v>
      </c>
      <c r="D54" s="38" t="s">
        <v>36</v>
      </c>
      <c r="E54" s="39">
        <v>90</v>
      </c>
      <c r="F54" s="38" t="s">
        <v>77</v>
      </c>
      <c r="G54" s="41">
        <v>6.5</v>
      </c>
      <c r="H54" s="38" t="s">
        <v>55</v>
      </c>
      <c r="I54" s="41">
        <v>22.25</v>
      </c>
      <c r="J54" s="43">
        <v>90000</v>
      </c>
      <c r="K54" s="43">
        <v>158631.34</v>
      </c>
      <c r="L54" s="43">
        <v>3385191</v>
      </c>
      <c r="M54" s="43">
        <v>23174</v>
      </c>
      <c r="N54" s="43">
        <v>3408365</v>
      </c>
      <c r="O54" s="44"/>
    </row>
    <row r="55" spans="1:15" x14ac:dyDescent="0.15">
      <c r="A55" s="37"/>
      <c r="B55" s="38"/>
      <c r="C55" s="38"/>
      <c r="D55" s="38"/>
      <c r="E55" s="39"/>
      <c r="F55" s="38"/>
      <c r="G55" s="41"/>
      <c r="H55" s="38"/>
      <c r="I55" s="41"/>
      <c r="J55" s="43"/>
      <c r="K55" s="43"/>
      <c r="L55" s="43"/>
      <c r="M55" s="43"/>
      <c r="N55" s="43"/>
      <c r="O55" s="44"/>
    </row>
    <row r="56" spans="1:15" x14ac:dyDescent="0.15">
      <c r="A56" s="37" t="s">
        <v>94</v>
      </c>
      <c r="B56" s="38">
        <v>282</v>
      </c>
      <c r="C56" s="38" t="s">
        <v>104</v>
      </c>
      <c r="D56" s="38" t="s">
        <v>36</v>
      </c>
      <c r="E56" s="39">
        <v>280</v>
      </c>
      <c r="F56" s="38" t="s">
        <v>105</v>
      </c>
      <c r="G56" s="41">
        <v>5</v>
      </c>
      <c r="H56" s="38" t="s">
        <v>55</v>
      </c>
      <c r="I56" s="41">
        <v>5</v>
      </c>
      <c r="J56" s="43">
        <v>280000</v>
      </c>
      <c r="K56" s="43">
        <v>0</v>
      </c>
      <c r="L56" s="43">
        <v>0</v>
      </c>
      <c r="M56" s="43">
        <v>0</v>
      </c>
      <c r="N56" s="43">
        <v>0</v>
      </c>
      <c r="O56" s="44"/>
    </row>
    <row r="57" spans="1:15" x14ac:dyDescent="0.15">
      <c r="A57" s="37" t="s">
        <v>94</v>
      </c>
      <c r="B57" s="38">
        <v>282</v>
      </c>
      <c r="C57" s="38" t="s">
        <v>104</v>
      </c>
      <c r="D57" s="38" t="s">
        <v>36</v>
      </c>
      <c r="E57" s="39">
        <v>73</v>
      </c>
      <c r="F57" s="38" t="s">
        <v>56</v>
      </c>
      <c r="G57" s="41">
        <v>5</v>
      </c>
      <c r="H57" s="38" t="s">
        <v>55</v>
      </c>
      <c r="I57" s="41">
        <v>5</v>
      </c>
      <c r="J57" s="43">
        <v>73000</v>
      </c>
      <c r="K57" s="43">
        <v>0</v>
      </c>
      <c r="L57" s="43">
        <v>0</v>
      </c>
      <c r="M57" s="43">
        <v>0</v>
      </c>
      <c r="N57" s="43">
        <v>0</v>
      </c>
      <c r="O57" s="44"/>
    </row>
    <row r="58" spans="1:15" x14ac:dyDescent="0.15">
      <c r="A58" s="37" t="s">
        <v>94</v>
      </c>
      <c r="B58" s="38">
        <v>282</v>
      </c>
      <c r="C58" s="38" t="s">
        <v>104</v>
      </c>
      <c r="D58" s="38" t="s">
        <v>36</v>
      </c>
      <c r="E58" s="39">
        <v>1090</v>
      </c>
      <c r="F58" s="38" t="s">
        <v>106</v>
      </c>
      <c r="G58" s="41">
        <v>6</v>
      </c>
      <c r="H58" s="38" t="s">
        <v>55</v>
      </c>
      <c r="I58" s="41">
        <v>25</v>
      </c>
      <c r="J58" s="43">
        <v>1090000</v>
      </c>
      <c r="K58" s="43">
        <v>495543.55</v>
      </c>
      <c r="L58" s="43">
        <v>10574894</v>
      </c>
      <c r="M58" s="43">
        <v>15416</v>
      </c>
      <c r="N58" s="43">
        <v>10590310</v>
      </c>
      <c r="O58" s="44"/>
    </row>
    <row r="59" spans="1:15" x14ac:dyDescent="0.15">
      <c r="A59" s="37" t="s">
        <v>94</v>
      </c>
      <c r="B59" s="38">
        <v>282</v>
      </c>
      <c r="C59" s="38" t="s">
        <v>104</v>
      </c>
      <c r="D59" s="38" t="s">
        <v>36</v>
      </c>
      <c r="E59" s="39">
        <v>274</v>
      </c>
      <c r="F59" s="38" t="s">
        <v>107</v>
      </c>
      <c r="G59" s="41">
        <v>6</v>
      </c>
      <c r="H59" s="38" t="s">
        <v>55</v>
      </c>
      <c r="I59" s="41">
        <v>25</v>
      </c>
      <c r="J59" s="43">
        <v>274000</v>
      </c>
      <c r="K59" s="43">
        <v>123516.07</v>
      </c>
      <c r="L59" s="43">
        <v>2635832</v>
      </c>
      <c r="M59" s="43">
        <v>3843</v>
      </c>
      <c r="N59" s="43">
        <v>2639675</v>
      </c>
      <c r="O59" s="44"/>
    </row>
    <row r="60" spans="1:15" x14ac:dyDescent="0.15">
      <c r="A60" s="37" t="s">
        <v>108</v>
      </c>
      <c r="B60" s="38">
        <v>282</v>
      </c>
      <c r="C60" s="38" t="s">
        <v>104</v>
      </c>
      <c r="D60" s="38" t="s">
        <v>36</v>
      </c>
      <c r="E60" s="39">
        <v>197</v>
      </c>
      <c r="F60" s="38" t="s">
        <v>78</v>
      </c>
      <c r="G60" s="41">
        <v>6</v>
      </c>
      <c r="H60" s="38" t="s">
        <v>55</v>
      </c>
      <c r="I60" s="41">
        <v>25</v>
      </c>
      <c r="J60" s="43">
        <v>197000</v>
      </c>
      <c r="K60" s="43">
        <v>328014.13</v>
      </c>
      <c r="L60" s="43">
        <v>6999818</v>
      </c>
      <c r="M60" s="43">
        <v>10204</v>
      </c>
      <c r="N60" s="43">
        <v>7010022</v>
      </c>
      <c r="O60" s="44"/>
    </row>
    <row r="61" spans="1:15" x14ac:dyDescent="0.15">
      <c r="A61" s="37" t="s">
        <v>109</v>
      </c>
      <c r="B61" s="38">
        <v>283</v>
      </c>
      <c r="C61" s="38" t="s">
        <v>110</v>
      </c>
      <c r="D61" s="38" t="s">
        <v>36</v>
      </c>
      <c r="E61" s="39">
        <v>438</v>
      </c>
      <c r="F61" s="40" t="s">
        <v>111</v>
      </c>
      <c r="G61" s="41">
        <v>6</v>
      </c>
      <c r="H61" s="38" t="s">
        <v>63</v>
      </c>
      <c r="I61" s="41">
        <v>22</v>
      </c>
      <c r="J61" s="43">
        <v>438000</v>
      </c>
      <c r="K61" s="43">
        <v>324117.99</v>
      </c>
      <c r="L61" s="43">
        <v>6916675</v>
      </c>
      <c r="M61" s="43">
        <v>135200</v>
      </c>
      <c r="N61" s="43">
        <v>7051875</v>
      </c>
      <c r="O61" s="44"/>
    </row>
    <row r="62" spans="1:15" x14ac:dyDescent="0.15">
      <c r="A62" s="37" t="s">
        <v>112</v>
      </c>
      <c r="B62" s="38">
        <v>283</v>
      </c>
      <c r="C62" s="38" t="s">
        <v>110</v>
      </c>
      <c r="D62" s="38" t="s">
        <v>36</v>
      </c>
      <c r="E62" s="39">
        <v>122.8</v>
      </c>
      <c r="F62" s="38" t="s">
        <v>113</v>
      </c>
      <c r="G62" s="41">
        <v>6</v>
      </c>
      <c r="H62" s="38" t="s">
        <v>63</v>
      </c>
      <c r="I62" s="41">
        <v>22.5</v>
      </c>
      <c r="J62" s="43">
        <v>122800</v>
      </c>
      <c r="K62" s="43">
        <v>205449.59</v>
      </c>
      <c r="L62" s="43">
        <v>4384292</v>
      </c>
      <c r="M62" s="43">
        <v>0</v>
      </c>
      <c r="N62" s="43">
        <v>4384292</v>
      </c>
      <c r="O62" s="44"/>
    </row>
    <row r="63" spans="1:15" x14ac:dyDescent="0.15">
      <c r="A63" s="37"/>
      <c r="B63" s="38"/>
      <c r="C63" s="38"/>
      <c r="D63" s="38"/>
      <c r="E63" s="39"/>
      <c r="F63" s="38"/>
      <c r="G63" s="41"/>
      <c r="H63" s="38"/>
      <c r="I63" s="41"/>
      <c r="J63" s="43"/>
      <c r="K63" s="43"/>
      <c r="L63" s="43"/>
      <c r="M63" s="43"/>
      <c r="N63" s="43"/>
      <c r="O63" s="44"/>
    </row>
    <row r="64" spans="1:15" x14ac:dyDescent="0.15">
      <c r="A64" s="37" t="s">
        <v>47</v>
      </c>
      <c r="B64" s="38">
        <v>294</v>
      </c>
      <c r="C64" s="45" t="s">
        <v>118</v>
      </c>
      <c r="D64" s="38" t="s">
        <v>36</v>
      </c>
      <c r="E64" s="39">
        <v>400</v>
      </c>
      <c r="F64" s="38" t="s">
        <v>119</v>
      </c>
      <c r="G64" s="41">
        <v>6.25</v>
      </c>
      <c r="H64" s="38" t="s">
        <v>55</v>
      </c>
      <c r="I64" s="41">
        <v>20.83</v>
      </c>
      <c r="J64" s="43">
        <v>400000</v>
      </c>
      <c r="K64" s="43">
        <v>167823.39</v>
      </c>
      <c r="L64" s="43">
        <v>3581349</v>
      </c>
      <c r="M64" s="43">
        <v>348217</v>
      </c>
      <c r="N64" s="43">
        <v>3929566</v>
      </c>
      <c r="O64" s="44"/>
    </row>
    <row r="65" spans="1:15" x14ac:dyDescent="0.15">
      <c r="A65" s="37" t="s">
        <v>47</v>
      </c>
      <c r="B65" s="38">
        <v>294</v>
      </c>
      <c r="C65" s="45" t="s">
        <v>118</v>
      </c>
      <c r="D65" s="38" t="s">
        <v>36</v>
      </c>
      <c r="E65" s="39">
        <v>69</v>
      </c>
      <c r="F65" s="38" t="s">
        <v>120</v>
      </c>
      <c r="G65" s="41">
        <v>6.25</v>
      </c>
      <c r="H65" s="38" t="s">
        <v>55</v>
      </c>
      <c r="I65" s="41">
        <v>20.83</v>
      </c>
      <c r="J65" s="43">
        <v>69000</v>
      </c>
      <c r="K65" s="43">
        <v>29835.27</v>
      </c>
      <c r="L65" s="43">
        <v>636684</v>
      </c>
      <c r="M65" s="43">
        <v>61905</v>
      </c>
      <c r="N65" s="43">
        <v>698589</v>
      </c>
      <c r="O65" s="44"/>
    </row>
    <row r="66" spans="1:15" x14ac:dyDescent="0.15">
      <c r="A66" s="37" t="s">
        <v>51</v>
      </c>
      <c r="B66" s="38">
        <v>294</v>
      </c>
      <c r="C66" s="45" t="s">
        <v>118</v>
      </c>
      <c r="D66" s="38" t="s">
        <v>36</v>
      </c>
      <c r="E66" s="39">
        <v>31.8</v>
      </c>
      <c r="F66" s="38" t="s">
        <v>121</v>
      </c>
      <c r="G66" s="41">
        <v>6.75</v>
      </c>
      <c r="H66" s="38" t="s">
        <v>55</v>
      </c>
      <c r="I66" s="41">
        <v>20.83</v>
      </c>
      <c r="J66" s="43">
        <v>31800</v>
      </c>
      <c r="K66" s="43">
        <v>56062.95</v>
      </c>
      <c r="L66" s="43">
        <v>1196383</v>
      </c>
      <c r="M66" s="43">
        <v>127953</v>
      </c>
      <c r="N66" s="43">
        <v>1324336</v>
      </c>
      <c r="O66" s="44"/>
    </row>
    <row r="67" spans="1:15" x14ac:dyDescent="0.15">
      <c r="A67" s="37" t="s">
        <v>124</v>
      </c>
      <c r="B67" s="38">
        <v>300</v>
      </c>
      <c r="C67" s="38" t="s">
        <v>125</v>
      </c>
      <c r="D67" s="38" t="s">
        <v>36</v>
      </c>
      <c r="E67" s="39">
        <v>275</v>
      </c>
      <c r="F67" s="38" t="s">
        <v>126</v>
      </c>
      <c r="G67" s="41">
        <v>6.2</v>
      </c>
      <c r="H67" s="38" t="s">
        <v>63</v>
      </c>
      <c r="I67" s="41">
        <v>22.75</v>
      </c>
      <c r="J67" s="43">
        <v>275000</v>
      </c>
      <c r="K67" s="43">
        <v>176532</v>
      </c>
      <c r="L67" s="43">
        <v>3767191</v>
      </c>
      <c r="M67" s="43">
        <v>5666</v>
      </c>
      <c r="N67" s="43">
        <v>3772857</v>
      </c>
      <c r="O67" s="44"/>
    </row>
    <row r="68" spans="1:15" x14ac:dyDescent="0.15">
      <c r="A68" s="37" t="s">
        <v>124</v>
      </c>
      <c r="B68" s="38">
        <v>300</v>
      </c>
      <c r="C68" s="45" t="s">
        <v>125</v>
      </c>
      <c r="D68" s="38" t="s">
        <v>36</v>
      </c>
      <c r="E68" s="39">
        <v>74</v>
      </c>
      <c r="F68" s="38" t="s">
        <v>127</v>
      </c>
      <c r="G68" s="41">
        <v>6.2</v>
      </c>
      <c r="H68" s="38" t="s">
        <v>63</v>
      </c>
      <c r="I68" s="41">
        <v>22.75</v>
      </c>
      <c r="J68" s="43">
        <v>74000</v>
      </c>
      <c r="K68" s="43">
        <v>41643</v>
      </c>
      <c r="L68" s="43">
        <v>888661</v>
      </c>
      <c r="M68" s="43">
        <v>1347</v>
      </c>
      <c r="N68" s="43">
        <v>890008</v>
      </c>
      <c r="O68" s="44"/>
    </row>
    <row r="69" spans="1:15" x14ac:dyDescent="0.15">
      <c r="A69" s="37" t="s">
        <v>128</v>
      </c>
      <c r="B69" s="38">
        <v>300</v>
      </c>
      <c r="C69" s="45" t="s">
        <v>125</v>
      </c>
      <c r="D69" s="38" t="s">
        <v>36</v>
      </c>
      <c r="E69" s="39">
        <v>70</v>
      </c>
      <c r="F69" s="38" t="s">
        <v>129</v>
      </c>
      <c r="G69" s="41">
        <v>6.2</v>
      </c>
      <c r="H69" s="38" t="s">
        <v>63</v>
      </c>
      <c r="I69" s="41">
        <v>22.75</v>
      </c>
      <c r="J69" s="43">
        <v>70000</v>
      </c>
      <c r="K69" s="43">
        <v>70000</v>
      </c>
      <c r="L69" s="43">
        <v>1493799</v>
      </c>
      <c r="M69" s="43">
        <v>963582</v>
      </c>
      <c r="N69" s="47">
        <v>2457381</v>
      </c>
      <c r="O69" s="7"/>
    </row>
    <row r="70" spans="1:15" x14ac:dyDescent="0.15">
      <c r="A70" s="37"/>
      <c r="B70" s="48"/>
      <c r="C70" s="48"/>
      <c r="D70" s="38"/>
      <c r="E70" s="39"/>
      <c r="F70" s="38"/>
      <c r="G70" s="41"/>
      <c r="H70" s="38"/>
      <c r="I70" s="41"/>
      <c r="J70" s="43"/>
      <c r="K70" s="43"/>
      <c r="L70" s="43"/>
      <c r="M70" s="43"/>
      <c r="N70" s="43"/>
      <c r="O70" s="44"/>
    </row>
    <row r="71" spans="1:15" x14ac:dyDescent="0.15">
      <c r="A71" s="37" t="s">
        <v>60</v>
      </c>
      <c r="B71" s="48">
        <v>319</v>
      </c>
      <c r="C71" s="48" t="s">
        <v>134</v>
      </c>
      <c r="D71" s="38" t="s">
        <v>36</v>
      </c>
      <c r="E71" s="39">
        <v>950</v>
      </c>
      <c r="F71" s="38" t="s">
        <v>69</v>
      </c>
      <c r="G71" s="41">
        <v>6</v>
      </c>
      <c r="H71" s="38" t="s">
        <v>63</v>
      </c>
      <c r="I71" s="41">
        <v>22</v>
      </c>
      <c r="J71" s="43">
        <v>950000</v>
      </c>
      <c r="K71" s="43">
        <v>601830</v>
      </c>
      <c r="L71" s="43">
        <v>12843046</v>
      </c>
      <c r="M71" s="43">
        <v>188457</v>
      </c>
      <c r="N71" s="43">
        <v>13031503</v>
      </c>
      <c r="O71" s="44"/>
    </row>
    <row r="72" spans="1:15" x14ac:dyDescent="0.15">
      <c r="A72" s="37" t="s">
        <v>64</v>
      </c>
      <c r="B72" s="48">
        <v>319</v>
      </c>
      <c r="C72" s="48" t="s">
        <v>134</v>
      </c>
      <c r="D72" s="38" t="s">
        <v>36</v>
      </c>
      <c r="E72" s="39">
        <v>58</v>
      </c>
      <c r="F72" s="38" t="s">
        <v>71</v>
      </c>
      <c r="G72" s="41">
        <v>6</v>
      </c>
      <c r="H72" s="38" t="s">
        <v>63</v>
      </c>
      <c r="I72" s="41">
        <v>22</v>
      </c>
      <c r="J72" s="43">
        <v>58000</v>
      </c>
      <c r="K72" s="43">
        <v>89789</v>
      </c>
      <c r="L72" s="43">
        <v>1916096</v>
      </c>
      <c r="M72" s="43">
        <v>28117</v>
      </c>
      <c r="N72" s="43">
        <v>1944213</v>
      </c>
      <c r="O72" s="44"/>
    </row>
    <row r="73" spans="1:15" x14ac:dyDescent="0.15">
      <c r="A73" s="37" t="s">
        <v>64</v>
      </c>
      <c r="B73" s="48">
        <v>319</v>
      </c>
      <c r="C73" s="48" t="s">
        <v>134</v>
      </c>
      <c r="D73" s="38" t="s">
        <v>36</v>
      </c>
      <c r="E73" s="39">
        <v>100</v>
      </c>
      <c r="F73" s="38" t="s">
        <v>135</v>
      </c>
      <c r="G73" s="41">
        <v>6</v>
      </c>
      <c r="H73" s="38" t="s">
        <v>63</v>
      </c>
      <c r="I73" s="41">
        <v>22</v>
      </c>
      <c r="J73" s="43">
        <v>100000</v>
      </c>
      <c r="K73" s="43">
        <v>154808</v>
      </c>
      <c r="L73" s="43">
        <v>3303601</v>
      </c>
      <c r="M73" s="43">
        <v>48477</v>
      </c>
      <c r="N73" s="43">
        <v>3352078</v>
      </c>
      <c r="O73" s="44"/>
    </row>
    <row r="74" spans="1:15" x14ac:dyDescent="0.15">
      <c r="A74" s="37" t="s">
        <v>94</v>
      </c>
      <c r="B74" s="48">
        <v>322</v>
      </c>
      <c r="C74" s="48" t="s">
        <v>136</v>
      </c>
      <c r="D74" s="38" t="s">
        <v>36</v>
      </c>
      <c r="E74" s="39">
        <v>440</v>
      </c>
      <c r="F74" s="38" t="s">
        <v>137</v>
      </c>
      <c r="G74" s="41">
        <v>4</v>
      </c>
      <c r="H74" s="38" t="s">
        <v>55</v>
      </c>
      <c r="I74" s="41">
        <v>5</v>
      </c>
      <c r="J74" s="43">
        <v>440000</v>
      </c>
      <c r="K74" s="43">
        <v>0</v>
      </c>
      <c r="L74" s="43">
        <v>0</v>
      </c>
      <c r="M74" s="43">
        <v>0</v>
      </c>
      <c r="N74" s="43">
        <v>0</v>
      </c>
      <c r="O74" s="44"/>
    </row>
    <row r="75" spans="1:15" x14ac:dyDescent="0.15">
      <c r="A75" s="37" t="s">
        <v>94</v>
      </c>
      <c r="B75" s="48">
        <v>322</v>
      </c>
      <c r="C75" s="48" t="s">
        <v>136</v>
      </c>
      <c r="D75" s="38" t="s">
        <v>36</v>
      </c>
      <c r="E75" s="39">
        <v>114</v>
      </c>
      <c r="F75" s="38" t="s">
        <v>138</v>
      </c>
      <c r="G75" s="41">
        <v>4</v>
      </c>
      <c r="H75" s="38" t="s">
        <v>55</v>
      </c>
      <c r="I75" s="41">
        <v>5</v>
      </c>
      <c r="J75" s="43">
        <v>114000</v>
      </c>
      <c r="K75" s="43">
        <v>0</v>
      </c>
      <c r="L75" s="43">
        <v>0</v>
      </c>
      <c r="M75" s="43">
        <v>0</v>
      </c>
      <c r="N75" s="43">
        <v>0</v>
      </c>
      <c r="O75" s="44"/>
    </row>
    <row r="76" spans="1:15" x14ac:dyDescent="0.15">
      <c r="A76" s="37" t="s">
        <v>94</v>
      </c>
      <c r="B76" s="48">
        <v>322</v>
      </c>
      <c r="C76" s="48" t="s">
        <v>136</v>
      </c>
      <c r="D76" s="38" t="s">
        <v>36</v>
      </c>
      <c r="E76" s="39">
        <v>1500</v>
      </c>
      <c r="F76" s="38" t="s">
        <v>139</v>
      </c>
      <c r="G76" s="41">
        <v>5.8</v>
      </c>
      <c r="H76" s="38" t="s">
        <v>55</v>
      </c>
      <c r="I76" s="41">
        <v>19.25</v>
      </c>
      <c r="J76" s="43">
        <v>1500000</v>
      </c>
      <c r="K76" s="43">
        <v>802087.99</v>
      </c>
      <c r="L76" s="43">
        <v>17116550</v>
      </c>
      <c r="M76" s="43">
        <v>185968</v>
      </c>
      <c r="N76" s="43">
        <v>17302518</v>
      </c>
      <c r="O76" s="44"/>
    </row>
    <row r="77" spans="1:15" x14ac:dyDescent="0.15">
      <c r="A77" s="37" t="s">
        <v>94</v>
      </c>
      <c r="B77" s="48">
        <v>322</v>
      </c>
      <c r="C77" s="48" t="s">
        <v>136</v>
      </c>
      <c r="D77" s="38" t="s">
        <v>36</v>
      </c>
      <c r="E77" s="39">
        <v>374</v>
      </c>
      <c r="F77" s="38" t="s">
        <v>140</v>
      </c>
      <c r="G77" s="41">
        <v>5.8</v>
      </c>
      <c r="H77" s="38" t="s">
        <v>55</v>
      </c>
      <c r="I77" s="41">
        <v>19.25</v>
      </c>
      <c r="J77" s="43">
        <v>374000</v>
      </c>
      <c r="K77" s="43">
        <v>199483.01</v>
      </c>
      <c r="L77" s="43">
        <v>4256965</v>
      </c>
      <c r="M77" s="43">
        <v>46252</v>
      </c>
      <c r="N77" s="43">
        <v>4303217</v>
      </c>
      <c r="O77" s="44"/>
    </row>
    <row r="78" spans="1:15" x14ac:dyDescent="0.15">
      <c r="A78" s="37" t="s">
        <v>141</v>
      </c>
      <c r="B78" s="48">
        <v>322</v>
      </c>
      <c r="C78" s="48" t="s">
        <v>136</v>
      </c>
      <c r="D78" s="38" t="s">
        <v>36</v>
      </c>
      <c r="E78" s="39">
        <v>314</v>
      </c>
      <c r="F78" s="38" t="s">
        <v>142</v>
      </c>
      <c r="G78" s="41">
        <v>5.8</v>
      </c>
      <c r="H78" s="38" t="s">
        <v>55</v>
      </c>
      <c r="I78" s="41">
        <v>19</v>
      </c>
      <c r="J78" s="43">
        <v>314000</v>
      </c>
      <c r="K78" s="43">
        <v>393435.46</v>
      </c>
      <c r="L78" s="43">
        <v>8395909</v>
      </c>
      <c r="M78" s="43">
        <v>91218</v>
      </c>
      <c r="N78" s="43">
        <v>8487127</v>
      </c>
      <c r="O78" s="44"/>
    </row>
    <row r="79" spans="1:15" x14ac:dyDescent="0.15">
      <c r="A79" s="37" t="s">
        <v>143</v>
      </c>
      <c r="B79" s="48">
        <v>322</v>
      </c>
      <c r="C79" s="48" t="s">
        <v>136</v>
      </c>
      <c r="D79" s="38" t="s">
        <v>36</v>
      </c>
      <c r="E79" s="39">
        <v>28</v>
      </c>
      <c r="F79" s="38" t="s">
        <v>144</v>
      </c>
      <c r="G79" s="41">
        <v>5.8</v>
      </c>
      <c r="H79" s="38" t="s">
        <v>55</v>
      </c>
      <c r="I79" s="41">
        <v>19</v>
      </c>
      <c r="J79" s="43">
        <v>28000</v>
      </c>
      <c r="K79" s="43">
        <v>42736.65</v>
      </c>
      <c r="L79" s="43">
        <v>912000</v>
      </c>
      <c r="M79" s="43">
        <v>9909</v>
      </c>
      <c r="N79" s="43">
        <v>921909</v>
      </c>
      <c r="O79" s="44"/>
    </row>
    <row r="80" spans="1:15" x14ac:dyDescent="0.15">
      <c r="A80" s="37"/>
      <c r="B80" s="48"/>
      <c r="C80" s="48"/>
      <c r="D80" s="38"/>
      <c r="E80" s="39"/>
      <c r="F80" s="38"/>
      <c r="G80" s="41"/>
      <c r="H80" s="38"/>
      <c r="I80" s="41"/>
      <c r="J80" s="43"/>
      <c r="K80" s="43"/>
      <c r="L80" s="43"/>
      <c r="M80" s="43"/>
      <c r="N80" s="43"/>
      <c r="O80" s="44"/>
    </row>
    <row r="81" spans="1:215" x14ac:dyDescent="0.15">
      <c r="A81" s="37" t="s">
        <v>124</v>
      </c>
      <c r="B81" s="48">
        <v>330</v>
      </c>
      <c r="C81" s="48" t="s">
        <v>145</v>
      </c>
      <c r="D81" s="38" t="s">
        <v>36</v>
      </c>
      <c r="E81" s="39">
        <v>1000</v>
      </c>
      <c r="F81" s="38" t="s">
        <v>146</v>
      </c>
      <c r="G81" s="41">
        <v>5</v>
      </c>
      <c r="H81" s="38" t="s">
        <v>147</v>
      </c>
      <c r="I81" s="41">
        <v>11</v>
      </c>
      <c r="J81" s="43">
        <v>1000000</v>
      </c>
      <c r="K81" s="43">
        <v>200000</v>
      </c>
      <c r="L81" s="43">
        <v>4267998</v>
      </c>
      <c r="M81" s="43">
        <v>16808</v>
      </c>
      <c r="N81" s="43">
        <v>4284806</v>
      </c>
      <c r="O81" s="44"/>
    </row>
    <row r="82" spans="1:215" x14ac:dyDescent="0.15">
      <c r="A82" s="37" t="s">
        <v>148</v>
      </c>
      <c r="B82" s="48">
        <v>337</v>
      </c>
      <c r="C82" s="48" t="s">
        <v>149</v>
      </c>
      <c r="D82" s="38" t="s">
        <v>36</v>
      </c>
      <c r="E82" s="39">
        <v>400</v>
      </c>
      <c r="F82" s="38" t="s">
        <v>37</v>
      </c>
      <c r="G82" s="41">
        <v>6.3</v>
      </c>
      <c r="H82" s="38" t="s">
        <v>63</v>
      </c>
      <c r="I82" s="41">
        <v>19.5</v>
      </c>
      <c r="J82" s="43">
        <v>400000</v>
      </c>
      <c r="K82" s="43">
        <v>247556</v>
      </c>
      <c r="L82" s="43">
        <v>5282843</v>
      </c>
      <c r="M82" s="43">
        <v>31463</v>
      </c>
      <c r="N82" s="43">
        <v>5314306</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row>
    <row r="83" spans="1:215" x14ac:dyDescent="0.15">
      <c r="A83" s="37" t="s">
        <v>148</v>
      </c>
      <c r="B83" s="48">
        <v>337</v>
      </c>
      <c r="C83" s="48" t="s">
        <v>149</v>
      </c>
      <c r="D83" s="38" t="s">
        <v>36</v>
      </c>
      <c r="E83" s="39">
        <v>74</v>
      </c>
      <c r="F83" s="38" t="s">
        <v>39</v>
      </c>
      <c r="G83" s="41">
        <v>6.3</v>
      </c>
      <c r="H83" s="38" t="s">
        <v>63</v>
      </c>
      <c r="I83" s="41">
        <v>19.5</v>
      </c>
      <c r="J83" s="43">
        <v>74000</v>
      </c>
      <c r="K83" s="43">
        <v>45865</v>
      </c>
      <c r="L83" s="43">
        <v>978759</v>
      </c>
      <c r="M83" s="43">
        <v>5826</v>
      </c>
      <c r="N83" s="43">
        <v>984585</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row>
    <row r="84" spans="1:215" x14ac:dyDescent="0.15">
      <c r="A84" s="37" t="s">
        <v>150</v>
      </c>
      <c r="B84" s="48">
        <v>337</v>
      </c>
      <c r="C84" s="48" t="s">
        <v>149</v>
      </c>
      <c r="D84" s="38" t="s">
        <v>36</v>
      </c>
      <c r="E84" s="39">
        <v>38</v>
      </c>
      <c r="F84" s="38" t="s">
        <v>151</v>
      </c>
      <c r="G84" s="41">
        <v>7</v>
      </c>
      <c r="H84" s="38" t="s">
        <v>63</v>
      </c>
      <c r="I84" s="41">
        <v>19.75</v>
      </c>
      <c r="J84" s="43">
        <v>38000</v>
      </c>
      <c r="K84" s="43">
        <v>38000</v>
      </c>
      <c r="L84" s="43">
        <v>810920</v>
      </c>
      <c r="M84" s="43">
        <v>522193</v>
      </c>
      <c r="N84" s="43">
        <v>1333113</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row>
    <row r="85" spans="1:215" s="50" customFormat="1" x14ac:dyDescent="0.15">
      <c r="A85" s="37" t="s">
        <v>152</v>
      </c>
      <c r="B85" s="48">
        <v>337</v>
      </c>
      <c r="C85" s="48" t="s">
        <v>153</v>
      </c>
      <c r="D85" s="38" t="s">
        <v>36</v>
      </c>
      <c r="E85" s="39">
        <v>539</v>
      </c>
      <c r="F85" s="38" t="s">
        <v>154</v>
      </c>
      <c r="G85" s="41">
        <v>5</v>
      </c>
      <c r="H85" s="48" t="s">
        <v>55</v>
      </c>
      <c r="I85" s="41">
        <v>19.5</v>
      </c>
      <c r="J85" s="43">
        <v>539000</v>
      </c>
      <c r="K85" s="43">
        <v>367648</v>
      </c>
      <c r="L85" s="43">
        <v>7845605</v>
      </c>
      <c r="M85" s="43">
        <v>69411</v>
      </c>
      <c r="N85" s="43">
        <v>7915016</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row>
    <row r="86" spans="1:215" s="50" customFormat="1" x14ac:dyDescent="0.15">
      <c r="A86" s="37" t="s">
        <v>152</v>
      </c>
      <c r="B86" s="48">
        <v>337</v>
      </c>
      <c r="C86" s="48" t="s">
        <v>153</v>
      </c>
      <c r="D86" s="38" t="s">
        <v>36</v>
      </c>
      <c r="E86" s="39">
        <v>40</v>
      </c>
      <c r="F86" s="38" t="s">
        <v>155</v>
      </c>
      <c r="G86" s="41">
        <v>7.5</v>
      </c>
      <c r="H86" s="48" t="s">
        <v>55</v>
      </c>
      <c r="I86" s="41">
        <v>19.75</v>
      </c>
      <c r="J86" s="43">
        <v>40000</v>
      </c>
      <c r="K86" s="43">
        <v>40000</v>
      </c>
      <c r="L86" s="43">
        <v>853600</v>
      </c>
      <c r="M86" s="43">
        <v>481076</v>
      </c>
      <c r="N86" s="43">
        <v>1334676</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row>
    <row r="87" spans="1:215" x14ac:dyDescent="0.15">
      <c r="A87" s="37" t="s">
        <v>156</v>
      </c>
      <c r="B87" s="48">
        <v>337</v>
      </c>
      <c r="C87" s="48" t="s">
        <v>157</v>
      </c>
      <c r="D87" s="38" t="s">
        <v>36</v>
      </c>
      <c r="E87" s="39">
        <v>512</v>
      </c>
      <c r="F87" s="38" t="s">
        <v>158</v>
      </c>
      <c r="G87" s="41">
        <v>4.5</v>
      </c>
      <c r="H87" s="38" t="s">
        <v>63</v>
      </c>
      <c r="I87" s="41">
        <v>19.5</v>
      </c>
      <c r="J87" s="43">
        <v>512000</v>
      </c>
      <c r="K87" s="43">
        <v>375626</v>
      </c>
      <c r="L87" s="43">
        <v>8015855</v>
      </c>
      <c r="M87" s="43">
        <v>34372</v>
      </c>
      <c r="N87" s="43">
        <v>8050227</v>
      </c>
      <c r="O87" s="44"/>
    </row>
    <row r="88" spans="1:215" x14ac:dyDescent="0.15">
      <c r="A88" s="37" t="s">
        <v>156</v>
      </c>
      <c r="B88" s="48">
        <v>337</v>
      </c>
      <c r="C88" s="48" t="s">
        <v>157</v>
      </c>
      <c r="D88" s="38" t="s">
        <v>36</v>
      </c>
      <c r="E88" s="39">
        <v>45</v>
      </c>
      <c r="F88" s="38" t="s">
        <v>159</v>
      </c>
      <c r="G88" s="41">
        <v>8</v>
      </c>
      <c r="H88" s="38" t="s">
        <v>63</v>
      </c>
      <c r="I88" s="41">
        <v>19.75</v>
      </c>
      <c r="J88" s="43">
        <v>45000</v>
      </c>
      <c r="K88" s="43">
        <v>45000</v>
      </c>
      <c r="L88" s="43">
        <v>960300</v>
      </c>
      <c r="M88" s="43">
        <v>488909</v>
      </c>
      <c r="N88" s="43">
        <v>1449209</v>
      </c>
      <c r="O88" s="44"/>
    </row>
    <row r="89" spans="1:215" x14ac:dyDescent="0.15">
      <c r="A89" s="37"/>
      <c r="B89" s="48"/>
      <c r="C89" s="48"/>
      <c r="D89" s="38"/>
      <c r="E89" s="39"/>
      <c r="F89" s="38"/>
      <c r="G89" s="41"/>
      <c r="H89" s="38"/>
      <c r="I89" s="41"/>
      <c r="J89" s="43"/>
      <c r="K89" s="43"/>
      <c r="L89" s="43"/>
      <c r="M89" s="43"/>
      <c r="N89" s="43"/>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row>
    <row r="90" spans="1:215" x14ac:dyDescent="0.15">
      <c r="A90" s="37" t="s">
        <v>60</v>
      </c>
      <c r="B90" s="48">
        <v>341</v>
      </c>
      <c r="C90" s="48" t="s">
        <v>160</v>
      </c>
      <c r="D90" s="38" t="s">
        <v>36</v>
      </c>
      <c r="E90" s="39">
        <v>320</v>
      </c>
      <c r="F90" s="38" t="s">
        <v>161</v>
      </c>
      <c r="G90" s="41">
        <v>5.8</v>
      </c>
      <c r="H90" s="38" t="s">
        <v>38</v>
      </c>
      <c r="I90" s="41">
        <v>23.75</v>
      </c>
      <c r="J90" s="43">
        <v>320000</v>
      </c>
      <c r="K90" s="43">
        <v>155639</v>
      </c>
      <c r="L90" s="43">
        <v>3321335</v>
      </c>
      <c r="M90" s="43">
        <v>47146</v>
      </c>
      <c r="N90" s="43">
        <v>3368481</v>
      </c>
      <c r="O90" s="44"/>
    </row>
    <row r="91" spans="1:215" x14ac:dyDescent="0.15">
      <c r="A91" s="37" t="s">
        <v>64</v>
      </c>
      <c r="B91" s="48">
        <v>341</v>
      </c>
      <c r="C91" s="48" t="s">
        <v>160</v>
      </c>
      <c r="D91" s="38" t="s">
        <v>36</v>
      </c>
      <c r="E91" s="39">
        <v>6</v>
      </c>
      <c r="F91" s="38" t="s">
        <v>162</v>
      </c>
      <c r="G91" s="41">
        <v>7.5</v>
      </c>
      <c r="H91" s="38" t="s">
        <v>38</v>
      </c>
      <c r="I91" s="41">
        <v>23.75</v>
      </c>
      <c r="J91" s="43">
        <v>6000</v>
      </c>
      <c r="K91" s="43">
        <v>9776</v>
      </c>
      <c r="L91" s="43">
        <v>208620</v>
      </c>
      <c r="M91" s="43">
        <v>3806</v>
      </c>
      <c r="N91" s="43">
        <v>212426</v>
      </c>
      <c r="O91" s="44"/>
    </row>
    <row r="92" spans="1:215" x14ac:dyDescent="0.15">
      <c r="A92" s="37" t="s">
        <v>64</v>
      </c>
      <c r="B92" s="48">
        <v>341</v>
      </c>
      <c r="C92" s="48" t="s">
        <v>160</v>
      </c>
      <c r="D92" s="38" t="s">
        <v>36</v>
      </c>
      <c r="E92" s="39">
        <v>15.2</v>
      </c>
      <c r="F92" s="38" t="s">
        <v>163</v>
      </c>
      <c r="G92" s="41">
        <v>7.5</v>
      </c>
      <c r="H92" s="38" t="s">
        <v>38</v>
      </c>
      <c r="I92" s="41">
        <v>23.75</v>
      </c>
      <c r="J92" s="43">
        <v>15200</v>
      </c>
      <c r="K92" s="43">
        <v>24766</v>
      </c>
      <c r="L92" s="43">
        <v>528506</v>
      </c>
      <c r="M92" s="43">
        <v>9643</v>
      </c>
      <c r="N92" s="43">
        <v>538149</v>
      </c>
      <c r="O92" s="44"/>
    </row>
    <row r="93" spans="1:215" x14ac:dyDescent="0.15">
      <c r="A93" s="37"/>
      <c r="B93" s="48"/>
      <c r="C93" s="48"/>
      <c r="D93" s="38"/>
      <c r="E93" s="39"/>
      <c r="F93" s="38"/>
      <c r="G93" s="41"/>
      <c r="H93" s="38"/>
      <c r="I93" s="41"/>
      <c r="J93" s="43"/>
      <c r="K93" s="43"/>
      <c r="L93" s="43"/>
      <c r="M93" s="43"/>
      <c r="N93" s="43"/>
      <c r="O93" s="44"/>
    </row>
    <row r="94" spans="1:215" x14ac:dyDescent="0.15">
      <c r="A94" s="37" t="s">
        <v>94</v>
      </c>
      <c r="B94" s="48">
        <v>351</v>
      </c>
      <c r="C94" s="48" t="s">
        <v>179</v>
      </c>
      <c r="D94" s="38" t="s">
        <v>36</v>
      </c>
      <c r="E94" s="39">
        <v>400</v>
      </c>
      <c r="F94" s="38" t="s">
        <v>180</v>
      </c>
      <c r="G94" s="41">
        <v>6.5</v>
      </c>
      <c r="H94" s="38" t="s">
        <v>55</v>
      </c>
      <c r="I94" s="41">
        <v>20</v>
      </c>
      <c r="J94" s="43">
        <v>400000</v>
      </c>
      <c r="K94" s="43">
        <v>255393.47</v>
      </c>
      <c r="L94" s="43">
        <v>5450094</v>
      </c>
      <c r="M94" s="43">
        <v>66183</v>
      </c>
      <c r="N94" s="43">
        <v>5516277</v>
      </c>
      <c r="O94" s="44"/>
    </row>
    <row r="95" spans="1:215" x14ac:dyDescent="0.15">
      <c r="A95" s="37" t="s">
        <v>94</v>
      </c>
      <c r="B95" s="48">
        <v>351</v>
      </c>
      <c r="C95" s="48" t="s">
        <v>179</v>
      </c>
      <c r="D95" s="38" t="s">
        <v>36</v>
      </c>
      <c r="E95" s="39">
        <v>155</v>
      </c>
      <c r="F95" s="38" t="s">
        <v>181</v>
      </c>
      <c r="G95" s="41">
        <v>6.5</v>
      </c>
      <c r="H95" s="38" t="s">
        <v>55</v>
      </c>
      <c r="I95" s="41">
        <v>20</v>
      </c>
      <c r="J95" s="43">
        <v>155000</v>
      </c>
      <c r="K95" s="43">
        <v>98965.18</v>
      </c>
      <c r="L95" s="43">
        <v>2111916</v>
      </c>
      <c r="M95" s="43">
        <v>25646</v>
      </c>
      <c r="N95" s="43">
        <v>2137562</v>
      </c>
      <c r="O95" s="44"/>
    </row>
    <row r="96" spans="1:215" x14ac:dyDescent="0.15">
      <c r="A96" s="37" t="s">
        <v>182</v>
      </c>
      <c r="B96" s="48">
        <v>351</v>
      </c>
      <c r="C96" s="48" t="s">
        <v>179</v>
      </c>
      <c r="D96" s="38" t="s">
        <v>36</v>
      </c>
      <c r="E96" s="39">
        <v>21</v>
      </c>
      <c r="F96" s="38" t="s">
        <v>183</v>
      </c>
      <c r="G96" s="41">
        <v>5</v>
      </c>
      <c r="H96" s="38" t="s">
        <v>55</v>
      </c>
      <c r="I96" s="41">
        <v>5.5</v>
      </c>
      <c r="J96" s="43">
        <v>21000</v>
      </c>
      <c r="K96" s="43">
        <v>0</v>
      </c>
      <c r="L96" s="43">
        <v>0</v>
      </c>
      <c r="M96" s="43">
        <v>0</v>
      </c>
      <c r="N96" s="43">
        <v>0</v>
      </c>
      <c r="O96" s="44"/>
    </row>
    <row r="97" spans="1:15" x14ac:dyDescent="0.15">
      <c r="A97" s="37" t="s">
        <v>108</v>
      </c>
      <c r="B97" s="48">
        <v>351</v>
      </c>
      <c r="C97" s="48" t="s">
        <v>179</v>
      </c>
      <c r="D97" s="38" t="s">
        <v>36</v>
      </c>
      <c r="E97" s="39">
        <v>60</v>
      </c>
      <c r="F97" s="38" t="s">
        <v>184</v>
      </c>
      <c r="G97" s="41">
        <v>6.5</v>
      </c>
      <c r="H97" s="38" t="s">
        <v>55</v>
      </c>
      <c r="I97" s="41">
        <v>20</v>
      </c>
      <c r="J97" s="43">
        <v>60000</v>
      </c>
      <c r="K97" s="43">
        <v>91782.76</v>
      </c>
      <c r="L97" s="43">
        <v>1958643</v>
      </c>
      <c r="M97" s="43">
        <v>23785</v>
      </c>
      <c r="N97" s="43">
        <v>1982428</v>
      </c>
      <c r="O97" s="44"/>
    </row>
    <row r="98" spans="1:15" x14ac:dyDescent="0.15">
      <c r="A98" s="37" t="s">
        <v>108</v>
      </c>
      <c r="B98" s="48">
        <v>351</v>
      </c>
      <c r="C98" s="48" t="s">
        <v>179</v>
      </c>
      <c r="D98" s="38" t="s">
        <v>36</v>
      </c>
      <c r="E98" s="39">
        <v>2</v>
      </c>
      <c r="F98" s="38" t="s">
        <v>185</v>
      </c>
      <c r="G98" s="41">
        <v>6.5</v>
      </c>
      <c r="H98" s="38" t="s">
        <v>55</v>
      </c>
      <c r="I98" s="41">
        <v>21</v>
      </c>
      <c r="J98" s="43">
        <v>2000</v>
      </c>
      <c r="K98" s="43">
        <v>3059.43</v>
      </c>
      <c r="L98" s="43">
        <v>65288</v>
      </c>
      <c r="M98" s="43">
        <v>793</v>
      </c>
      <c r="N98" s="43">
        <v>66081</v>
      </c>
      <c r="O98" s="44"/>
    </row>
    <row r="99" spans="1:15" x14ac:dyDescent="0.15">
      <c r="A99" s="37" t="s">
        <v>186</v>
      </c>
      <c r="B99" s="48">
        <v>351</v>
      </c>
      <c r="C99" s="48" t="s">
        <v>187</v>
      </c>
      <c r="D99" s="38" t="s">
        <v>36</v>
      </c>
      <c r="E99" s="39">
        <v>160</v>
      </c>
      <c r="F99" s="38" t="s">
        <v>188</v>
      </c>
      <c r="G99" s="41">
        <v>5.3</v>
      </c>
      <c r="H99" s="38" t="s">
        <v>55</v>
      </c>
      <c r="I99" s="41">
        <v>6</v>
      </c>
      <c r="J99" s="43">
        <v>160000</v>
      </c>
      <c r="K99" s="43">
        <v>0</v>
      </c>
      <c r="L99" s="43">
        <v>0</v>
      </c>
      <c r="M99" s="43">
        <v>0</v>
      </c>
      <c r="N99" s="43">
        <v>0</v>
      </c>
      <c r="O99" s="44"/>
    </row>
    <row r="100" spans="1:15" x14ac:dyDescent="0.15">
      <c r="A100" s="37" t="s">
        <v>186</v>
      </c>
      <c r="B100" s="48">
        <v>351</v>
      </c>
      <c r="C100" s="48" t="s">
        <v>187</v>
      </c>
      <c r="D100" s="38" t="s">
        <v>36</v>
      </c>
      <c r="E100" s="39">
        <v>60</v>
      </c>
      <c r="F100" s="38" t="s">
        <v>189</v>
      </c>
      <c r="G100" s="41">
        <v>5.3</v>
      </c>
      <c r="H100" s="38" t="s">
        <v>55</v>
      </c>
      <c r="I100" s="41">
        <v>6</v>
      </c>
      <c r="J100" s="43">
        <v>60000</v>
      </c>
      <c r="K100" s="43">
        <v>0</v>
      </c>
      <c r="L100" s="43">
        <v>0</v>
      </c>
      <c r="M100" s="43">
        <v>0</v>
      </c>
      <c r="N100" s="43">
        <v>0</v>
      </c>
      <c r="O100" s="44"/>
    </row>
    <row r="101" spans="1:15" x14ac:dyDescent="0.15">
      <c r="A101" s="37" t="s">
        <v>186</v>
      </c>
      <c r="B101" s="48">
        <v>351</v>
      </c>
      <c r="C101" s="48" t="s">
        <v>187</v>
      </c>
      <c r="D101" s="38" t="s">
        <v>36</v>
      </c>
      <c r="E101" s="39">
        <v>600</v>
      </c>
      <c r="F101" s="38" t="s">
        <v>190</v>
      </c>
      <c r="G101" s="41">
        <v>6.5</v>
      </c>
      <c r="H101" s="38" t="s">
        <v>55</v>
      </c>
      <c r="I101" s="41">
        <v>22.5</v>
      </c>
      <c r="J101" s="43">
        <v>600000</v>
      </c>
      <c r="K101" s="43">
        <v>473150.76</v>
      </c>
      <c r="L101" s="43">
        <v>10097032</v>
      </c>
      <c r="M101" s="43">
        <v>122612</v>
      </c>
      <c r="N101" s="43">
        <v>10219644</v>
      </c>
      <c r="O101" s="44"/>
    </row>
    <row r="102" spans="1:15" x14ac:dyDescent="0.15">
      <c r="A102" s="37" t="s">
        <v>186</v>
      </c>
      <c r="B102" s="48">
        <v>351</v>
      </c>
      <c r="C102" s="48" t="s">
        <v>187</v>
      </c>
      <c r="D102" s="38" t="s">
        <v>36</v>
      </c>
      <c r="E102" s="39">
        <v>129</v>
      </c>
      <c r="F102" s="38" t="s">
        <v>191</v>
      </c>
      <c r="G102" s="41">
        <v>6.5</v>
      </c>
      <c r="H102" s="38" t="s">
        <v>55</v>
      </c>
      <c r="I102" s="41">
        <v>22.5</v>
      </c>
      <c r="J102" s="43">
        <v>129000</v>
      </c>
      <c r="K102" s="43">
        <v>101727.88</v>
      </c>
      <c r="L102" s="43">
        <v>2170872</v>
      </c>
      <c r="M102" s="43">
        <v>26362</v>
      </c>
      <c r="N102" s="43">
        <v>2197234</v>
      </c>
      <c r="O102" s="44"/>
    </row>
    <row r="103" spans="1:15" x14ac:dyDescent="0.15">
      <c r="A103" s="37" t="s">
        <v>192</v>
      </c>
      <c r="B103" s="48">
        <v>351</v>
      </c>
      <c r="C103" s="48" t="s">
        <v>187</v>
      </c>
      <c r="D103" s="38" t="s">
        <v>36</v>
      </c>
      <c r="E103" s="39">
        <v>82</v>
      </c>
      <c r="F103" s="38" t="s">
        <v>193</v>
      </c>
      <c r="G103" s="41">
        <v>6.5</v>
      </c>
      <c r="H103" s="38" t="s">
        <v>55</v>
      </c>
      <c r="I103" s="41">
        <v>22.5</v>
      </c>
      <c r="J103" s="43">
        <v>82000</v>
      </c>
      <c r="K103" s="43">
        <v>123477.07</v>
      </c>
      <c r="L103" s="43">
        <v>2634999</v>
      </c>
      <c r="M103" s="43">
        <v>31998</v>
      </c>
      <c r="N103" s="43">
        <v>2666997</v>
      </c>
      <c r="O103" s="44"/>
    </row>
    <row r="104" spans="1:15" x14ac:dyDescent="0.15">
      <c r="A104" s="37" t="s">
        <v>192</v>
      </c>
      <c r="B104" s="48">
        <v>351</v>
      </c>
      <c r="C104" s="48" t="s">
        <v>187</v>
      </c>
      <c r="D104" s="38" t="s">
        <v>36</v>
      </c>
      <c r="E104" s="39">
        <v>7</v>
      </c>
      <c r="F104" s="38" t="s">
        <v>194</v>
      </c>
      <c r="G104" s="41">
        <v>6.5</v>
      </c>
      <c r="H104" s="38" t="s">
        <v>55</v>
      </c>
      <c r="I104" s="41">
        <v>22.5</v>
      </c>
      <c r="J104" s="43">
        <v>7000</v>
      </c>
      <c r="K104" s="43">
        <v>10540.73</v>
      </c>
      <c r="L104" s="43">
        <v>224939</v>
      </c>
      <c r="M104" s="43">
        <v>2731</v>
      </c>
      <c r="N104" s="43">
        <v>227670</v>
      </c>
      <c r="O104" s="44"/>
    </row>
    <row r="105" spans="1:15" x14ac:dyDescent="0.15">
      <c r="A105" s="37" t="s">
        <v>195</v>
      </c>
      <c r="B105" s="48">
        <v>351</v>
      </c>
      <c r="C105" s="48" t="s">
        <v>196</v>
      </c>
      <c r="D105" s="38" t="s">
        <v>36</v>
      </c>
      <c r="E105" s="39">
        <v>255</v>
      </c>
      <c r="F105" s="38" t="s">
        <v>197</v>
      </c>
      <c r="G105" s="41">
        <v>4</v>
      </c>
      <c r="H105" s="48" t="s">
        <v>63</v>
      </c>
      <c r="I105" s="41">
        <v>5.75</v>
      </c>
      <c r="J105" s="43">
        <v>255000</v>
      </c>
      <c r="K105" s="43">
        <v>0</v>
      </c>
      <c r="L105" s="43">
        <v>0</v>
      </c>
      <c r="M105" s="43">
        <v>0</v>
      </c>
      <c r="N105" s="43">
        <v>0</v>
      </c>
      <c r="O105" s="44"/>
    </row>
    <row r="106" spans="1:15" x14ac:dyDescent="0.15">
      <c r="A106" s="37" t="s">
        <v>195</v>
      </c>
      <c r="B106" s="48">
        <v>351</v>
      </c>
      <c r="C106" s="48" t="s">
        <v>196</v>
      </c>
      <c r="D106" s="38" t="s">
        <v>36</v>
      </c>
      <c r="E106" s="39">
        <v>69</v>
      </c>
      <c r="F106" s="38" t="s">
        <v>198</v>
      </c>
      <c r="G106" s="41">
        <v>4</v>
      </c>
      <c r="H106" s="48" t="s">
        <v>63</v>
      </c>
      <c r="I106" s="41">
        <v>5.75</v>
      </c>
      <c r="J106" s="43">
        <v>69000</v>
      </c>
      <c r="K106" s="43">
        <v>0</v>
      </c>
      <c r="L106" s="43">
        <v>0</v>
      </c>
      <c r="M106" s="43">
        <v>0</v>
      </c>
      <c r="N106" s="43">
        <v>0</v>
      </c>
      <c r="O106" s="44"/>
    </row>
    <row r="107" spans="1:15" x14ac:dyDescent="0.15">
      <c r="A107" s="37" t="s">
        <v>199</v>
      </c>
      <c r="B107" s="48">
        <v>351</v>
      </c>
      <c r="C107" s="48" t="s">
        <v>196</v>
      </c>
      <c r="D107" s="38" t="s">
        <v>36</v>
      </c>
      <c r="E107" s="39">
        <v>305</v>
      </c>
      <c r="F107" s="38" t="s">
        <v>200</v>
      </c>
      <c r="G107" s="41">
        <v>6</v>
      </c>
      <c r="H107" s="48" t="s">
        <v>63</v>
      </c>
      <c r="I107" s="41">
        <v>22.5</v>
      </c>
      <c r="J107" s="43">
        <v>305000</v>
      </c>
      <c r="K107" s="43">
        <v>326424.8</v>
      </c>
      <c r="L107" s="43">
        <v>6965902</v>
      </c>
      <c r="M107" s="43">
        <v>78233</v>
      </c>
      <c r="N107" s="43">
        <v>7044135</v>
      </c>
      <c r="O107" s="44"/>
    </row>
    <row r="108" spans="1:15" x14ac:dyDescent="0.15">
      <c r="A108" s="37" t="s">
        <v>199</v>
      </c>
      <c r="B108" s="48">
        <v>351</v>
      </c>
      <c r="C108" s="48" t="s">
        <v>196</v>
      </c>
      <c r="D108" s="38" t="s">
        <v>36</v>
      </c>
      <c r="E108" s="39">
        <v>77</v>
      </c>
      <c r="F108" s="38" t="s">
        <v>201</v>
      </c>
      <c r="G108" s="41">
        <v>6</v>
      </c>
      <c r="H108" s="48" t="s">
        <v>63</v>
      </c>
      <c r="I108" s="41">
        <v>22.5</v>
      </c>
      <c r="J108" s="43">
        <v>77000</v>
      </c>
      <c r="K108" s="43">
        <v>82409.33</v>
      </c>
      <c r="L108" s="43">
        <v>1758614</v>
      </c>
      <c r="M108" s="43">
        <v>19751</v>
      </c>
      <c r="N108" s="43">
        <v>1778365</v>
      </c>
      <c r="O108" s="44"/>
    </row>
    <row r="109" spans="1:15" x14ac:dyDescent="0.15">
      <c r="A109" s="37" t="s">
        <v>199</v>
      </c>
      <c r="B109" s="48">
        <v>351</v>
      </c>
      <c r="C109" s="48" t="s">
        <v>196</v>
      </c>
      <c r="D109" s="38" t="s">
        <v>36</v>
      </c>
      <c r="E109" s="39">
        <v>29</v>
      </c>
      <c r="F109" s="38" t="s">
        <v>202</v>
      </c>
      <c r="G109" s="41">
        <v>6</v>
      </c>
      <c r="H109" s="48" t="s">
        <v>63</v>
      </c>
      <c r="I109" s="41">
        <v>25.5</v>
      </c>
      <c r="J109" s="43">
        <v>29000</v>
      </c>
      <c r="K109" s="43">
        <v>40937.79</v>
      </c>
      <c r="L109" s="43">
        <v>873612</v>
      </c>
      <c r="M109" s="43">
        <v>9811</v>
      </c>
      <c r="N109" s="43">
        <v>883423</v>
      </c>
      <c r="O109" s="44"/>
    </row>
    <row r="110" spans="1:15" x14ac:dyDescent="0.15">
      <c r="A110" s="37" t="s">
        <v>203</v>
      </c>
      <c r="B110" s="48">
        <v>351</v>
      </c>
      <c r="C110" s="48" t="s">
        <v>196</v>
      </c>
      <c r="D110" s="38" t="s">
        <v>36</v>
      </c>
      <c r="E110" s="39">
        <v>29</v>
      </c>
      <c r="F110" s="38" t="s">
        <v>204</v>
      </c>
      <c r="G110" s="41">
        <v>4.5</v>
      </c>
      <c r="H110" s="48" t="s">
        <v>63</v>
      </c>
      <c r="I110" s="41">
        <v>26</v>
      </c>
      <c r="J110" s="43">
        <v>29000</v>
      </c>
      <c r="K110" s="43">
        <v>37627.269999999997</v>
      </c>
      <c r="L110" s="43">
        <v>802966</v>
      </c>
      <c r="M110" s="43">
        <v>6803</v>
      </c>
      <c r="N110" s="43">
        <v>809769</v>
      </c>
      <c r="O110" s="44"/>
    </row>
    <row r="111" spans="1:15" x14ac:dyDescent="0.15">
      <c r="A111" s="37" t="s">
        <v>205</v>
      </c>
      <c r="B111" s="48">
        <v>351</v>
      </c>
      <c r="C111" s="48" t="s">
        <v>206</v>
      </c>
      <c r="D111" s="38" t="s">
        <v>36</v>
      </c>
      <c r="E111" s="39">
        <v>205</v>
      </c>
      <c r="F111" s="38" t="s">
        <v>207</v>
      </c>
      <c r="G111" s="41">
        <v>4</v>
      </c>
      <c r="H111" s="48" t="s">
        <v>63</v>
      </c>
      <c r="I111" s="41">
        <v>5.75</v>
      </c>
      <c r="J111" s="43">
        <v>205000</v>
      </c>
      <c r="K111" s="43">
        <v>7126.92</v>
      </c>
      <c r="L111" s="43">
        <v>152088</v>
      </c>
      <c r="M111" s="43">
        <v>1148</v>
      </c>
      <c r="N111" s="43">
        <v>153236</v>
      </c>
      <c r="O111" s="44"/>
    </row>
    <row r="112" spans="1:15" x14ac:dyDescent="0.15">
      <c r="A112" s="37" t="s">
        <v>205</v>
      </c>
      <c r="B112" s="48">
        <v>351</v>
      </c>
      <c r="C112" s="48" t="s">
        <v>206</v>
      </c>
      <c r="D112" s="38" t="s">
        <v>36</v>
      </c>
      <c r="E112" s="39">
        <v>57</v>
      </c>
      <c r="F112" s="38" t="s">
        <v>208</v>
      </c>
      <c r="G112" s="41">
        <v>4</v>
      </c>
      <c r="H112" s="48" t="s">
        <v>63</v>
      </c>
      <c r="I112" s="41">
        <v>5.75</v>
      </c>
      <c r="J112" s="43">
        <v>57000</v>
      </c>
      <c r="K112" s="43">
        <v>1981.63</v>
      </c>
      <c r="L112" s="43">
        <v>42288</v>
      </c>
      <c r="M112" s="43">
        <v>319</v>
      </c>
      <c r="N112" s="43">
        <v>42607</v>
      </c>
      <c r="O112" s="44"/>
    </row>
    <row r="113" spans="1:15" x14ac:dyDescent="0.15">
      <c r="A113" s="37" t="s">
        <v>209</v>
      </c>
      <c r="B113" s="48">
        <v>351</v>
      </c>
      <c r="C113" s="48" t="s">
        <v>206</v>
      </c>
      <c r="D113" s="38" t="s">
        <v>36</v>
      </c>
      <c r="E113" s="39">
        <v>270</v>
      </c>
      <c r="F113" s="38" t="s">
        <v>210</v>
      </c>
      <c r="G113" s="41">
        <v>5.6</v>
      </c>
      <c r="H113" s="48" t="s">
        <v>63</v>
      </c>
      <c r="I113" s="41">
        <v>19.75</v>
      </c>
      <c r="J113" s="43">
        <v>270000</v>
      </c>
      <c r="K113" s="43">
        <v>283966.56</v>
      </c>
      <c r="L113" s="43">
        <v>6059844</v>
      </c>
      <c r="M113" s="43">
        <v>63618</v>
      </c>
      <c r="N113" s="43">
        <v>6123462</v>
      </c>
      <c r="O113" s="44"/>
    </row>
    <row r="114" spans="1:15" x14ac:dyDescent="0.15">
      <c r="A114" s="37" t="s">
        <v>211</v>
      </c>
      <c r="B114" s="48">
        <v>351</v>
      </c>
      <c r="C114" s="48" t="s">
        <v>206</v>
      </c>
      <c r="D114" s="38" t="s">
        <v>36</v>
      </c>
      <c r="E114" s="39">
        <v>69</v>
      </c>
      <c r="F114" s="38" t="s">
        <v>212</v>
      </c>
      <c r="G114" s="41">
        <v>5.6</v>
      </c>
      <c r="H114" s="48" t="s">
        <v>63</v>
      </c>
      <c r="I114" s="41">
        <v>19.75</v>
      </c>
      <c r="J114" s="43">
        <v>69000</v>
      </c>
      <c r="K114" s="43">
        <v>72569.47</v>
      </c>
      <c r="L114" s="43">
        <v>1548632</v>
      </c>
      <c r="M114" s="43">
        <v>16258</v>
      </c>
      <c r="N114" s="43">
        <v>1564890</v>
      </c>
      <c r="O114" s="44"/>
    </row>
    <row r="115" spans="1:15" x14ac:dyDescent="0.15">
      <c r="A115" s="37" t="s">
        <v>213</v>
      </c>
      <c r="B115" s="48">
        <v>351</v>
      </c>
      <c r="C115" s="48" t="s">
        <v>206</v>
      </c>
      <c r="D115" s="38" t="s">
        <v>36</v>
      </c>
      <c r="E115" s="39">
        <v>20</v>
      </c>
      <c r="F115" s="38" t="s">
        <v>214</v>
      </c>
      <c r="G115" s="41">
        <v>6</v>
      </c>
      <c r="H115" s="48" t="s">
        <v>63</v>
      </c>
      <c r="I115" s="41">
        <v>25.25</v>
      </c>
      <c r="J115" s="43">
        <v>20000</v>
      </c>
      <c r="K115" s="43">
        <v>27689.88</v>
      </c>
      <c r="L115" s="43">
        <v>590902</v>
      </c>
      <c r="M115" s="43">
        <v>6636</v>
      </c>
      <c r="N115" s="43">
        <v>597538</v>
      </c>
      <c r="O115" s="44"/>
    </row>
    <row r="116" spans="1:15" s="59" customFormat="1" x14ac:dyDescent="0.15">
      <c r="A116" s="52" t="s">
        <v>209</v>
      </c>
      <c r="B116" s="53">
        <v>351</v>
      </c>
      <c r="C116" s="53" t="s">
        <v>206</v>
      </c>
      <c r="D116" s="54" t="s">
        <v>36</v>
      </c>
      <c r="E116" s="55">
        <v>46</v>
      </c>
      <c r="F116" s="54" t="s">
        <v>215</v>
      </c>
      <c r="G116" s="56">
        <v>4.5</v>
      </c>
      <c r="H116" s="53" t="s">
        <v>63</v>
      </c>
      <c r="I116" s="56">
        <v>25.75</v>
      </c>
      <c r="J116" s="57">
        <v>46000</v>
      </c>
      <c r="K116" s="57">
        <v>58815.32</v>
      </c>
      <c r="L116" s="43">
        <v>1255118</v>
      </c>
      <c r="M116" s="57">
        <v>10634</v>
      </c>
      <c r="N116" s="57">
        <v>1265752</v>
      </c>
      <c r="O116" s="58"/>
    </row>
    <row r="117" spans="1:15" s="59" customFormat="1" x14ac:dyDescent="0.15">
      <c r="A117" s="52"/>
      <c r="B117" s="53"/>
      <c r="C117" s="53"/>
      <c r="D117" s="54"/>
      <c r="E117" s="55"/>
      <c r="F117" s="54"/>
      <c r="G117" s="56"/>
      <c r="H117" s="53"/>
      <c r="I117" s="56"/>
      <c r="J117" s="57"/>
      <c r="K117" s="57"/>
      <c r="L117" s="57"/>
      <c r="M117" s="57"/>
      <c r="N117" s="57"/>
      <c r="O117" s="58"/>
    </row>
    <row r="118" spans="1:15" x14ac:dyDescent="0.15">
      <c r="A118" s="37" t="s">
        <v>94</v>
      </c>
      <c r="B118" s="48">
        <v>363</v>
      </c>
      <c r="C118" s="48" t="s">
        <v>216</v>
      </c>
      <c r="D118" s="38" t="s">
        <v>36</v>
      </c>
      <c r="E118" s="39">
        <v>400</v>
      </c>
      <c r="F118" s="38" t="s">
        <v>217</v>
      </c>
      <c r="G118" s="41">
        <v>5</v>
      </c>
      <c r="H118" s="48" t="s">
        <v>147</v>
      </c>
      <c r="I118" s="41">
        <v>17.5</v>
      </c>
      <c r="J118" s="43">
        <v>400000</v>
      </c>
      <c r="K118" s="43">
        <v>284264.03999999998</v>
      </c>
      <c r="L118" s="43">
        <v>6066192</v>
      </c>
      <c r="M118" s="43">
        <v>4119</v>
      </c>
      <c r="N118" s="43">
        <v>6070311</v>
      </c>
      <c r="O118" s="44"/>
    </row>
    <row r="119" spans="1:15" x14ac:dyDescent="0.15">
      <c r="A119" s="37" t="s">
        <v>94</v>
      </c>
      <c r="B119" s="48">
        <v>363</v>
      </c>
      <c r="C119" s="48" t="s">
        <v>216</v>
      </c>
      <c r="D119" s="38" t="s">
        <v>36</v>
      </c>
      <c r="E119" s="39">
        <v>96</v>
      </c>
      <c r="F119" s="38" t="s">
        <v>218</v>
      </c>
      <c r="G119" s="41">
        <v>5</v>
      </c>
      <c r="H119" s="48" t="s">
        <v>147</v>
      </c>
      <c r="I119" s="41">
        <v>17.5</v>
      </c>
      <c r="J119" s="43">
        <v>96000</v>
      </c>
      <c r="K119" s="43">
        <v>68223.38</v>
      </c>
      <c r="L119" s="43">
        <v>1455886</v>
      </c>
      <c r="M119" s="43">
        <v>989</v>
      </c>
      <c r="N119" s="43">
        <v>1456875</v>
      </c>
      <c r="O119" s="44"/>
    </row>
    <row r="120" spans="1:15" x14ac:dyDescent="0.15">
      <c r="A120" s="37" t="s">
        <v>182</v>
      </c>
      <c r="B120" s="48">
        <v>363</v>
      </c>
      <c r="C120" s="48" t="s">
        <v>216</v>
      </c>
      <c r="D120" s="38" t="s">
        <v>36</v>
      </c>
      <c r="E120" s="60">
        <v>1E-3</v>
      </c>
      <c r="F120" s="38" t="s">
        <v>219</v>
      </c>
      <c r="G120" s="41">
        <v>0</v>
      </c>
      <c r="H120" s="48" t="s">
        <v>147</v>
      </c>
      <c r="I120" s="41">
        <v>17.5</v>
      </c>
      <c r="J120" s="43">
        <v>1</v>
      </c>
      <c r="K120" s="43">
        <v>1</v>
      </c>
      <c r="L120" s="43">
        <v>21</v>
      </c>
      <c r="M120" s="43">
        <v>0</v>
      </c>
      <c r="N120" s="43">
        <v>21</v>
      </c>
      <c r="O120" s="44"/>
    </row>
    <row r="121" spans="1:15" x14ac:dyDescent="0.15">
      <c r="A121" s="37" t="s">
        <v>60</v>
      </c>
      <c r="B121" s="48">
        <v>367</v>
      </c>
      <c r="C121" s="48" t="s">
        <v>225</v>
      </c>
      <c r="D121" s="38" t="s">
        <v>36</v>
      </c>
      <c r="E121" s="39">
        <v>321.5</v>
      </c>
      <c r="F121" s="38" t="s">
        <v>226</v>
      </c>
      <c r="G121" s="41">
        <v>5.5</v>
      </c>
      <c r="H121" s="48" t="s">
        <v>63</v>
      </c>
      <c r="I121" s="41">
        <v>19</v>
      </c>
      <c r="J121" s="43">
        <v>321500</v>
      </c>
      <c r="K121" s="43">
        <v>203594</v>
      </c>
      <c r="L121" s="43">
        <v>4344694</v>
      </c>
      <c r="M121" s="43">
        <v>58545</v>
      </c>
      <c r="N121" s="43">
        <v>4403239</v>
      </c>
      <c r="O121" s="44"/>
    </row>
    <row r="122" spans="1:15" x14ac:dyDescent="0.15">
      <c r="A122" s="37" t="s">
        <v>60</v>
      </c>
      <c r="B122" s="48">
        <v>367</v>
      </c>
      <c r="C122" s="48" t="s">
        <v>225</v>
      </c>
      <c r="D122" s="38" t="s">
        <v>36</v>
      </c>
      <c r="E122" s="39">
        <v>452.5</v>
      </c>
      <c r="F122" s="38" t="s">
        <v>227</v>
      </c>
      <c r="G122" s="41">
        <v>5.9</v>
      </c>
      <c r="H122" s="48" t="s">
        <v>63</v>
      </c>
      <c r="I122" s="41">
        <v>21.5</v>
      </c>
      <c r="J122" s="43">
        <v>452500</v>
      </c>
      <c r="K122" s="43">
        <v>364775</v>
      </c>
      <c r="L122" s="43">
        <v>7784295</v>
      </c>
      <c r="M122" s="43">
        <v>112362</v>
      </c>
      <c r="N122" s="43">
        <v>7896657</v>
      </c>
      <c r="O122" s="44"/>
    </row>
    <row r="123" spans="1:15" x14ac:dyDescent="0.15">
      <c r="A123" s="37" t="s">
        <v>64</v>
      </c>
      <c r="B123" s="48">
        <v>367</v>
      </c>
      <c r="C123" s="48" t="s">
        <v>225</v>
      </c>
      <c r="D123" s="38" t="s">
        <v>36</v>
      </c>
      <c r="E123" s="39">
        <v>31</v>
      </c>
      <c r="F123" s="38" t="s">
        <v>228</v>
      </c>
      <c r="G123" s="41">
        <v>6.3</v>
      </c>
      <c r="H123" s="48" t="s">
        <v>63</v>
      </c>
      <c r="I123" s="41">
        <v>21.5</v>
      </c>
      <c r="J123" s="43">
        <v>31000</v>
      </c>
      <c r="K123" s="43">
        <v>45415</v>
      </c>
      <c r="L123" s="43">
        <v>969156</v>
      </c>
      <c r="M123" s="43">
        <v>14916</v>
      </c>
      <c r="N123" s="43">
        <v>984072</v>
      </c>
      <c r="O123" s="44"/>
    </row>
    <row r="124" spans="1:15" x14ac:dyDescent="0.15">
      <c r="A124" s="37" t="s">
        <v>64</v>
      </c>
      <c r="B124" s="48">
        <v>367</v>
      </c>
      <c r="C124" s="48" t="s">
        <v>225</v>
      </c>
      <c r="D124" s="38" t="s">
        <v>36</v>
      </c>
      <c r="E124" s="39">
        <v>51.8</v>
      </c>
      <c r="F124" s="38" t="s">
        <v>229</v>
      </c>
      <c r="G124" s="41">
        <v>6.3</v>
      </c>
      <c r="H124" s="48" t="s">
        <v>63</v>
      </c>
      <c r="I124" s="41">
        <v>21.5</v>
      </c>
      <c r="J124" s="43">
        <v>51800</v>
      </c>
      <c r="K124" s="43">
        <v>75886</v>
      </c>
      <c r="L124" s="43">
        <v>1619406</v>
      </c>
      <c r="M124" s="43">
        <v>24925</v>
      </c>
      <c r="N124" s="43">
        <v>1644331</v>
      </c>
      <c r="O124" s="44"/>
    </row>
    <row r="125" spans="1:15" x14ac:dyDescent="0.15">
      <c r="A125" s="37"/>
      <c r="B125" s="48"/>
      <c r="C125" s="48"/>
      <c r="D125" s="38"/>
      <c r="E125" s="39"/>
      <c r="F125" s="38"/>
      <c r="G125" s="41"/>
      <c r="H125" s="48"/>
      <c r="I125" s="41"/>
      <c r="J125" s="43"/>
      <c r="K125" s="43"/>
      <c r="L125" s="43"/>
      <c r="M125" s="43"/>
      <c r="N125" s="43"/>
      <c r="O125" s="44"/>
    </row>
    <row r="126" spans="1:15" x14ac:dyDescent="0.15">
      <c r="A126" s="37" t="s">
        <v>233</v>
      </c>
      <c r="B126" s="48">
        <v>383</v>
      </c>
      <c r="C126" s="48" t="s">
        <v>196</v>
      </c>
      <c r="D126" s="38" t="s">
        <v>36</v>
      </c>
      <c r="E126" s="39">
        <v>1250</v>
      </c>
      <c r="F126" s="38" t="s">
        <v>105</v>
      </c>
      <c r="G126" s="41">
        <v>4.5</v>
      </c>
      <c r="H126" s="48" t="s">
        <v>55</v>
      </c>
      <c r="I126" s="41">
        <v>22</v>
      </c>
      <c r="J126" s="43">
        <v>1250000</v>
      </c>
      <c r="K126" s="43">
        <v>530065</v>
      </c>
      <c r="L126" s="43">
        <v>11311582</v>
      </c>
      <c r="M126" s="43">
        <v>6734</v>
      </c>
      <c r="N126" s="43">
        <v>11318316</v>
      </c>
      <c r="O126" s="44"/>
    </row>
    <row r="127" spans="1:15" x14ac:dyDescent="0.15">
      <c r="A127" s="37" t="s">
        <v>234</v>
      </c>
      <c r="B127" s="48">
        <v>383</v>
      </c>
      <c r="C127" s="48" t="s">
        <v>196</v>
      </c>
      <c r="D127" s="38" t="s">
        <v>36</v>
      </c>
      <c r="E127" s="60">
        <v>161</v>
      </c>
      <c r="F127" s="38" t="s">
        <v>56</v>
      </c>
      <c r="G127" s="41">
        <v>6</v>
      </c>
      <c r="H127" s="48" t="s">
        <v>55</v>
      </c>
      <c r="I127" s="41">
        <v>22</v>
      </c>
      <c r="J127" s="43">
        <v>161000</v>
      </c>
      <c r="K127" s="43">
        <v>226175</v>
      </c>
      <c r="L127" s="43">
        <v>4826572</v>
      </c>
      <c r="M127" s="43">
        <v>13041</v>
      </c>
      <c r="N127" s="43">
        <v>4839613</v>
      </c>
      <c r="O127" s="44"/>
    </row>
    <row r="128" spans="1:15" x14ac:dyDescent="0.15">
      <c r="A128" s="37" t="s">
        <v>67</v>
      </c>
      <c r="B128" s="48">
        <v>392</v>
      </c>
      <c r="C128" s="48" t="s">
        <v>235</v>
      </c>
      <c r="D128" s="38" t="s">
        <v>36</v>
      </c>
      <c r="E128" s="39">
        <v>240</v>
      </c>
      <c r="F128" s="38" t="s">
        <v>236</v>
      </c>
      <c r="G128" s="41">
        <v>3.5</v>
      </c>
      <c r="H128" s="48" t="s">
        <v>55</v>
      </c>
      <c r="I128" s="41">
        <v>7</v>
      </c>
      <c r="J128" s="43">
        <v>240000</v>
      </c>
      <c r="K128" s="43">
        <v>27210.58</v>
      </c>
      <c r="L128" s="43">
        <v>580674</v>
      </c>
      <c r="M128" s="43">
        <v>1598</v>
      </c>
      <c r="N128" s="43">
        <v>582272</v>
      </c>
      <c r="O128" s="44"/>
    </row>
    <row r="129" spans="1:15" x14ac:dyDescent="0.15">
      <c r="A129" s="37" t="s">
        <v>237</v>
      </c>
      <c r="B129" s="48">
        <v>392</v>
      </c>
      <c r="C129" s="48" t="s">
        <v>235</v>
      </c>
      <c r="D129" s="38" t="s">
        <v>36</v>
      </c>
      <c r="E129" s="39">
        <v>245</v>
      </c>
      <c r="F129" s="38" t="s">
        <v>228</v>
      </c>
      <c r="G129" s="41">
        <v>4.5</v>
      </c>
      <c r="H129" s="48" t="s">
        <v>55</v>
      </c>
      <c r="I129" s="41">
        <v>11</v>
      </c>
      <c r="J129" s="43">
        <v>119805</v>
      </c>
      <c r="K129" s="43">
        <v>144959.9</v>
      </c>
      <c r="L129" s="43">
        <v>3093443</v>
      </c>
      <c r="M129" s="43">
        <v>0</v>
      </c>
      <c r="N129" s="43">
        <v>3093443</v>
      </c>
      <c r="O129" s="44"/>
    </row>
    <row r="130" spans="1:15" x14ac:dyDescent="0.15">
      <c r="A130" s="37" t="s">
        <v>237</v>
      </c>
      <c r="B130" s="48">
        <v>392</v>
      </c>
      <c r="C130" s="48" t="s">
        <v>235</v>
      </c>
      <c r="D130" s="38" t="s">
        <v>36</v>
      </c>
      <c r="E130" s="62" t="s">
        <v>238</v>
      </c>
      <c r="F130" s="38" t="s">
        <v>239</v>
      </c>
      <c r="G130" s="41">
        <v>4.5</v>
      </c>
      <c r="H130" s="48" t="s">
        <v>55</v>
      </c>
      <c r="I130" s="41">
        <v>11</v>
      </c>
      <c r="J130" s="43">
        <v>195</v>
      </c>
      <c r="K130" s="43">
        <v>235.91</v>
      </c>
      <c r="L130" s="43">
        <v>5034</v>
      </c>
      <c r="M130" s="43">
        <v>0</v>
      </c>
      <c r="N130" s="43">
        <v>5034</v>
      </c>
      <c r="O130" s="44"/>
    </row>
    <row r="131" spans="1:15" x14ac:dyDescent="0.15">
      <c r="A131" s="37" t="s">
        <v>237</v>
      </c>
      <c r="B131" s="48">
        <v>392</v>
      </c>
      <c r="C131" s="48" t="s">
        <v>235</v>
      </c>
      <c r="D131" s="38" t="s">
        <v>36</v>
      </c>
      <c r="E131" s="62" t="s">
        <v>238</v>
      </c>
      <c r="F131" s="38" t="s">
        <v>240</v>
      </c>
      <c r="G131" s="41">
        <v>5</v>
      </c>
      <c r="H131" s="48" t="s">
        <v>55</v>
      </c>
      <c r="I131" s="41">
        <v>11.5</v>
      </c>
      <c r="J131" s="43">
        <v>146837.81</v>
      </c>
      <c r="K131" s="43">
        <v>181379.25</v>
      </c>
      <c r="L131" s="43">
        <v>3870631</v>
      </c>
      <c r="M131" s="43">
        <v>0</v>
      </c>
      <c r="N131" s="43">
        <v>3870631</v>
      </c>
      <c r="O131" s="44"/>
    </row>
    <row r="133" spans="1:15" x14ac:dyDescent="0.15">
      <c r="A133" s="37" t="s">
        <v>60</v>
      </c>
      <c r="B133" s="48">
        <v>420</v>
      </c>
      <c r="C133" s="48" t="s">
        <v>246</v>
      </c>
      <c r="D133" s="38" t="s">
        <v>36</v>
      </c>
      <c r="E133" s="39">
        <v>507</v>
      </c>
      <c r="F133" s="38" t="s">
        <v>247</v>
      </c>
      <c r="G133" s="41">
        <v>4.5</v>
      </c>
      <c r="H133" s="48" t="s">
        <v>38</v>
      </c>
      <c r="I133" s="41">
        <v>19.5</v>
      </c>
      <c r="J133" s="43">
        <v>507000</v>
      </c>
      <c r="K133" s="43">
        <v>295187</v>
      </c>
      <c r="L133" s="43">
        <v>6299288</v>
      </c>
      <c r="M133" s="43">
        <v>69701</v>
      </c>
      <c r="N133" s="43">
        <v>6368989</v>
      </c>
      <c r="O133" s="44"/>
    </row>
    <row r="134" spans="1:15" x14ac:dyDescent="0.15">
      <c r="A134" s="37" t="s">
        <v>60</v>
      </c>
      <c r="B134" s="48">
        <v>420</v>
      </c>
      <c r="C134" s="48" t="s">
        <v>246</v>
      </c>
      <c r="D134" s="38" t="s">
        <v>36</v>
      </c>
      <c r="E134" s="39">
        <v>91</v>
      </c>
      <c r="F134" s="38" t="s">
        <v>248</v>
      </c>
      <c r="G134" s="41">
        <v>4.5</v>
      </c>
      <c r="H134" s="48" t="s">
        <v>38</v>
      </c>
      <c r="I134" s="41">
        <v>19.5</v>
      </c>
      <c r="J134" s="43">
        <v>91000</v>
      </c>
      <c r="K134" s="43">
        <v>73595</v>
      </c>
      <c r="L134" s="43">
        <v>1570517</v>
      </c>
      <c r="M134" s="43">
        <v>17378</v>
      </c>
      <c r="N134" s="43">
        <v>1587895</v>
      </c>
      <c r="O134" s="44"/>
    </row>
    <row r="135" spans="1:15" x14ac:dyDescent="0.15">
      <c r="A135" s="37" t="s">
        <v>64</v>
      </c>
      <c r="B135" s="48">
        <v>420</v>
      </c>
      <c r="C135" s="48" t="s">
        <v>246</v>
      </c>
      <c r="D135" s="38" t="s">
        <v>36</v>
      </c>
      <c r="E135" s="39">
        <v>32</v>
      </c>
      <c r="F135" s="38" t="s">
        <v>249</v>
      </c>
      <c r="G135" s="41">
        <v>4.5</v>
      </c>
      <c r="H135" s="48" t="s">
        <v>38</v>
      </c>
      <c r="I135" s="41">
        <v>19.5</v>
      </c>
      <c r="J135" s="43">
        <v>32000</v>
      </c>
      <c r="K135" s="43">
        <v>40319</v>
      </c>
      <c r="L135" s="43">
        <v>860407</v>
      </c>
      <c r="M135" s="43">
        <v>9520</v>
      </c>
      <c r="N135" s="43">
        <v>869927</v>
      </c>
      <c r="O135" s="44"/>
    </row>
    <row r="136" spans="1:15" x14ac:dyDescent="0.15">
      <c r="A136" s="37" t="s">
        <v>64</v>
      </c>
      <c r="B136" s="48">
        <v>420</v>
      </c>
      <c r="C136" s="48" t="s">
        <v>246</v>
      </c>
      <c r="D136" s="38" t="s">
        <v>36</v>
      </c>
      <c r="E136" s="39">
        <v>28</v>
      </c>
      <c r="F136" s="38" t="s">
        <v>250</v>
      </c>
      <c r="G136" s="41">
        <v>4.5</v>
      </c>
      <c r="H136" s="48" t="s">
        <v>38</v>
      </c>
      <c r="I136" s="41">
        <v>19.5</v>
      </c>
      <c r="J136" s="43">
        <v>28000</v>
      </c>
      <c r="K136" s="43">
        <v>35279</v>
      </c>
      <c r="L136" s="43">
        <v>752854</v>
      </c>
      <c r="M136" s="43">
        <v>8330</v>
      </c>
      <c r="N136" s="43">
        <v>761184</v>
      </c>
      <c r="O136" s="44"/>
    </row>
    <row r="137" spans="1:15" x14ac:dyDescent="0.15">
      <c r="A137" s="37" t="s">
        <v>64</v>
      </c>
      <c r="B137" s="48">
        <v>420</v>
      </c>
      <c r="C137" s="48" t="s">
        <v>246</v>
      </c>
      <c r="D137" s="38" t="s">
        <v>36</v>
      </c>
      <c r="E137" s="39">
        <v>25</v>
      </c>
      <c r="F137" s="38" t="s">
        <v>251</v>
      </c>
      <c r="G137" s="41">
        <v>4.5</v>
      </c>
      <c r="H137" s="48" t="s">
        <v>38</v>
      </c>
      <c r="I137" s="41">
        <v>19.5</v>
      </c>
      <c r="J137" s="43">
        <v>25000</v>
      </c>
      <c r="K137" s="43">
        <v>31499</v>
      </c>
      <c r="L137" s="43">
        <v>672188</v>
      </c>
      <c r="M137" s="43">
        <v>7438</v>
      </c>
      <c r="N137" s="43">
        <v>679626</v>
      </c>
      <c r="O137" s="44"/>
    </row>
    <row r="138" spans="1:15" x14ac:dyDescent="0.15">
      <c r="A138" s="37"/>
      <c r="B138" s="48"/>
      <c r="C138" s="48"/>
      <c r="D138" s="38"/>
      <c r="E138" s="39"/>
      <c r="F138" s="38"/>
      <c r="G138" s="41"/>
      <c r="H138" s="48"/>
      <c r="I138" s="41"/>
      <c r="J138" s="43"/>
      <c r="K138" s="43"/>
      <c r="L138" s="43"/>
      <c r="M138" s="43"/>
      <c r="N138" s="43"/>
      <c r="O138" s="44"/>
    </row>
    <row r="139" spans="1:15" x14ac:dyDescent="0.15">
      <c r="A139" s="37" t="s">
        <v>252</v>
      </c>
      <c r="B139" s="48">
        <v>424</v>
      </c>
      <c r="C139" s="48" t="s">
        <v>253</v>
      </c>
      <c r="D139" s="38" t="s">
        <v>36</v>
      </c>
      <c r="E139" s="39">
        <v>893.5</v>
      </c>
      <c r="F139" s="38" t="s">
        <v>254</v>
      </c>
      <c r="G139" s="41">
        <v>1.51</v>
      </c>
      <c r="H139" s="38" t="s">
        <v>102</v>
      </c>
      <c r="I139" s="41">
        <v>1.04</v>
      </c>
      <c r="J139" s="43">
        <v>893500</v>
      </c>
      <c r="K139" s="43">
        <v>0</v>
      </c>
      <c r="L139" s="43">
        <v>0</v>
      </c>
      <c r="M139" s="43">
        <v>0</v>
      </c>
      <c r="N139" s="43">
        <v>0</v>
      </c>
      <c r="O139" s="44"/>
    </row>
    <row r="140" spans="1:15" x14ac:dyDescent="0.15">
      <c r="A140" s="37" t="s">
        <v>252</v>
      </c>
      <c r="B140" s="48">
        <v>424</v>
      </c>
      <c r="C140" s="48" t="s">
        <v>253</v>
      </c>
      <c r="D140" s="38" t="s">
        <v>36</v>
      </c>
      <c r="E140" s="39">
        <v>638.5</v>
      </c>
      <c r="F140" s="38" t="s">
        <v>255</v>
      </c>
      <c r="G140" s="41">
        <v>1.61</v>
      </c>
      <c r="H140" s="38" t="s">
        <v>102</v>
      </c>
      <c r="I140" s="41">
        <v>1.1399999999999999</v>
      </c>
      <c r="J140" s="43">
        <v>638500</v>
      </c>
      <c r="K140" s="43">
        <v>0</v>
      </c>
      <c r="L140" s="43">
        <v>0</v>
      </c>
      <c r="M140" s="43">
        <v>0</v>
      </c>
      <c r="N140" s="43">
        <v>0</v>
      </c>
      <c r="O140" s="44"/>
    </row>
    <row r="141" spans="1:15" x14ac:dyDescent="0.15">
      <c r="A141" s="37" t="s">
        <v>252</v>
      </c>
      <c r="B141" s="48">
        <v>424</v>
      </c>
      <c r="C141" s="48" t="s">
        <v>253</v>
      </c>
      <c r="D141" s="38" t="s">
        <v>36</v>
      </c>
      <c r="E141" s="39">
        <v>618</v>
      </c>
      <c r="F141" s="38" t="s">
        <v>256</v>
      </c>
      <c r="G141" s="41">
        <v>2.41</v>
      </c>
      <c r="H141" s="38" t="s">
        <v>102</v>
      </c>
      <c r="I141" s="41">
        <v>2.15</v>
      </c>
      <c r="J141" s="43">
        <v>618000</v>
      </c>
      <c r="K141" s="43">
        <v>0</v>
      </c>
      <c r="L141" s="43">
        <v>0</v>
      </c>
      <c r="M141" s="43">
        <v>0</v>
      </c>
      <c r="N141" s="43">
        <v>0</v>
      </c>
      <c r="O141" s="44"/>
    </row>
    <row r="142" spans="1:15" x14ac:dyDescent="0.15">
      <c r="A142" s="37" t="s">
        <v>252</v>
      </c>
      <c r="B142" s="48">
        <v>424</v>
      </c>
      <c r="C142" s="48" t="s">
        <v>253</v>
      </c>
      <c r="D142" s="38" t="s">
        <v>36</v>
      </c>
      <c r="E142" s="39">
        <v>821</v>
      </c>
      <c r="F142" s="38" t="s">
        <v>257</v>
      </c>
      <c r="G142" s="41">
        <v>2.72</v>
      </c>
      <c r="H142" s="38" t="s">
        <v>102</v>
      </c>
      <c r="I142" s="41">
        <v>3.07</v>
      </c>
      <c r="J142" s="43">
        <v>821000</v>
      </c>
      <c r="K142" s="43">
        <v>0</v>
      </c>
      <c r="L142" s="43">
        <v>0</v>
      </c>
      <c r="M142" s="43">
        <v>0</v>
      </c>
      <c r="N142" s="43">
        <v>0</v>
      </c>
      <c r="O142" s="44"/>
    </row>
    <row r="143" spans="1:15" x14ac:dyDescent="0.15">
      <c r="A143" s="37" t="s">
        <v>252</v>
      </c>
      <c r="B143" s="48">
        <v>424</v>
      </c>
      <c r="C143" s="48" t="s">
        <v>253</v>
      </c>
      <c r="D143" s="38" t="s">
        <v>36</v>
      </c>
      <c r="E143" s="39">
        <v>789.5</v>
      </c>
      <c r="F143" s="38" t="s">
        <v>258</v>
      </c>
      <c r="G143" s="41">
        <v>3.02</v>
      </c>
      <c r="H143" s="38" t="s">
        <v>102</v>
      </c>
      <c r="I143" s="41">
        <v>4.08</v>
      </c>
      <c r="J143" s="43">
        <v>789500</v>
      </c>
      <c r="K143" s="43">
        <v>0</v>
      </c>
      <c r="L143" s="43">
        <v>0</v>
      </c>
      <c r="M143" s="43">
        <v>0</v>
      </c>
      <c r="N143" s="43">
        <v>0</v>
      </c>
      <c r="O143" s="44"/>
    </row>
    <row r="144" spans="1:15" x14ac:dyDescent="0.15">
      <c r="A144" s="37" t="s">
        <v>252</v>
      </c>
      <c r="B144" s="48">
        <v>424</v>
      </c>
      <c r="C144" s="48" t="s">
        <v>253</v>
      </c>
      <c r="D144" s="38" t="s">
        <v>36</v>
      </c>
      <c r="E144" s="39">
        <v>764</v>
      </c>
      <c r="F144" s="38" t="s">
        <v>259</v>
      </c>
      <c r="G144" s="41">
        <v>3.07</v>
      </c>
      <c r="H144" s="38" t="s">
        <v>102</v>
      </c>
      <c r="I144" s="41">
        <v>5.09</v>
      </c>
      <c r="J144" s="43">
        <v>764000</v>
      </c>
      <c r="K144" s="43">
        <v>0</v>
      </c>
      <c r="L144" s="43">
        <v>0</v>
      </c>
      <c r="M144" s="43">
        <v>0</v>
      </c>
      <c r="N144" s="43">
        <v>0</v>
      </c>
      <c r="O144" s="44"/>
    </row>
    <row r="145" spans="1:15" x14ac:dyDescent="0.15">
      <c r="A145" s="37" t="s">
        <v>252</v>
      </c>
      <c r="B145" s="48">
        <v>424</v>
      </c>
      <c r="C145" s="48" t="s">
        <v>253</v>
      </c>
      <c r="D145" s="38" t="s">
        <v>36</v>
      </c>
      <c r="E145" s="39">
        <v>738.5</v>
      </c>
      <c r="F145" s="38" t="s">
        <v>260</v>
      </c>
      <c r="G145" s="41">
        <v>3.12</v>
      </c>
      <c r="H145" s="38" t="s">
        <v>102</v>
      </c>
      <c r="I145" s="41">
        <v>6.11</v>
      </c>
      <c r="J145" s="43">
        <v>738500</v>
      </c>
      <c r="K145" s="43">
        <v>738500</v>
      </c>
      <c r="L145" s="43">
        <v>15759583</v>
      </c>
      <c r="M145" s="43">
        <v>2773332</v>
      </c>
      <c r="N145" s="43">
        <v>18532915</v>
      </c>
      <c r="O145" s="44"/>
    </row>
    <row r="146" spans="1:15" x14ac:dyDescent="0.15">
      <c r="A146" s="37" t="s">
        <v>252</v>
      </c>
      <c r="B146" s="48">
        <v>424</v>
      </c>
      <c r="C146" s="48" t="s">
        <v>253</v>
      </c>
      <c r="D146" s="38" t="s">
        <v>36</v>
      </c>
      <c r="E146" s="39">
        <v>708</v>
      </c>
      <c r="F146" s="38" t="s">
        <v>261</v>
      </c>
      <c r="G146" s="41">
        <v>3.17</v>
      </c>
      <c r="H146" s="38" t="s">
        <v>102</v>
      </c>
      <c r="I146" s="41">
        <v>7.13</v>
      </c>
      <c r="J146" s="43">
        <v>708000</v>
      </c>
      <c r="K146" s="43">
        <v>708000</v>
      </c>
      <c r="L146" s="43">
        <v>15108713</v>
      </c>
      <c r="M146" s="43">
        <v>2704946</v>
      </c>
      <c r="N146" s="43">
        <v>17813659</v>
      </c>
      <c r="O146" s="44"/>
    </row>
    <row r="147" spans="1:15" x14ac:dyDescent="0.15">
      <c r="A147" s="37" t="s">
        <v>252</v>
      </c>
      <c r="B147" s="48">
        <v>424</v>
      </c>
      <c r="C147" s="48" t="s">
        <v>253</v>
      </c>
      <c r="D147" s="38" t="s">
        <v>36</v>
      </c>
      <c r="E147" s="60">
        <v>1E-3</v>
      </c>
      <c r="F147" s="38" t="s">
        <v>262</v>
      </c>
      <c r="G147" s="41">
        <v>0</v>
      </c>
      <c r="H147" s="38" t="s">
        <v>102</v>
      </c>
      <c r="I147" s="41">
        <v>7.13</v>
      </c>
      <c r="J147" s="43">
        <v>1</v>
      </c>
      <c r="K147" s="43">
        <v>1</v>
      </c>
      <c r="L147" s="43">
        <v>21</v>
      </c>
      <c r="M147" s="43">
        <v>0</v>
      </c>
      <c r="N147" s="43">
        <v>21</v>
      </c>
      <c r="O147" s="44"/>
    </row>
    <row r="148" spans="1:15" x14ac:dyDescent="0.15">
      <c r="A148" s="37"/>
      <c r="B148" s="48"/>
      <c r="C148" s="48"/>
      <c r="D148" s="38"/>
      <c r="E148" s="39"/>
      <c r="F148" s="38"/>
      <c r="G148" s="41"/>
      <c r="H148" s="48"/>
      <c r="I148" s="41"/>
      <c r="J148" s="43"/>
      <c r="K148" s="43"/>
      <c r="L148" s="43"/>
      <c r="M148" s="43"/>
      <c r="N148" s="43"/>
      <c r="O148" s="44"/>
    </row>
    <row r="149" spans="1:15" x14ac:dyDescent="0.15">
      <c r="A149" s="37" t="s">
        <v>263</v>
      </c>
      <c r="B149" s="48">
        <v>430</v>
      </c>
      <c r="C149" s="48" t="s">
        <v>264</v>
      </c>
      <c r="D149" s="38" t="s">
        <v>36</v>
      </c>
      <c r="E149" s="51">
        <v>3660</v>
      </c>
      <c r="F149" s="38" t="s">
        <v>265</v>
      </c>
      <c r="G149" s="41">
        <v>3</v>
      </c>
      <c r="H149" s="48" t="s">
        <v>147</v>
      </c>
      <c r="I149" s="41">
        <v>11.42</v>
      </c>
      <c r="J149" s="43">
        <v>3660000</v>
      </c>
      <c r="K149" s="43">
        <v>2265640.65</v>
      </c>
      <c r="L149" s="43">
        <v>48348749</v>
      </c>
      <c r="M149" s="43">
        <v>3153613</v>
      </c>
      <c r="N149" s="43">
        <v>51502362</v>
      </c>
      <c r="O149" s="44"/>
    </row>
    <row r="150" spans="1:15" x14ac:dyDescent="0.15">
      <c r="A150" s="37" t="s">
        <v>263</v>
      </c>
      <c r="B150" s="48">
        <v>430</v>
      </c>
      <c r="C150" s="48" t="s">
        <v>264</v>
      </c>
      <c r="D150" s="38" t="s">
        <v>36</v>
      </c>
      <c r="E150" s="51">
        <v>479</v>
      </c>
      <c r="F150" s="38" t="s">
        <v>266</v>
      </c>
      <c r="G150" s="41">
        <v>4</v>
      </c>
      <c r="H150" s="48" t="s">
        <v>147</v>
      </c>
      <c r="I150" s="41">
        <v>11.42</v>
      </c>
      <c r="J150" s="43">
        <v>479000</v>
      </c>
      <c r="K150" s="43">
        <v>449126.25</v>
      </c>
      <c r="L150" s="43">
        <v>9584350</v>
      </c>
      <c r="M150" s="43">
        <v>820936</v>
      </c>
      <c r="N150" s="43">
        <v>10405286</v>
      </c>
      <c r="O150" s="44"/>
    </row>
    <row r="151" spans="1:15" x14ac:dyDescent="0.15">
      <c r="A151" s="37" t="s">
        <v>267</v>
      </c>
      <c r="B151" s="48">
        <v>430</v>
      </c>
      <c r="C151" s="48" t="s">
        <v>264</v>
      </c>
      <c r="D151" s="38" t="s">
        <v>36</v>
      </c>
      <c r="E151" s="60">
        <v>1.5349999999999999</v>
      </c>
      <c r="F151" s="38" t="s">
        <v>268</v>
      </c>
      <c r="G151" s="41">
        <v>10</v>
      </c>
      <c r="H151" s="48" t="s">
        <v>147</v>
      </c>
      <c r="I151" s="41">
        <v>11.42</v>
      </c>
      <c r="J151" s="43">
        <v>1535</v>
      </c>
      <c r="K151" s="43">
        <v>2473.42</v>
      </c>
      <c r="L151" s="43">
        <v>52783</v>
      </c>
      <c r="M151" s="43">
        <v>11656</v>
      </c>
      <c r="N151" s="43">
        <v>64439</v>
      </c>
      <c r="O151" s="44"/>
    </row>
    <row r="152" spans="1:15" x14ac:dyDescent="0.15">
      <c r="A152" s="37" t="s">
        <v>269</v>
      </c>
      <c r="B152" s="48">
        <v>436</v>
      </c>
      <c r="C152" s="48" t="s">
        <v>270</v>
      </c>
      <c r="D152" s="38" t="s">
        <v>165</v>
      </c>
      <c r="E152" s="51">
        <v>22000000</v>
      </c>
      <c r="F152" s="48" t="s">
        <v>271</v>
      </c>
      <c r="G152" s="41">
        <v>5.5</v>
      </c>
      <c r="H152" s="48" t="s">
        <v>147</v>
      </c>
      <c r="I152" s="41">
        <v>6</v>
      </c>
      <c r="J152" s="43">
        <v>22000000000</v>
      </c>
      <c r="K152" s="43">
        <v>7333330400</v>
      </c>
      <c r="L152" s="43">
        <v>7333330</v>
      </c>
      <c r="M152" s="43">
        <v>9686</v>
      </c>
      <c r="N152" s="43">
        <v>7343016</v>
      </c>
      <c r="O152" s="44"/>
    </row>
    <row r="153" spans="1:15" x14ac:dyDescent="0.15">
      <c r="A153" s="37" t="s">
        <v>223</v>
      </c>
      <c r="B153" s="48">
        <v>436</v>
      </c>
      <c r="C153" s="48" t="s">
        <v>270</v>
      </c>
      <c r="D153" s="38" t="s">
        <v>165</v>
      </c>
      <c r="E153" s="51">
        <v>14100000</v>
      </c>
      <c r="F153" s="48" t="s">
        <v>272</v>
      </c>
      <c r="G153" s="41">
        <v>10</v>
      </c>
      <c r="H153" s="48" t="s">
        <v>147</v>
      </c>
      <c r="I153" s="41">
        <v>6</v>
      </c>
      <c r="J153" s="43">
        <v>14100000000</v>
      </c>
      <c r="K153" s="43">
        <v>22708190999</v>
      </c>
      <c r="L153" s="43">
        <v>22708191</v>
      </c>
      <c r="M153" s="43">
        <v>53412</v>
      </c>
      <c r="N153" s="43">
        <v>22761603</v>
      </c>
      <c r="O153" s="44"/>
    </row>
    <row r="154" spans="1:15" x14ac:dyDescent="0.15">
      <c r="A154" s="37"/>
      <c r="B154" s="48"/>
      <c r="C154" s="48"/>
      <c r="D154" s="38"/>
      <c r="E154" s="51"/>
      <c r="F154" s="48"/>
      <c r="G154" s="41"/>
      <c r="H154" s="48"/>
      <c r="I154" s="41"/>
      <c r="J154" s="43"/>
      <c r="K154" s="43"/>
      <c r="L154" s="43"/>
      <c r="M154" s="43"/>
      <c r="N154" s="43"/>
      <c r="O154" s="44"/>
    </row>
    <row r="155" spans="1:15" x14ac:dyDescent="0.15">
      <c r="A155" s="37" t="s">
        <v>130</v>
      </c>
      <c r="B155" s="48">
        <v>437</v>
      </c>
      <c r="C155" s="48" t="s">
        <v>273</v>
      </c>
      <c r="D155" s="38" t="s">
        <v>36</v>
      </c>
      <c r="E155" s="51">
        <v>110</v>
      </c>
      <c r="F155" s="38" t="s">
        <v>274</v>
      </c>
      <c r="G155" s="41">
        <v>3</v>
      </c>
      <c r="H155" s="48" t="s">
        <v>63</v>
      </c>
      <c r="I155" s="41">
        <v>7</v>
      </c>
      <c r="J155" s="43">
        <v>110000</v>
      </c>
      <c r="K155" s="43">
        <v>25463.38</v>
      </c>
      <c r="L155" s="43">
        <v>543388</v>
      </c>
      <c r="M155" s="43">
        <v>402</v>
      </c>
      <c r="N155" s="43">
        <v>543790</v>
      </c>
      <c r="O155" s="44"/>
    </row>
    <row r="156" spans="1:15" x14ac:dyDescent="0.15">
      <c r="A156" s="37" t="s">
        <v>130</v>
      </c>
      <c r="B156" s="48">
        <v>437</v>
      </c>
      <c r="C156" s="48" t="s">
        <v>273</v>
      </c>
      <c r="D156" s="38" t="s">
        <v>36</v>
      </c>
      <c r="E156" s="51">
        <v>33</v>
      </c>
      <c r="F156" s="38" t="s">
        <v>275</v>
      </c>
      <c r="G156" s="41">
        <v>3</v>
      </c>
      <c r="H156" s="48" t="s">
        <v>63</v>
      </c>
      <c r="I156" s="41">
        <v>7</v>
      </c>
      <c r="J156" s="43">
        <v>33000</v>
      </c>
      <c r="K156" s="43">
        <v>7639.02</v>
      </c>
      <c r="L156" s="43">
        <v>163017</v>
      </c>
      <c r="M156" s="43">
        <v>120</v>
      </c>
      <c r="N156" s="43">
        <v>163137</v>
      </c>
      <c r="O156" s="44"/>
    </row>
    <row r="157" spans="1:15" x14ac:dyDescent="0.15">
      <c r="A157" s="37" t="s">
        <v>130</v>
      </c>
      <c r="B157" s="48">
        <v>437</v>
      </c>
      <c r="C157" s="48" t="s">
        <v>273</v>
      </c>
      <c r="D157" s="38" t="s">
        <v>36</v>
      </c>
      <c r="E157" s="51">
        <v>260</v>
      </c>
      <c r="F157" s="38" t="s">
        <v>276</v>
      </c>
      <c r="G157" s="41">
        <v>4.2</v>
      </c>
      <c r="H157" s="48" t="s">
        <v>63</v>
      </c>
      <c r="I157" s="41">
        <v>20</v>
      </c>
      <c r="J157" s="43">
        <v>260000</v>
      </c>
      <c r="K157" s="43">
        <v>213523.37</v>
      </c>
      <c r="L157" s="43">
        <v>4556587</v>
      </c>
      <c r="M157" s="43">
        <v>4689</v>
      </c>
      <c r="N157" s="43">
        <v>4561276</v>
      </c>
      <c r="O157" s="44"/>
    </row>
    <row r="158" spans="1:15" x14ac:dyDescent="0.15">
      <c r="A158" s="37" t="s">
        <v>130</v>
      </c>
      <c r="B158" s="48">
        <v>437</v>
      </c>
      <c r="C158" s="48" t="s">
        <v>273</v>
      </c>
      <c r="D158" s="38" t="s">
        <v>36</v>
      </c>
      <c r="E158" s="51">
        <v>68</v>
      </c>
      <c r="F158" s="38" t="s">
        <v>277</v>
      </c>
      <c r="G158" s="41">
        <v>4.2</v>
      </c>
      <c r="H158" s="48" t="s">
        <v>63</v>
      </c>
      <c r="I158" s="41">
        <v>20</v>
      </c>
      <c r="J158" s="43">
        <v>68000</v>
      </c>
      <c r="K158" s="43">
        <v>55844.57</v>
      </c>
      <c r="L158" s="43">
        <v>1191723</v>
      </c>
      <c r="M158" s="43">
        <v>1226</v>
      </c>
      <c r="N158" s="43">
        <v>1192949</v>
      </c>
      <c r="O158" s="44"/>
    </row>
    <row r="159" spans="1:15" x14ac:dyDescent="0.15">
      <c r="A159" s="37" t="s">
        <v>278</v>
      </c>
      <c r="B159" s="48">
        <v>437</v>
      </c>
      <c r="C159" s="48" t="s">
        <v>273</v>
      </c>
      <c r="D159" s="38" t="s">
        <v>36</v>
      </c>
      <c r="E159" s="63">
        <v>132</v>
      </c>
      <c r="F159" s="38" t="s">
        <v>279</v>
      </c>
      <c r="G159" s="41">
        <v>4.2</v>
      </c>
      <c r="H159" s="48" t="s">
        <v>63</v>
      </c>
      <c r="I159" s="41">
        <v>20</v>
      </c>
      <c r="J159" s="43">
        <v>132000</v>
      </c>
      <c r="K159" s="43">
        <v>98407.7</v>
      </c>
      <c r="L159" s="43">
        <v>2100019</v>
      </c>
      <c r="M159" s="43">
        <v>2161</v>
      </c>
      <c r="N159" s="43">
        <v>2102180</v>
      </c>
      <c r="O159" s="44"/>
    </row>
    <row r="160" spans="1:15" x14ac:dyDescent="0.15">
      <c r="A160" s="37" t="s">
        <v>280</v>
      </c>
      <c r="B160" s="48">
        <v>437</v>
      </c>
      <c r="C160" s="48" t="s">
        <v>273</v>
      </c>
      <c r="D160" s="38" t="s">
        <v>36</v>
      </c>
      <c r="E160" s="63">
        <v>55</v>
      </c>
      <c r="F160" s="38" t="s">
        <v>281</v>
      </c>
      <c r="G160" s="41">
        <v>4.2</v>
      </c>
      <c r="H160" s="48" t="s">
        <v>63</v>
      </c>
      <c r="I160" s="41">
        <v>20</v>
      </c>
      <c r="J160" s="43">
        <v>55000</v>
      </c>
      <c r="K160" s="43">
        <v>58963.03</v>
      </c>
      <c r="L160" s="43">
        <v>1258270</v>
      </c>
      <c r="M160" s="43">
        <v>1295</v>
      </c>
      <c r="N160" s="43">
        <v>1259565</v>
      </c>
      <c r="O160" s="44"/>
    </row>
    <row r="161" spans="1:15" x14ac:dyDescent="0.15">
      <c r="A161" s="37" t="s">
        <v>280</v>
      </c>
      <c r="B161" s="48">
        <v>437</v>
      </c>
      <c r="C161" s="48" t="s">
        <v>273</v>
      </c>
      <c r="D161" s="38" t="s">
        <v>36</v>
      </c>
      <c r="E161" s="63">
        <v>1</v>
      </c>
      <c r="F161" s="38" t="s">
        <v>282</v>
      </c>
      <c r="G161" s="41">
        <v>4.2</v>
      </c>
      <c r="H161" s="48" t="s">
        <v>63</v>
      </c>
      <c r="I161" s="41">
        <v>20</v>
      </c>
      <c r="J161" s="43">
        <v>1000</v>
      </c>
      <c r="K161" s="43">
        <v>1228.4000000000001</v>
      </c>
      <c r="L161" s="43">
        <v>26214</v>
      </c>
      <c r="M161" s="43">
        <v>27</v>
      </c>
      <c r="N161" s="43">
        <v>26241</v>
      </c>
      <c r="O161" s="44"/>
    </row>
    <row r="162" spans="1:15" x14ac:dyDescent="0.15">
      <c r="A162" s="37" t="s">
        <v>283</v>
      </c>
      <c r="B162" s="48">
        <v>437</v>
      </c>
      <c r="C162" s="48" t="s">
        <v>284</v>
      </c>
      <c r="D162" s="38" t="s">
        <v>36</v>
      </c>
      <c r="E162" s="39">
        <v>110</v>
      </c>
      <c r="F162" s="38" t="s">
        <v>285</v>
      </c>
      <c r="G162" s="41">
        <v>3</v>
      </c>
      <c r="H162" s="48" t="s">
        <v>63</v>
      </c>
      <c r="I162" s="41">
        <v>5.93</v>
      </c>
      <c r="J162" s="43">
        <v>110000</v>
      </c>
      <c r="K162" s="43">
        <v>38233</v>
      </c>
      <c r="L162" s="43">
        <v>815892</v>
      </c>
      <c r="M162" s="43">
        <v>603</v>
      </c>
      <c r="N162" s="43">
        <v>816495</v>
      </c>
      <c r="O162" s="44"/>
    </row>
    <row r="163" spans="1:15" x14ac:dyDescent="0.15">
      <c r="A163" s="37" t="s">
        <v>286</v>
      </c>
      <c r="B163" s="48">
        <v>437</v>
      </c>
      <c r="C163" s="48" t="s">
        <v>284</v>
      </c>
      <c r="D163" s="38" t="s">
        <v>36</v>
      </c>
      <c r="E163" s="39">
        <v>33</v>
      </c>
      <c r="F163" s="38" t="s">
        <v>287</v>
      </c>
      <c r="G163" s="41">
        <v>3</v>
      </c>
      <c r="H163" s="48" t="s">
        <v>63</v>
      </c>
      <c r="I163" s="41">
        <v>5.93</v>
      </c>
      <c r="J163" s="43">
        <v>33000</v>
      </c>
      <c r="K163" s="43">
        <v>11469.9</v>
      </c>
      <c r="L163" s="43">
        <v>244768</v>
      </c>
      <c r="M163" s="43">
        <v>180</v>
      </c>
      <c r="N163" s="43">
        <v>244948</v>
      </c>
      <c r="O163" s="44"/>
    </row>
    <row r="164" spans="1:15" x14ac:dyDescent="0.15">
      <c r="A164" s="37" t="s">
        <v>283</v>
      </c>
      <c r="B164" s="48">
        <v>437</v>
      </c>
      <c r="C164" s="48" t="s">
        <v>284</v>
      </c>
      <c r="D164" s="38" t="s">
        <v>36</v>
      </c>
      <c r="E164" s="39">
        <v>375</v>
      </c>
      <c r="F164" s="38" t="s">
        <v>288</v>
      </c>
      <c r="G164" s="41">
        <v>4.2</v>
      </c>
      <c r="H164" s="48" t="s">
        <v>63</v>
      </c>
      <c r="I164" s="41">
        <v>19.75</v>
      </c>
      <c r="J164" s="43">
        <v>375000</v>
      </c>
      <c r="K164" s="43">
        <v>326933.95</v>
      </c>
      <c r="L164" s="43">
        <v>6976767</v>
      </c>
      <c r="M164" s="43">
        <v>7180</v>
      </c>
      <c r="N164" s="43">
        <v>6983947</v>
      </c>
      <c r="O164" s="44"/>
    </row>
    <row r="165" spans="1:15" x14ac:dyDescent="0.15">
      <c r="A165" s="37" t="s">
        <v>283</v>
      </c>
      <c r="B165" s="48">
        <v>437</v>
      </c>
      <c r="C165" s="48" t="s">
        <v>284</v>
      </c>
      <c r="D165" s="38" t="s">
        <v>36</v>
      </c>
      <c r="E165" s="39">
        <v>99</v>
      </c>
      <c r="F165" s="38" t="s">
        <v>289</v>
      </c>
      <c r="G165" s="41">
        <v>4.2</v>
      </c>
      <c r="H165" s="48" t="s">
        <v>63</v>
      </c>
      <c r="I165" s="41">
        <v>19.75</v>
      </c>
      <c r="J165" s="43">
        <v>99000</v>
      </c>
      <c r="K165" s="43">
        <v>86310.55</v>
      </c>
      <c r="L165" s="43">
        <v>1841866</v>
      </c>
      <c r="M165" s="43">
        <v>1895</v>
      </c>
      <c r="N165" s="43">
        <v>1843761</v>
      </c>
      <c r="O165" s="44"/>
    </row>
    <row r="166" spans="1:15" x14ac:dyDescent="0.15">
      <c r="A166" s="37" t="s">
        <v>283</v>
      </c>
      <c r="B166" s="48">
        <v>437</v>
      </c>
      <c r="C166" s="48" t="s">
        <v>284</v>
      </c>
      <c r="D166" s="38" t="s">
        <v>36</v>
      </c>
      <c r="E166" s="39">
        <v>93</v>
      </c>
      <c r="F166" s="38" t="s">
        <v>290</v>
      </c>
      <c r="G166" s="41">
        <v>4.2</v>
      </c>
      <c r="H166" s="48" t="s">
        <v>63</v>
      </c>
      <c r="I166" s="41">
        <v>19.75</v>
      </c>
      <c r="J166" s="43">
        <v>93000</v>
      </c>
      <c r="K166" s="43">
        <v>77498.33</v>
      </c>
      <c r="L166" s="43">
        <v>1653814</v>
      </c>
      <c r="M166" s="43">
        <v>1702</v>
      </c>
      <c r="N166" s="43">
        <v>1655516</v>
      </c>
      <c r="O166" s="44"/>
    </row>
    <row r="167" spans="1:15" x14ac:dyDescent="0.15">
      <c r="A167" s="37" t="s">
        <v>291</v>
      </c>
      <c r="B167" s="48">
        <v>437</v>
      </c>
      <c r="C167" s="48" t="s">
        <v>284</v>
      </c>
      <c r="D167" s="38" t="s">
        <v>36</v>
      </c>
      <c r="E167" s="39">
        <v>122</v>
      </c>
      <c r="F167" s="38" t="s">
        <v>292</v>
      </c>
      <c r="G167" s="41">
        <v>4.2</v>
      </c>
      <c r="H167" s="48" t="s">
        <v>63</v>
      </c>
      <c r="I167" s="41">
        <v>19.75</v>
      </c>
      <c r="J167" s="43">
        <v>122000</v>
      </c>
      <c r="K167" s="43">
        <v>125585.27</v>
      </c>
      <c r="L167" s="43">
        <v>2679988</v>
      </c>
      <c r="M167" s="43">
        <v>2759</v>
      </c>
      <c r="N167" s="43">
        <v>2682747</v>
      </c>
      <c r="O167" s="44"/>
    </row>
    <row r="168" spans="1:15" x14ac:dyDescent="0.15">
      <c r="A168" s="37" t="s">
        <v>291</v>
      </c>
      <c r="B168" s="48">
        <v>437</v>
      </c>
      <c r="C168" s="48" t="s">
        <v>284</v>
      </c>
      <c r="D168" s="38" t="s">
        <v>36</v>
      </c>
      <c r="E168" s="39">
        <v>1</v>
      </c>
      <c r="F168" s="38" t="s">
        <v>293</v>
      </c>
      <c r="G168" s="41">
        <v>4.2</v>
      </c>
      <c r="H168" s="48" t="s">
        <v>63</v>
      </c>
      <c r="I168" s="41">
        <v>19.75</v>
      </c>
      <c r="J168" s="43">
        <v>1000</v>
      </c>
      <c r="K168" s="43">
        <v>1162.83</v>
      </c>
      <c r="L168" s="43">
        <v>24815</v>
      </c>
      <c r="M168" s="43">
        <v>25</v>
      </c>
      <c r="N168" s="43">
        <v>24840</v>
      </c>
      <c r="O168" s="44"/>
    </row>
    <row r="169" spans="1:15" x14ac:dyDescent="0.15">
      <c r="A169" s="37"/>
      <c r="B169" s="48"/>
      <c r="C169" s="48"/>
      <c r="D169" s="38"/>
      <c r="E169" s="39"/>
      <c r="F169" s="38"/>
      <c r="G169" s="41"/>
      <c r="H169" s="48"/>
      <c r="I169" s="41"/>
      <c r="J169" s="43"/>
      <c r="K169" s="43"/>
      <c r="L169" s="43"/>
      <c r="M169" s="43"/>
      <c r="N169" s="43"/>
      <c r="O169" s="44"/>
    </row>
    <row r="170" spans="1:15" x14ac:dyDescent="0.15">
      <c r="A170" s="37" t="s">
        <v>220</v>
      </c>
      <c r="B170" s="48">
        <v>441</v>
      </c>
      <c r="C170" s="48" t="s">
        <v>294</v>
      </c>
      <c r="D170" s="38" t="s">
        <v>165</v>
      </c>
      <c r="E170" s="39">
        <v>17200000</v>
      </c>
      <c r="F170" s="38" t="s">
        <v>295</v>
      </c>
      <c r="G170" s="41">
        <v>6</v>
      </c>
      <c r="H170" s="48" t="s">
        <v>167</v>
      </c>
      <c r="I170" s="41">
        <v>4</v>
      </c>
      <c r="J170" s="43">
        <v>17200000000</v>
      </c>
      <c r="K170" s="43">
        <v>0</v>
      </c>
      <c r="L170" s="43">
        <v>0</v>
      </c>
      <c r="M170" s="43"/>
      <c r="N170" s="43"/>
      <c r="O170" s="43"/>
    </row>
    <row r="171" spans="1:15" x14ac:dyDescent="0.15">
      <c r="A171" s="37" t="s">
        <v>296</v>
      </c>
      <c r="B171" s="48">
        <v>441</v>
      </c>
      <c r="C171" s="48" t="s">
        <v>294</v>
      </c>
      <c r="D171" s="38" t="s">
        <v>165</v>
      </c>
      <c r="E171" s="39">
        <v>2500000</v>
      </c>
      <c r="F171" s="38" t="s">
        <v>297</v>
      </c>
      <c r="G171" s="41">
        <v>10</v>
      </c>
      <c r="H171" s="48" t="s">
        <v>167</v>
      </c>
      <c r="I171" s="41">
        <v>4</v>
      </c>
      <c r="J171" s="43">
        <v>2500000000</v>
      </c>
      <c r="K171" s="43">
        <v>0</v>
      </c>
      <c r="L171" s="43">
        <v>0</v>
      </c>
      <c r="M171" s="43"/>
      <c r="N171" s="43"/>
      <c r="O171" s="43"/>
    </row>
    <row r="172" spans="1:15" x14ac:dyDescent="0.15">
      <c r="A172" s="37" t="s">
        <v>298</v>
      </c>
      <c r="B172" s="48">
        <v>442</v>
      </c>
      <c r="C172" s="48" t="s">
        <v>299</v>
      </c>
      <c r="D172" s="38" t="s">
        <v>165</v>
      </c>
      <c r="E172" s="39">
        <v>30700000</v>
      </c>
      <c r="F172" s="38" t="s">
        <v>244</v>
      </c>
      <c r="G172" s="41">
        <v>6</v>
      </c>
      <c r="H172" s="48" t="s">
        <v>147</v>
      </c>
      <c r="I172" s="41">
        <v>6.25</v>
      </c>
      <c r="J172" s="43">
        <v>30700000000</v>
      </c>
      <c r="K172" s="43">
        <v>0</v>
      </c>
      <c r="L172" s="43">
        <v>0</v>
      </c>
      <c r="M172" s="43"/>
      <c r="N172" s="43"/>
      <c r="O172" s="43"/>
    </row>
    <row r="173" spans="1:15" x14ac:dyDescent="0.15">
      <c r="A173" s="37" t="s">
        <v>298</v>
      </c>
      <c r="B173" s="48">
        <v>442</v>
      </c>
      <c r="C173" s="48" t="s">
        <v>299</v>
      </c>
      <c r="D173" s="38" t="s">
        <v>165</v>
      </c>
      <c r="E173" s="39">
        <v>18000</v>
      </c>
      <c r="F173" s="38" t="s">
        <v>245</v>
      </c>
      <c r="G173" s="41">
        <v>0</v>
      </c>
      <c r="H173" s="48" t="s">
        <v>147</v>
      </c>
      <c r="I173" s="41">
        <v>6.5</v>
      </c>
      <c r="J173" s="43">
        <v>18000000</v>
      </c>
      <c r="K173" s="43">
        <v>0</v>
      </c>
      <c r="L173" s="43">
        <v>0</v>
      </c>
      <c r="M173" s="43"/>
      <c r="N173" s="43"/>
      <c r="O173" s="43"/>
    </row>
    <row r="174" spans="1:15" x14ac:dyDescent="0.15">
      <c r="A174" s="37" t="s">
        <v>67</v>
      </c>
      <c r="B174" s="48">
        <v>449</v>
      </c>
      <c r="C174" s="48" t="s">
        <v>300</v>
      </c>
      <c r="D174" s="38" t="s">
        <v>36</v>
      </c>
      <c r="E174" s="39">
        <v>162</v>
      </c>
      <c r="F174" s="38" t="s">
        <v>247</v>
      </c>
      <c r="G174" s="41">
        <v>4.8</v>
      </c>
      <c r="H174" s="38" t="s">
        <v>55</v>
      </c>
      <c r="I174" s="41">
        <v>7.75</v>
      </c>
      <c r="J174" s="43">
        <v>162000</v>
      </c>
      <c r="K174" s="43">
        <v>72114.33</v>
      </c>
      <c r="L174" s="43">
        <v>1538919</v>
      </c>
      <c r="M174" s="43">
        <v>17946</v>
      </c>
      <c r="N174" s="43">
        <v>1556865</v>
      </c>
      <c r="O174" s="44"/>
    </row>
    <row r="175" spans="1:15" x14ac:dyDescent="0.15">
      <c r="A175" s="37" t="s">
        <v>301</v>
      </c>
      <c r="B175" s="48">
        <v>449</v>
      </c>
      <c r="C175" s="48" t="s">
        <v>300</v>
      </c>
      <c r="D175" s="38" t="s">
        <v>36</v>
      </c>
      <c r="E175" s="39">
        <v>50</v>
      </c>
      <c r="F175" s="38" t="s">
        <v>248</v>
      </c>
      <c r="G175" s="41">
        <v>5.4</v>
      </c>
      <c r="H175" s="38" t="s">
        <v>55</v>
      </c>
      <c r="I175" s="41">
        <v>14.75</v>
      </c>
      <c r="J175" s="43">
        <v>50000</v>
      </c>
      <c r="K175" s="43">
        <v>64180.24</v>
      </c>
      <c r="L175" s="43">
        <v>1369606</v>
      </c>
      <c r="M175" s="43">
        <v>0</v>
      </c>
      <c r="N175" s="43">
        <v>1369606</v>
      </c>
      <c r="O175" s="44"/>
    </row>
    <row r="176" spans="1:15" x14ac:dyDescent="0.15">
      <c r="A176" s="37" t="s">
        <v>301</v>
      </c>
      <c r="B176" s="48">
        <v>449</v>
      </c>
      <c r="C176" s="48" t="s">
        <v>300</v>
      </c>
      <c r="D176" s="38" t="s">
        <v>36</v>
      </c>
      <c r="E176" s="39">
        <v>59.52</v>
      </c>
      <c r="F176" s="38" t="s">
        <v>249</v>
      </c>
      <c r="G176" s="41">
        <v>4.5</v>
      </c>
      <c r="H176" s="38" t="s">
        <v>55</v>
      </c>
      <c r="I176" s="41">
        <v>15</v>
      </c>
      <c r="J176" s="43">
        <v>59520</v>
      </c>
      <c r="K176" s="43">
        <v>73352.28</v>
      </c>
      <c r="L176" s="43">
        <v>1565337</v>
      </c>
      <c r="M176" s="43">
        <v>0</v>
      </c>
      <c r="N176" s="43">
        <v>1565337</v>
      </c>
      <c r="O176" s="44"/>
    </row>
    <row r="177" spans="1:15" x14ac:dyDescent="0.15">
      <c r="A177" s="37" t="s">
        <v>311</v>
      </c>
      <c r="B177" s="48">
        <v>458</v>
      </c>
      <c r="C177" s="48" t="s">
        <v>312</v>
      </c>
      <c r="D177" s="38" t="s">
        <v>165</v>
      </c>
      <c r="E177" s="39">
        <v>16320000</v>
      </c>
      <c r="F177" s="38" t="s">
        <v>313</v>
      </c>
      <c r="G177" s="41">
        <v>6</v>
      </c>
      <c r="H177" s="48" t="s">
        <v>147</v>
      </c>
      <c r="I177" s="41">
        <v>4</v>
      </c>
      <c r="J177" s="43">
        <v>16320000000</v>
      </c>
      <c r="K177" s="43">
        <v>0</v>
      </c>
      <c r="L177" s="43">
        <v>0</v>
      </c>
      <c r="M177" s="43"/>
      <c r="N177" s="43"/>
      <c r="O177" s="44"/>
    </row>
    <row r="178" spans="1:15" x14ac:dyDescent="0.15">
      <c r="A178" s="37" t="s">
        <v>141</v>
      </c>
      <c r="B178" s="48">
        <v>458</v>
      </c>
      <c r="C178" s="48" t="s">
        <v>312</v>
      </c>
      <c r="D178" s="38" t="s">
        <v>165</v>
      </c>
      <c r="E178" s="39">
        <v>3500000</v>
      </c>
      <c r="F178" s="38" t="s">
        <v>314</v>
      </c>
      <c r="G178" s="41">
        <v>10</v>
      </c>
      <c r="H178" s="48" t="s">
        <v>147</v>
      </c>
      <c r="I178" s="41">
        <v>6.1666600000000003</v>
      </c>
      <c r="J178" s="43">
        <v>3500000000</v>
      </c>
      <c r="K178" s="43">
        <v>0</v>
      </c>
      <c r="L178" s="43">
        <v>0</v>
      </c>
      <c r="M178" s="43"/>
      <c r="N178" s="43"/>
      <c r="O178" s="44"/>
    </row>
    <row r="179" spans="1:15" x14ac:dyDescent="0.15">
      <c r="A179" s="37" t="s">
        <v>141</v>
      </c>
      <c r="B179" s="48">
        <v>458</v>
      </c>
      <c r="C179" s="48" t="s">
        <v>312</v>
      </c>
      <c r="D179" s="38" t="s">
        <v>165</v>
      </c>
      <c r="E179" s="39">
        <v>1000</v>
      </c>
      <c r="F179" s="38" t="s">
        <v>315</v>
      </c>
      <c r="G179" s="41">
        <v>10</v>
      </c>
      <c r="H179" s="48" t="s">
        <v>147</v>
      </c>
      <c r="I179" s="41">
        <v>6.1666600000000003</v>
      </c>
      <c r="J179" s="43">
        <v>1000000</v>
      </c>
      <c r="K179" s="43">
        <v>0</v>
      </c>
      <c r="L179" s="43">
        <v>0</v>
      </c>
      <c r="M179" s="43"/>
      <c r="N179" s="43"/>
      <c r="O179" s="44"/>
    </row>
    <row r="180" spans="1:15" x14ac:dyDescent="0.15">
      <c r="A180" s="37"/>
      <c r="B180" s="48"/>
      <c r="C180" s="48"/>
      <c r="D180" s="38"/>
      <c r="E180" s="39"/>
      <c r="F180" s="38"/>
      <c r="G180" s="41"/>
      <c r="H180" s="48"/>
      <c r="I180" s="41"/>
      <c r="J180" s="43"/>
      <c r="K180" s="43"/>
      <c r="L180" s="43"/>
      <c r="M180" s="43"/>
      <c r="N180" s="43"/>
      <c r="O180" s="44"/>
    </row>
    <row r="181" spans="1:15" x14ac:dyDescent="0.15">
      <c r="A181" s="37" t="s">
        <v>298</v>
      </c>
      <c r="B181" s="48">
        <v>471</v>
      </c>
      <c r="C181" s="48" t="s">
        <v>316</v>
      </c>
      <c r="D181" s="38" t="s">
        <v>165</v>
      </c>
      <c r="E181" s="39">
        <v>35250000</v>
      </c>
      <c r="F181" s="38" t="s">
        <v>317</v>
      </c>
      <c r="G181" s="41">
        <v>6.5</v>
      </c>
      <c r="H181" s="48" t="s">
        <v>147</v>
      </c>
      <c r="I181" s="41">
        <v>7</v>
      </c>
      <c r="J181" s="43">
        <v>35250000000</v>
      </c>
      <c r="K181" s="43">
        <v>32571000000</v>
      </c>
      <c r="L181" s="43">
        <v>32571000</v>
      </c>
      <c r="M181" s="43">
        <v>164708</v>
      </c>
      <c r="N181" s="43">
        <v>32735708</v>
      </c>
      <c r="O181" s="44"/>
    </row>
    <row r="182" spans="1:15" x14ac:dyDescent="0.15">
      <c r="A182" s="37" t="s">
        <v>298</v>
      </c>
      <c r="B182" s="48">
        <v>471</v>
      </c>
      <c r="C182" s="48" t="s">
        <v>316</v>
      </c>
      <c r="D182" s="38" t="s">
        <v>165</v>
      </c>
      <c r="E182" s="39">
        <v>4750000</v>
      </c>
      <c r="F182" s="38" t="s">
        <v>318</v>
      </c>
      <c r="G182" s="41">
        <v>0</v>
      </c>
      <c r="H182" s="48" t="s">
        <v>147</v>
      </c>
      <c r="I182" s="41">
        <v>7.25</v>
      </c>
      <c r="J182" s="43">
        <v>4750000000</v>
      </c>
      <c r="K182" s="43">
        <v>4750000000</v>
      </c>
      <c r="L182" s="43">
        <v>4750000</v>
      </c>
      <c r="M182" s="43">
        <v>0</v>
      </c>
      <c r="N182" s="43">
        <v>4750000</v>
      </c>
      <c r="O182" s="44"/>
    </row>
    <row r="183" spans="1:15" x14ac:dyDescent="0.15">
      <c r="A183" s="37" t="s">
        <v>148</v>
      </c>
      <c r="B183" s="48">
        <v>472</v>
      </c>
      <c r="C183" s="48" t="s">
        <v>319</v>
      </c>
      <c r="D183" s="38" t="s">
        <v>165</v>
      </c>
      <c r="E183" s="39">
        <v>15700000</v>
      </c>
      <c r="F183" s="38" t="s">
        <v>69</v>
      </c>
      <c r="G183" s="41">
        <v>6</v>
      </c>
      <c r="H183" s="48" t="s">
        <v>147</v>
      </c>
      <c r="I183" s="41">
        <v>4</v>
      </c>
      <c r="J183" s="43">
        <v>15700000000</v>
      </c>
      <c r="K183" s="43">
        <v>0</v>
      </c>
      <c r="L183" s="43">
        <v>0</v>
      </c>
      <c r="M183" s="43">
        <v>0</v>
      </c>
      <c r="N183" s="43">
        <v>0</v>
      </c>
      <c r="O183" s="44"/>
    </row>
    <row r="184" spans="1:15" x14ac:dyDescent="0.15">
      <c r="A184" s="37" t="s">
        <v>148</v>
      </c>
      <c r="B184" s="48">
        <v>472</v>
      </c>
      <c r="C184" s="48" t="s">
        <v>319</v>
      </c>
      <c r="D184" s="38" t="s">
        <v>165</v>
      </c>
      <c r="E184" s="39">
        <v>500000</v>
      </c>
      <c r="F184" s="38" t="s">
        <v>71</v>
      </c>
      <c r="G184" s="41" t="s">
        <v>320</v>
      </c>
      <c r="H184" s="48" t="s">
        <v>147</v>
      </c>
      <c r="I184" s="41">
        <v>6</v>
      </c>
      <c r="J184" s="43">
        <v>500000000</v>
      </c>
      <c r="K184" s="43">
        <v>500000000</v>
      </c>
      <c r="L184" s="43">
        <v>500000</v>
      </c>
      <c r="M184" s="43">
        <v>0</v>
      </c>
      <c r="N184" s="43">
        <v>500000</v>
      </c>
      <c r="O184" s="44"/>
    </row>
    <row r="185" spans="1:15" x14ac:dyDescent="0.15">
      <c r="A185" s="37" t="s">
        <v>148</v>
      </c>
      <c r="B185" s="48">
        <v>472</v>
      </c>
      <c r="C185" s="48" t="s">
        <v>319</v>
      </c>
      <c r="D185" s="38" t="s">
        <v>165</v>
      </c>
      <c r="E185" s="39">
        <v>1000</v>
      </c>
      <c r="F185" s="38" t="s">
        <v>135</v>
      </c>
      <c r="G185" s="41">
        <v>10</v>
      </c>
      <c r="H185" s="48" t="s">
        <v>147</v>
      </c>
      <c r="I185" s="41">
        <v>6</v>
      </c>
      <c r="J185" s="43">
        <v>1000000</v>
      </c>
      <c r="K185" s="43">
        <v>1000000</v>
      </c>
      <c r="L185" s="43">
        <v>1000</v>
      </c>
      <c r="M185" s="43">
        <v>499</v>
      </c>
      <c r="N185" s="43">
        <v>1499</v>
      </c>
      <c r="O185" s="43"/>
    </row>
    <row r="186" spans="1:15" x14ac:dyDescent="0.15">
      <c r="A186" s="37" t="s">
        <v>298</v>
      </c>
      <c r="B186" s="48">
        <v>473</v>
      </c>
      <c r="C186" s="48" t="s">
        <v>321</v>
      </c>
      <c r="D186" s="38" t="s">
        <v>165</v>
      </c>
      <c r="E186" s="39">
        <v>13000000</v>
      </c>
      <c r="F186" s="38" t="s">
        <v>322</v>
      </c>
      <c r="G186" s="41">
        <v>6.5</v>
      </c>
      <c r="H186" s="48" t="s">
        <v>147</v>
      </c>
      <c r="I186" s="41">
        <v>5.25</v>
      </c>
      <c r="J186" s="43">
        <v>13000000000</v>
      </c>
      <c r="K186" s="43">
        <v>0</v>
      </c>
      <c r="L186" s="43">
        <v>0</v>
      </c>
      <c r="M186" s="43"/>
      <c r="N186" s="43"/>
      <c r="O186" s="44"/>
    </row>
    <row r="187" spans="1:15" x14ac:dyDescent="0.15">
      <c r="A187" s="37" t="s">
        <v>298</v>
      </c>
      <c r="B187" s="48">
        <v>473</v>
      </c>
      <c r="C187" s="48" t="s">
        <v>321</v>
      </c>
      <c r="D187" s="38" t="s">
        <v>165</v>
      </c>
      <c r="E187" s="39">
        <v>10000</v>
      </c>
      <c r="F187" s="38" t="s">
        <v>323</v>
      </c>
      <c r="G187" s="41">
        <v>0</v>
      </c>
      <c r="H187" s="48" t="s">
        <v>147</v>
      </c>
      <c r="I187" s="41">
        <v>5.5</v>
      </c>
      <c r="J187" s="43">
        <v>10000000</v>
      </c>
      <c r="K187" s="43">
        <v>0</v>
      </c>
      <c r="L187" s="43">
        <v>0</v>
      </c>
      <c r="M187" s="43"/>
      <c r="N187" s="43"/>
      <c r="O187" s="44"/>
    </row>
    <row r="188" spans="1:15" x14ac:dyDescent="0.15">
      <c r="A188" s="37" t="s">
        <v>148</v>
      </c>
      <c r="B188" s="48">
        <v>486</v>
      </c>
      <c r="C188" s="48" t="s">
        <v>324</v>
      </c>
      <c r="D188" s="38" t="s">
        <v>36</v>
      </c>
      <c r="E188" s="39">
        <v>450</v>
      </c>
      <c r="F188" s="38" t="s">
        <v>111</v>
      </c>
      <c r="G188" s="41">
        <v>4.25</v>
      </c>
      <c r="H188" s="48" t="s">
        <v>63</v>
      </c>
      <c r="I188" s="41">
        <v>19.5</v>
      </c>
      <c r="J188" s="43">
        <v>450000</v>
      </c>
      <c r="K188" s="43">
        <v>355523</v>
      </c>
      <c r="L188" s="43">
        <v>7586857</v>
      </c>
      <c r="M188" s="43">
        <v>57233</v>
      </c>
      <c r="N188" s="43">
        <v>7644090</v>
      </c>
      <c r="O188" s="44"/>
    </row>
    <row r="189" spans="1:15" x14ac:dyDescent="0.15">
      <c r="A189" s="37" t="s">
        <v>325</v>
      </c>
      <c r="B189" s="48">
        <v>486</v>
      </c>
      <c r="C189" s="48" t="s">
        <v>324</v>
      </c>
      <c r="D189" s="38" t="s">
        <v>36</v>
      </c>
      <c r="E189" s="39">
        <v>50</v>
      </c>
      <c r="F189" s="38" t="s">
        <v>113</v>
      </c>
      <c r="G189" s="41">
        <v>8</v>
      </c>
      <c r="H189" s="48" t="s">
        <v>63</v>
      </c>
      <c r="I189" s="41">
        <v>23.25</v>
      </c>
      <c r="J189" s="43">
        <v>50000</v>
      </c>
      <c r="K189" s="43">
        <v>50000</v>
      </c>
      <c r="L189" s="43">
        <v>1067000</v>
      </c>
      <c r="M189" s="43">
        <v>404954</v>
      </c>
      <c r="N189" s="43">
        <v>1471954</v>
      </c>
      <c r="O189" s="44"/>
    </row>
    <row r="190" spans="1:15" x14ac:dyDescent="0.15">
      <c r="A190" s="37" t="s">
        <v>326</v>
      </c>
      <c r="B190" s="48">
        <v>486</v>
      </c>
      <c r="C190" s="48" t="s">
        <v>327</v>
      </c>
      <c r="D190" s="38" t="s">
        <v>36</v>
      </c>
      <c r="E190" s="39">
        <v>427</v>
      </c>
      <c r="F190" s="38" t="s">
        <v>240</v>
      </c>
      <c r="G190" s="41">
        <v>4</v>
      </c>
      <c r="H190" s="48" t="s">
        <v>63</v>
      </c>
      <c r="I190" s="41">
        <v>20</v>
      </c>
      <c r="J190" s="43">
        <v>427000</v>
      </c>
      <c r="K190" s="43">
        <v>365666</v>
      </c>
      <c r="L190" s="43">
        <v>7803309</v>
      </c>
      <c r="M190" s="43">
        <v>55464</v>
      </c>
      <c r="N190" s="43">
        <v>7858773</v>
      </c>
      <c r="O190" s="44"/>
    </row>
    <row r="191" spans="1:15" x14ac:dyDescent="0.15">
      <c r="A191" s="37" t="s">
        <v>326</v>
      </c>
      <c r="B191" s="48">
        <v>486</v>
      </c>
      <c r="C191" s="48" t="s">
        <v>327</v>
      </c>
      <c r="D191" s="38" t="s">
        <v>36</v>
      </c>
      <c r="E191" s="39">
        <v>37</v>
      </c>
      <c r="F191" s="38" t="s">
        <v>328</v>
      </c>
      <c r="G191" s="41">
        <v>4</v>
      </c>
      <c r="H191" s="48" t="s">
        <v>63</v>
      </c>
      <c r="I191" s="41">
        <v>20</v>
      </c>
      <c r="J191" s="43">
        <v>37000</v>
      </c>
      <c r="K191" s="43">
        <v>37000</v>
      </c>
      <c r="L191" s="43">
        <v>789580</v>
      </c>
      <c r="M191" s="43">
        <v>87531</v>
      </c>
      <c r="N191" s="43">
        <v>877111</v>
      </c>
      <c r="O191" s="44"/>
    </row>
    <row r="192" spans="1:15" x14ac:dyDescent="0.15">
      <c r="A192" s="37" t="s">
        <v>326</v>
      </c>
      <c r="B192" s="48">
        <v>486</v>
      </c>
      <c r="C192" s="48" t="s">
        <v>327</v>
      </c>
      <c r="D192" s="38" t="s">
        <v>36</v>
      </c>
      <c r="E192" s="39">
        <v>59</v>
      </c>
      <c r="F192" s="38" t="s">
        <v>329</v>
      </c>
      <c r="G192" s="41">
        <v>7</v>
      </c>
      <c r="H192" s="48" t="s">
        <v>63</v>
      </c>
      <c r="I192" s="41">
        <v>21.75</v>
      </c>
      <c r="J192" s="43">
        <v>59000</v>
      </c>
      <c r="K192" s="43">
        <v>59000</v>
      </c>
      <c r="L192" s="43">
        <v>1259059</v>
      </c>
      <c r="M192" s="43">
        <v>250364</v>
      </c>
      <c r="N192" s="43">
        <v>1509423</v>
      </c>
      <c r="O192" s="44"/>
    </row>
    <row r="193" spans="1:15" x14ac:dyDescent="0.15">
      <c r="A193" s="37"/>
      <c r="B193" s="48"/>
      <c r="C193" s="48"/>
      <c r="D193" s="38"/>
      <c r="E193" s="39"/>
      <c r="F193" s="38"/>
      <c r="G193" s="41"/>
      <c r="H193" s="48"/>
      <c r="I193" s="41"/>
      <c r="J193" s="43"/>
      <c r="K193" s="43"/>
      <c r="L193" s="43"/>
      <c r="M193" s="43"/>
      <c r="N193" s="43"/>
      <c r="O193" s="44"/>
    </row>
    <row r="194" spans="1:15" x14ac:dyDescent="0.15">
      <c r="A194" s="37" t="s">
        <v>298</v>
      </c>
      <c r="B194" s="48">
        <v>490</v>
      </c>
      <c r="C194" s="48" t="s">
        <v>330</v>
      </c>
      <c r="D194" s="38" t="s">
        <v>165</v>
      </c>
      <c r="E194" s="39">
        <v>15000000</v>
      </c>
      <c r="F194" s="38" t="s">
        <v>331</v>
      </c>
      <c r="G194" s="41">
        <v>6.25</v>
      </c>
      <c r="H194" s="48" t="s">
        <v>147</v>
      </c>
      <c r="I194" s="41">
        <v>6.25</v>
      </c>
      <c r="J194" s="43">
        <v>15000000000</v>
      </c>
      <c r="K194" s="43">
        <v>0</v>
      </c>
      <c r="L194" s="43">
        <v>0</v>
      </c>
      <c r="M194" s="43">
        <v>0</v>
      </c>
      <c r="N194" s="43">
        <v>0</v>
      </c>
      <c r="O194" s="44"/>
    </row>
    <row r="195" spans="1:15" x14ac:dyDescent="0.15">
      <c r="A195" s="37" t="s">
        <v>298</v>
      </c>
      <c r="B195" s="48">
        <v>490</v>
      </c>
      <c r="C195" s="48" t="s">
        <v>330</v>
      </c>
      <c r="D195" s="38" t="s">
        <v>165</v>
      </c>
      <c r="E195" s="39">
        <v>10000000</v>
      </c>
      <c r="F195" s="38" t="s">
        <v>332</v>
      </c>
      <c r="G195" s="41">
        <v>0</v>
      </c>
      <c r="H195" s="48" t="s">
        <v>147</v>
      </c>
      <c r="I195" s="41">
        <v>6.5</v>
      </c>
      <c r="J195" s="43">
        <v>10000000000</v>
      </c>
      <c r="K195" s="43">
        <v>0</v>
      </c>
      <c r="L195" s="43">
        <v>0</v>
      </c>
      <c r="M195" s="43">
        <v>0</v>
      </c>
      <c r="N195" s="43">
        <v>0</v>
      </c>
      <c r="O195" s="44"/>
    </row>
    <row r="196" spans="1:15" x14ac:dyDescent="0.15">
      <c r="A196" s="37" t="s">
        <v>333</v>
      </c>
      <c r="B196" s="48">
        <v>490</v>
      </c>
      <c r="C196" s="48" t="s">
        <v>334</v>
      </c>
      <c r="D196" s="38" t="s">
        <v>165</v>
      </c>
      <c r="E196" s="39">
        <v>16800000</v>
      </c>
      <c r="F196" s="38" t="s">
        <v>335</v>
      </c>
      <c r="G196" s="41">
        <v>6.5</v>
      </c>
      <c r="H196" s="48" t="s">
        <v>147</v>
      </c>
      <c r="I196" s="41">
        <v>5.75</v>
      </c>
      <c r="J196" s="43">
        <v>16800000000</v>
      </c>
      <c r="K196" s="43">
        <v>0</v>
      </c>
      <c r="L196" s="43">
        <v>0</v>
      </c>
      <c r="M196" s="43">
        <v>0</v>
      </c>
      <c r="N196" s="43">
        <v>0</v>
      </c>
      <c r="O196" s="44"/>
    </row>
    <row r="197" spans="1:15" x14ac:dyDescent="0.15">
      <c r="A197" s="37" t="s">
        <v>333</v>
      </c>
      <c r="B197" s="48">
        <v>490</v>
      </c>
      <c r="C197" s="48" t="s">
        <v>334</v>
      </c>
      <c r="D197" s="38" t="s">
        <v>165</v>
      </c>
      <c r="E197" s="39">
        <v>11200000</v>
      </c>
      <c r="F197" s="38" t="s">
        <v>336</v>
      </c>
      <c r="G197" s="41">
        <v>0</v>
      </c>
      <c r="H197" s="48" t="s">
        <v>147</v>
      </c>
      <c r="I197" s="41">
        <v>6</v>
      </c>
      <c r="J197" s="43">
        <v>11200000000</v>
      </c>
      <c r="K197" s="43">
        <v>0</v>
      </c>
      <c r="L197" s="43">
        <v>0</v>
      </c>
      <c r="M197" s="43">
        <v>0</v>
      </c>
      <c r="N197" s="43">
        <v>0</v>
      </c>
      <c r="O197" s="44"/>
    </row>
    <row r="198" spans="1:15" x14ac:dyDescent="0.15">
      <c r="A198" s="37" t="s">
        <v>60</v>
      </c>
      <c r="B198" s="48">
        <v>495</v>
      </c>
      <c r="C198" s="48" t="s">
        <v>337</v>
      </c>
      <c r="D198" s="38" t="s">
        <v>36</v>
      </c>
      <c r="E198" s="39">
        <v>578.5</v>
      </c>
      <c r="F198" s="38" t="s">
        <v>338</v>
      </c>
      <c r="G198" s="41">
        <v>4</v>
      </c>
      <c r="H198" s="48" t="s">
        <v>63</v>
      </c>
      <c r="I198" s="41">
        <v>19.25</v>
      </c>
      <c r="J198" s="43">
        <v>578500</v>
      </c>
      <c r="K198" s="43">
        <v>451167</v>
      </c>
      <c r="L198" s="43">
        <v>9627899</v>
      </c>
      <c r="M198" s="43">
        <v>94863</v>
      </c>
      <c r="N198" s="43">
        <v>9722762</v>
      </c>
      <c r="O198" s="44"/>
    </row>
    <row r="199" spans="1:15" x14ac:dyDescent="0.15">
      <c r="A199" s="37" t="s">
        <v>60</v>
      </c>
      <c r="B199" s="48">
        <v>495</v>
      </c>
      <c r="C199" s="48" t="s">
        <v>337</v>
      </c>
      <c r="D199" s="38" t="s">
        <v>36</v>
      </c>
      <c r="E199" s="39">
        <v>52.2</v>
      </c>
      <c r="F199" s="38" t="s">
        <v>339</v>
      </c>
      <c r="G199" s="41">
        <v>5</v>
      </c>
      <c r="H199" s="48" t="s">
        <v>63</v>
      </c>
      <c r="I199" s="41">
        <v>19.25</v>
      </c>
      <c r="J199" s="43">
        <v>52200</v>
      </c>
      <c r="K199" s="43">
        <v>52841</v>
      </c>
      <c r="L199" s="43">
        <v>1127626</v>
      </c>
      <c r="M199" s="43">
        <v>13838</v>
      </c>
      <c r="N199" s="43">
        <v>1141464</v>
      </c>
      <c r="O199" s="44"/>
    </row>
    <row r="200" spans="1:15" x14ac:dyDescent="0.15">
      <c r="A200" s="37" t="s">
        <v>64</v>
      </c>
      <c r="B200" s="48">
        <v>495</v>
      </c>
      <c r="C200" s="48" t="s">
        <v>337</v>
      </c>
      <c r="D200" s="38" t="s">
        <v>36</v>
      </c>
      <c r="E200" s="39">
        <v>27.4</v>
      </c>
      <c r="F200" s="38" t="s">
        <v>340</v>
      </c>
      <c r="G200" s="41">
        <v>5.5</v>
      </c>
      <c r="H200" s="48" t="s">
        <v>63</v>
      </c>
      <c r="I200" s="41">
        <v>19.25</v>
      </c>
      <c r="J200" s="43">
        <v>27400</v>
      </c>
      <c r="K200" s="43">
        <v>30497</v>
      </c>
      <c r="L200" s="43">
        <v>650806</v>
      </c>
      <c r="M200" s="43">
        <v>8769</v>
      </c>
      <c r="N200" s="43">
        <v>659575</v>
      </c>
      <c r="O200" s="44"/>
    </row>
    <row r="201" spans="1:15" x14ac:dyDescent="0.15">
      <c r="A201" s="37" t="s">
        <v>64</v>
      </c>
      <c r="B201" s="48">
        <v>495</v>
      </c>
      <c r="C201" s="48" t="s">
        <v>337</v>
      </c>
      <c r="D201" s="38" t="s">
        <v>36</v>
      </c>
      <c r="E201" s="39">
        <v>20.399999999999999</v>
      </c>
      <c r="F201" s="38" t="s">
        <v>341</v>
      </c>
      <c r="G201" s="41">
        <v>6</v>
      </c>
      <c r="H201" s="48" t="s">
        <v>63</v>
      </c>
      <c r="I201" s="41">
        <v>19.25</v>
      </c>
      <c r="J201" s="43">
        <v>20400</v>
      </c>
      <c r="K201" s="43">
        <v>24653</v>
      </c>
      <c r="L201" s="43">
        <v>526095</v>
      </c>
      <c r="M201" s="43">
        <v>7719</v>
      </c>
      <c r="N201" s="43">
        <v>533814</v>
      </c>
      <c r="O201" s="44"/>
    </row>
    <row r="202" spans="1:15" x14ac:dyDescent="0.15">
      <c r="A202" s="37" t="s">
        <v>342</v>
      </c>
      <c r="B202" s="48">
        <v>495</v>
      </c>
      <c r="C202" s="48" t="s">
        <v>337</v>
      </c>
      <c r="D202" s="38" t="s">
        <v>36</v>
      </c>
      <c r="E202" s="39">
        <v>22</v>
      </c>
      <c r="F202" s="64" t="s">
        <v>343</v>
      </c>
      <c r="G202" s="41">
        <v>7</v>
      </c>
      <c r="H202" s="48" t="s">
        <v>63</v>
      </c>
      <c r="I202" s="41">
        <v>19.25</v>
      </c>
      <c r="J202" s="43">
        <v>22000</v>
      </c>
      <c r="K202" s="43">
        <v>27410</v>
      </c>
      <c r="L202" s="43">
        <v>584929</v>
      </c>
      <c r="M202" s="43">
        <v>9978</v>
      </c>
      <c r="N202" s="43">
        <v>594907</v>
      </c>
      <c r="O202" s="44"/>
    </row>
    <row r="203" spans="1:15" x14ac:dyDescent="0.15">
      <c r="A203" s="37" t="s">
        <v>342</v>
      </c>
      <c r="B203" s="48">
        <v>495</v>
      </c>
      <c r="C203" s="48" t="s">
        <v>337</v>
      </c>
      <c r="D203" s="38" t="s">
        <v>36</v>
      </c>
      <c r="E203" s="39">
        <v>31</v>
      </c>
      <c r="F203" s="38" t="s">
        <v>344</v>
      </c>
      <c r="G203" s="41">
        <v>7.5</v>
      </c>
      <c r="H203" s="48" t="s">
        <v>63</v>
      </c>
      <c r="I203" s="41">
        <v>19.25</v>
      </c>
      <c r="J203" s="43">
        <v>31000</v>
      </c>
      <c r="K203" s="43">
        <v>39929</v>
      </c>
      <c r="L203" s="43">
        <v>852084</v>
      </c>
      <c r="M203" s="43">
        <v>15545</v>
      </c>
      <c r="N203" s="43">
        <v>867629</v>
      </c>
      <c r="O203" s="44"/>
    </row>
    <row r="204" spans="1:15" x14ac:dyDescent="0.15">
      <c r="A204" s="37" t="s">
        <v>345</v>
      </c>
      <c r="B204" s="48">
        <v>495</v>
      </c>
      <c r="C204" s="48" t="s">
        <v>346</v>
      </c>
      <c r="D204" s="38" t="s">
        <v>36</v>
      </c>
      <c r="E204" s="39">
        <v>478</v>
      </c>
      <c r="F204" s="38" t="s">
        <v>347</v>
      </c>
      <c r="G204" s="41">
        <v>4</v>
      </c>
      <c r="H204" s="48" t="s">
        <v>63</v>
      </c>
      <c r="I204" s="41">
        <v>18.25</v>
      </c>
      <c r="J204" s="43">
        <v>478000</v>
      </c>
      <c r="K204" s="43">
        <v>399308</v>
      </c>
      <c r="L204" s="43">
        <v>8521229</v>
      </c>
      <c r="M204" s="43">
        <v>83963</v>
      </c>
      <c r="N204" s="43">
        <v>8605192</v>
      </c>
      <c r="O204" s="44"/>
    </row>
    <row r="205" spans="1:15" x14ac:dyDescent="0.15">
      <c r="A205" s="37" t="s">
        <v>348</v>
      </c>
      <c r="B205" s="48">
        <v>495</v>
      </c>
      <c r="C205" s="48" t="s">
        <v>346</v>
      </c>
      <c r="D205" s="38" t="s">
        <v>36</v>
      </c>
      <c r="E205" s="39">
        <v>55</v>
      </c>
      <c r="F205" s="38" t="s">
        <v>349</v>
      </c>
      <c r="G205" s="41">
        <v>5</v>
      </c>
      <c r="H205" s="48" t="s">
        <v>63</v>
      </c>
      <c r="I205" s="41">
        <v>18.25</v>
      </c>
      <c r="J205" s="43">
        <v>55000</v>
      </c>
      <c r="K205" s="43">
        <v>55675</v>
      </c>
      <c r="L205" s="43">
        <v>1188104</v>
      </c>
      <c r="M205" s="43">
        <v>14580</v>
      </c>
      <c r="N205" s="43">
        <v>1202684</v>
      </c>
      <c r="O205" s="44"/>
    </row>
    <row r="206" spans="1:15" x14ac:dyDescent="0.15">
      <c r="A206" s="37" t="s">
        <v>350</v>
      </c>
      <c r="B206" s="48">
        <v>495</v>
      </c>
      <c r="C206" s="48" t="s">
        <v>346</v>
      </c>
      <c r="D206" s="38" t="s">
        <v>36</v>
      </c>
      <c r="E206" s="39">
        <v>18</v>
      </c>
      <c r="F206" s="38" t="s">
        <v>351</v>
      </c>
      <c r="G206" s="41">
        <v>5.5</v>
      </c>
      <c r="H206" s="48" t="s">
        <v>63</v>
      </c>
      <c r="I206" s="41">
        <v>18.25</v>
      </c>
      <c r="J206" s="43">
        <v>18000</v>
      </c>
      <c r="K206" s="43">
        <v>18990</v>
      </c>
      <c r="L206" s="43">
        <v>405246</v>
      </c>
      <c r="M206" s="43">
        <v>5461</v>
      </c>
      <c r="N206" s="43">
        <v>410707</v>
      </c>
      <c r="O206" s="44"/>
    </row>
    <row r="207" spans="1:15" x14ac:dyDescent="0.15">
      <c r="A207" s="37" t="s">
        <v>352</v>
      </c>
      <c r="B207" s="48">
        <v>495</v>
      </c>
      <c r="C207" s="48" t="s">
        <v>346</v>
      </c>
      <c r="D207" s="38" t="s">
        <v>36</v>
      </c>
      <c r="E207" s="39">
        <v>8</v>
      </c>
      <c r="F207" s="38" t="s">
        <v>353</v>
      </c>
      <c r="G207" s="41">
        <v>6</v>
      </c>
      <c r="H207" s="48" t="s">
        <v>63</v>
      </c>
      <c r="I207" s="41">
        <v>18.25</v>
      </c>
      <c r="J207" s="43">
        <v>8000</v>
      </c>
      <c r="K207" s="43">
        <v>9121</v>
      </c>
      <c r="L207" s="43">
        <v>194642</v>
      </c>
      <c r="M207" s="43">
        <v>2856</v>
      </c>
      <c r="N207" s="43">
        <v>197498</v>
      </c>
      <c r="O207" s="44"/>
    </row>
    <row r="208" spans="1:15" x14ac:dyDescent="0.15">
      <c r="A208" s="37" t="s">
        <v>352</v>
      </c>
      <c r="B208" s="48">
        <v>495</v>
      </c>
      <c r="C208" s="48" t="s">
        <v>346</v>
      </c>
      <c r="D208" s="38" t="s">
        <v>36</v>
      </c>
      <c r="E208" s="39">
        <v>15</v>
      </c>
      <c r="F208" s="38" t="s">
        <v>354</v>
      </c>
      <c r="G208" s="41">
        <v>7</v>
      </c>
      <c r="H208" s="48" t="s">
        <v>63</v>
      </c>
      <c r="I208" s="41">
        <v>18.25</v>
      </c>
      <c r="J208" s="43">
        <v>15000</v>
      </c>
      <c r="K208" s="43">
        <v>17466</v>
      </c>
      <c r="L208" s="43">
        <v>372724</v>
      </c>
      <c r="M208" s="43">
        <v>6358</v>
      </c>
      <c r="N208" s="43">
        <v>379082</v>
      </c>
      <c r="O208" s="44"/>
    </row>
    <row r="209" spans="1:15" x14ac:dyDescent="0.15">
      <c r="A209" s="37" t="s">
        <v>352</v>
      </c>
      <c r="B209" s="48">
        <v>495</v>
      </c>
      <c r="C209" s="48" t="s">
        <v>346</v>
      </c>
      <c r="D209" s="38" t="s">
        <v>36</v>
      </c>
      <c r="E209" s="39">
        <v>25</v>
      </c>
      <c r="F209" s="38" t="s">
        <v>355</v>
      </c>
      <c r="G209" s="41">
        <v>7.5</v>
      </c>
      <c r="H209" s="48" t="s">
        <v>63</v>
      </c>
      <c r="I209" s="41">
        <v>18.25</v>
      </c>
      <c r="J209" s="43">
        <v>25000</v>
      </c>
      <c r="K209" s="43">
        <v>29954</v>
      </c>
      <c r="L209" s="43">
        <v>639218</v>
      </c>
      <c r="M209" s="43">
        <v>11662</v>
      </c>
      <c r="N209" s="43">
        <v>650880</v>
      </c>
      <c r="O209" s="44"/>
    </row>
    <row r="210" spans="1:15" x14ac:dyDescent="0.15">
      <c r="A210" s="37" t="s">
        <v>356</v>
      </c>
      <c r="B210" s="48">
        <v>495</v>
      </c>
      <c r="C210" s="48" t="s">
        <v>357</v>
      </c>
      <c r="D210" s="38" t="s">
        <v>36</v>
      </c>
      <c r="E210" s="39">
        <v>402</v>
      </c>
      <c r="F210" s="38" t="s">
        <v>358</v>
      </c>
      <c r="G210" s="41">
        <v>4.7</v>
      </c>
      <c r="H210" s="38" t="s">
        <v>63</v>
      </c>
      <c r="I210" s="41">
        <v>17</v>
      </c>
      <c r="J210" s="146">
        <v>402000</v>
      </c>
      <c r="K210" s="43">
        <v>369156</v>
      </c>
      <c r="L210" s="43">
        <v>7877785</v>
      </c>
      <c r="M210" s="43">
        <v>90975</v>
      </c>
      <c r="N210" s="43">
        <v>7968760</v>
      </c>
      <c r="O210" s="44"/>
    </row>
    <row r="211" spans="1:15" x14ac:dyDescent="0.15">
      <c r="A211" s="37" t="s">
        <v>359</v>
      </c>
      <c r="B211" s="48">
        <v>495</v>
      </c>
      <c r="C211" s="48" t="s">
        <v>357</v>
      </c>
      <c r="D211" s="38" t="s">
        <v>36</v>
      </c>
      <c r="E211" s="39">
        <v>38.200000000000003</v>
      </c>
      <c r="F211" s="38" t="s">
        <v>360</v>
      </c>
      <c r="G211" s="41">
        <v>5.2</v>
      </c>
      <c r="H211" s="38" t="s">
        <v>63</v>
      </c>
      <c r="I211" s="41">
        <v>17</v>
      </c>
      <c r="J211" s="146">
        <v>38200</v>
      </c>
      <c r="K211" s="43">
        <v>38200</v>
      </c>
      <c r="L211" s="43">
        <v>815188</v>
      </c>
      <c r="M211" s="43">
        <v>10396</v>
      </c>
      <c r="N211" s="43">
        <v>825584</v>
      </c>
      <c r="O211" s="44"/>
    </row>
    <row r="212" spans="1:15" x14ac:dyDescent="0.15">
      <c r="A212" s="37" t="s">
        <v>359</v>
      </c>
      <c r="B212" s="48">
        <v>495</v>
      </c>
      <c r="C212" s="48" t="s">
        <v>357</v>
      </c>
      <c r="D212" s="38" t="s">
        <v>36</v>
      </c>
      <c r="E212" s="39">
        <v>12</v>
      </c>
      <c r="F212" s="38" t="s">
        <v>361</v>
      </c>
      <c r="G212" s="41">
        <v>5.2</v>
      </c>
      <c r="H212" s="38" t="s">
        <v>63</v>
      </c>
      <c r="I212" s="41">
        <v>17</v>
      </c>
      <c r="J212" s="146">
        <v>12000</v>
      </c>
      <c r="K212" s="43">
        <v>12153</v>
      </c>
      <c r="L212" s="43">
        <v>259345</v>
      </c>
      <c r="M212" s="43">
        <v>3307</v>
      </c>
      <c r="N212" s="43">
        <v>262652</v>
      </c>
      <c r="O212" s="44"/>
    </row>
    <row r="213" spans="1:15" x14ac:dyDescent="0.15">
      <c r="A213" s="37" t="s">
        <v>359</v>
      </c>
      <c r="B213" s="48">
        <v>495</v>
      </c>
      <c r="C213" s="48" t="s">
        <v>357</v>
      </c>
      <c r="D213" s="38" t="s">
        <v>36</v>
      </c>
      <c r="E213" s="39">
        <v>6</v>
      </c>
      <c r="F213" s="38" t="s">
        <v>362</v>
      </c>
      <c r="G213" s="41">
        <v>5.2</v>
      </c>
      <c r="H213" s="38" t="s">
        <v>63</v>
      </c>
      <c r="I213" s="41">
        <v>17</v>
      </c>
      <c r="J213" s="146">
        <v>6000</v>
      </c>
      <c r="K213" s="43">
        <v>6312</v>
      </c>
      <c r="L213" s="43">
        <v>134698</v>
      </c>
      <c r="M213" s="43">
        <v>1718</v>
      </c>
      <c r="N213" s="43">
        <v>136416</v>
      </c>
      <c r="O213" s="44"/>
    </row>
    <row r="214" spans="1:15" x14ac:dyDescent="0.15">
      <c r="A214" s="37" t="s">
        <v>359</v>
      </c>
      <c r="B214" s="48">
        <v>495</v>
      </c>
      <c r="C214" s="48" t="s">
        <v>357</v>
      </c>
      <c r="D214" s="38" t="s">
        <v>36</v>
      </c>
      <c r="E214" s="39">
        <v>9</v>
      </c>
      <c r="F214" s="38" t="s">
        <v>363</v>
      </c>
      <c r="G214" s="41">
        <v>5.2</v>
      </c>
      <c r="H214" s="38" t="s">
        <v>63</v>
      </c>
      <c r="I214" s="41">
        <v>17</v>
      </c>
      <c r="J214" s="146">
        <v>9000</v>
      </c>
      <c r="K214" s="43">
        <v>9468</v>
      </c>
      <c r="L214" s="43">
        <v>202047</v>
      </c>
      <c r="M214" s="43">
        <v>2577</v>
      </c>
      <c r="N214" s="43">
        <v>204624</v>
      </c>
      <c r="O214" s="44"/>
    </row>
    <row r="215" spans="1:15" x14ac:dyDescent="0.15">
      <c r="A215" s="37" t="s">
        <v>359</v>
      </c>
      <c r="B215" s="48">
        <v>495</v>
      </c>
      <c r="C215" s="48" t="s">
        <v>357</v>
      </c>
      <c r="D215" s="38" t="s">
        <v>36</v>
      </c>
      <c r="E215" s="39">
        <v>27.4</v>
      </c>
      <c r="F215" s="38" t="s">
        <v>364</v>
      </c>
      <c r="G215" s="41">
        <v>5.2</v>
      </c>
      <c r="H215" s="38" t="s">
        <v>63</v>
      </c>
      <c r="I215" s="41">
        <v>17</v>
      </c>
      <c r="J215" s="146">
        <v>27400</v>
      </c>
      <c r="K215" s="43">
        <v>29192</v>
      </c>
      <c r="L215" s="43">
        <v>622957</v>
      </c>
      <c r="M215" s="43">
        <v>7945</v>
      </c>
      <c r="N215" s="43">
        <v>630902</v>
      </c>
      <c r="O215" s="44"/>
    </row>
    <row r="216" spans="1:15" x14ac:dyDescent="0.15">
      <c r="A216" s="37"/>
      <c r="B216" s="48"/>
      <c r="C216" s="48"/>
      <c r="D216" s="38"/>
      <c r="E216" s="39"/>
      <c r="F216" s="38"/>
      <c r="G216" s="41"/>
      <c r="H216" s="48"/>
      <c r="I216" s="41"/>
      <c r="J216" s="43"/>
      <c r="K216" s="43"/>
      <c r="L216" s="43"/>
      <c r="M216" s="43"/>
      <c r="N216" s="43"/>
      <c r="O216" s="44"/>
    </row>
    <row r="217" spans="1:15" x14ac:dyDescent="0.15">
      <c r="A217" s="37" t="s">
        <v>365</v>
      </c>
      <c r="B217" s="48">
        <v>496</v>
      </c>
      <c r="C217" s="48" t="s">
        <v>366</v>
      </c>
      <c r="D217" s="38" t="s">
        <v>165</v>
      </c>
      <c r="E217" s="39">
        <v>55000000</v>
      </c>
      <c r="F217" s="38" t="s">
        <v>367</v>
      </c>
      <c r="G217" s="41">
        <v>8</v>
      </c>
      <c r="H217" s="48" t="s">
        <v>147</v>
      </c>
      <c r="I217" s="41">
        <v>6.5</v>
      </c>
      <c r="J217" s="43"/>
      <c r="K217" s="43"/>
      <c r="L217" s="43"/>
      <c r="M217" s="43"/>
      <c r="N217" s="43"/>
      <c r="O217" s="44"/>
    </row>
    <row r="218" spans="1:15" x14ac:dyDescent="0.15">
      <c r="A218" s="37" t="s">
        <v>365</v>
      </c>
      <c r="B218" s="48">
        <v>496</v>
      </c>
      <c r="C218" s="48" t="s">
        <v>366</v>
      </c>
      <c r="D218" s="38" t="s">
        <v>165</v>
      </c>
      <c r="E218" s="39">
        <v>27200000</v>
      </c>
      <c r="F218" s="38" t="s">
        <v>368</v>
      </c>
      <c r="G218" s="41">
        <v>0</v>
      </c>
      <c r="H218" s="48" t="s">
        <v>147</v>
      </c>
      <c r="I218" s="41">
        <v>6.75</v>
      </c>
      <c r="J218" s="43"/>
      <c r="K218" s="43"/>
      <c r="L218" s="43"/>
      <c r="M218" s="43"/>
      <c r="N218" s="43"/>
      <c r="O218" s="44"/>
    </row>
    <row r="219" spans="1:15" x14ac:dyDescent="0.15">
      <c r="A219" s="37" t="s">
        <v>365</v>
      </c>
      <c r="B219" s="48">
        <v>496</v>
      </c>
      <c r="C219" s="48" t="s">
        <v>366</v>
      </c>
      <c r="D219" s="38" t="s">
        <v>165</v>
      </c>
      <c r="E219" s="39">
        <v>2800000</v>
      </c>
      <c r="F219" s="38" t="s">
        <v>369</v>
      </c>
      <c r="G219" s="41">
        <v>0</v>
      </c>
      <c r="H219" s="48" t="s">
        <v>147</v>
      </c>
      <c r="I219" s="41">
        <v>6.75</v>
      </c>
      <c r="J219" s="43"/>
      <c r="K219" s="43"/>
      <c r="L219" s="43"/>
      <c r="M219" s="43"/>
      <c r="N219" s="43"/>
      <c r="O219" s="44"/>
    </row>
    <row r="220" spans="1:15" x14ac:dyDescent="0.15">
      <c r="A220" s="37" t="s">
        <v>67</v>
      </c>
      <c r="B220" s="48">
        <v>501</v>
      </c>
      <c r="C220" s="48" t="s">
        <v>370</v>
      </c>
      <c r="D220" s="38" t="s">
        <v>36</v>
      </c>
      <c r="E220" s="39">
        <v>156.30000000000001</v>
      </c>
      <c r="F220" s="38" t="s">
        <v>244</v>
      </c>
      <c r="G220" s="41">
        <v>4.1500000000000004</v>
      </c>
      <c r="H220" s="38" t="s">
        <v>55</v>
      </c>
      <c r="I220" s="41">
        <v>7.75</v>
      </c>
      <c r="J220" s="43">
        <v>156300</v>
      </c>
      <c r="K220" s="43">
        <v>93414.49</v>
      </c>
      <c r="L220" s="43">
        <v>1993464</v>
      </c>
      <c r="M220" s="43">
        <v>6491</v>
      </c>
      <c r="N220" s="43">
        <v>1999955</v>
      </c>
      <c r="O220" s="44"/>
    </row>
    <row r="221" spans="1:15" x14ac:dyDescent="0.15">
      <c r="A221" s="37" t="s">
        <v>301</v>
      </c>
      <c r="B221" s="48">
        <v>501</v>
      </c>
      <c r="C221" s="48" t="s">
        <v>370</v>
      </c>
      <c r="D221" s="38" t="s">
        <v>36</v>
      </c>
      <c r="E221" s="39">
        <v>47.1</v>
      </c>
      <c r="F221" s="38" t="s">
        <v>245</v>
      </c>
      <c r="G221" s="41">
        <v>4.5</v>
      </c>
      <c r="H221" s="38" t="s">
        <v>55</v>
      </c>
      <c r="I221" s="41">
        <v>14.75</v>
      </c>
      <c r="J221" s="43">
        <v>47100</v>
      </c>
      <c r="K221" s="43">
        <v>55138.68</v>
      </c>
      <c r="L221" s="43">
        <v>1176659</v>
      </c>
      <c r="M221" s="43">
        <v>0</v>
      </c>
      <c r="N221" s="43">
        <v>1176659</v>
      </c>
      <c r="O221" s="44"/>
    </row>
    <row r="222" spans="1:15" x14ac:dyDescent="0.15">
      <c r="A222" s="37" t="s">
        <v>301</v>
      </c>
      <c r="B222" s="48">
        <v>501</v>
      </c>
      <c r="C222" s="48" t="s">
        <v>370</v>
      </c>
      <c r="D222" s="38" t="s">
        <v>36</v>
      </c>
      <c r="E222" s="39">
        <v>11.4</v>
      </c>
      <c r="F222" s="38" t="s">
        <v>371</v>
      </c>
      <c r="G222" s="41">
        <v>5.5</v>
      </c>
      <c r="H222" s="38" t="s">
        <v>55</v>
      </c>
      <c r="I222" s="41">
        <v>15</v>
      </c>
      <c r="J222" s="43">
        <v>11400</v>
      </c>
      <c r="K222" s="43">
        <v>13808.59</v>
      </c>
      <c r="L222" s="43">
        <v>294675</v>
      </c>
      <c r="M222" s="43">
        <v>0</v>
      </c>
      <c r="N222" s="43">
        <v>294675</v>
      </c>
      <c r="O222" s="44"/>
    </row>
    <row r="223" spans="1:15" x14ac:dyDescent="0.15">
      <c r="A223" s="37" t="s">
        <v>301</v>
      </c>
      <c r="B223" s="48">
        <v>501</v>
      </c>
      <c r="C223" s="48" t="s">
        <v>370</v>
      </c>
      <c r="D223" s="38" t="s">
        <v>36</v>
      </c>
      <c r="E223" s="39">
        <v>58</v>
      </c>
      <c r="F223" s="38" t="s">
        <v>372</v>
      </c>
      <c r="G223" s="41">
        <v>5</v>
      </c>
      <c r="H223" s="38" t="s">
        <v>55</v>
      </c>
      <c r="I223" s="41">
        <v>15.25</v>
      </c>
      <c r="J223" s="43">
        <v>58000</v>
      </c>
      <c r="K223" s="43">
        <v>69917.03</v>
      </c>
      <c r="L223" s="43">
        <v>1492029</v>
      </c>
      <c r="M223" s="43">
        <v>0</v>
      </c>
      <c r="N223" s="43">
        <v>1492029</v>
      </c>
      <c r="O223" s="44"/>
    </row>
    <row r="224" spans="1:15" x14ac:dyDescent="0.15">
      <c r="A224" s="37"/>
      <c r="B224" s="48"/>
      <c r="C224" s="48"/>
      <c r="D224" s="38"/>
      <c r="E224" s="39"/>
      <c r="F224" s="38"/>
      <c r="G224" s="41"/>
      <c r="H224" s="48"/>
      <c r="I224" s="41"/>
      <c r="J224" s="43"/>
      <c r="K224" s="43"/>
      <c r="L224" s="43"/>
      <c r="M224" s="43"/>
      <c r="N224" s="43"/>
      <c r="O224" s="44"/>
    </row>
    <row r="225" spans="1:15" x14ac:dyDescent="0.15">
      <c r="A225" s="37" t="s">
        <v>373</v>
      </c>
      <c r="B225" s="48">
        <v>510</v>
      </c>
      <c r="C225" s="38" t="s">
        <v>374</v>
      </c>
      <c r="D225" s="38" t="s">
        <v>36</v>
      </c>
      <c r="E225" s="39">
        <v>863</v>
      </c>
      <c r="F225" s="38" t="s">
        <v>295</v>
      </c>
      <c r="G225" s="41">
        <v>4</v>
      </c>
      <c r="H225" s="48" t="s">
        <v>63</v>
      </c>
      <c r="I225" s="41">
        <v>18.5</v>
      </c>
      <c r="J225" s="43">
        <v>863000</v>
      </c>
      <c r="K225" s="43">
        <v>714463</v>
      </c>
      <c r="L225" s="43">
        <v>15246633</v>
      </c>
      <c r="M225" s="43">
        <v>150219</v>
      </c>
      <c r="N225" s="43">
        <v>15396852</v>
      </c>
      <c r="O225" s="44"/>
    </row>
    <row r="226" spans="1:15" x14ac:dyDescent="0.15">
      <c r="A226" s="37" t="s">
        <v>373</v>
      </c>
      <c r="B226" s="48">
        <v>510</v>
      </c>
      <c r="C226" s="38" t="s">
        <v>374</v>
      </c>
      <c r="D226" s="38" t="s">
        <v>36</v>
      </c>
      <c r="E226" s="39">
        <v>141</v>
      </c>
      <c r="F226" s="38" t="s">
        <v>297</v>
      </c>
      <c r="G226" s="41">
        <v>4</v>
      </c>
      <c r="H226" s="48" t="s">
        <v>63</v>
      </c>
      <c r="I226" s="41">
        <v>18.5</v>
      </c>
      <c r="J226" s="43">
        <v>141000</v>
      </c>
      <c r="K226" s="43">
        <v>115886</v>
      </c>
      <c r="L226" s="43">
        <v>2473006</v>
      </c>
      <c r="M226" s="43">
        <v>24366</v>
      </c>
      <c r="N226" s="43">
        <v>2497372</v>
      </c>
      <c r="O226" s="44"/>
    </row>
    <row r="227" spans="1:15" x14ac:dyDescent="0.15">
      <c r="A227" s="37" t="s">
        <v>64</v>
      </c>
      <c r="B227" s="48">
        <v>510</v>
      </c>
      <c r="C227" s="38" t="s">
        <v>374</v>
      </c>
      <c r="D227" s="38" t="s">
        <v>36</v>
      </c>
      <c r="E227" s="39">
        <v>45</v>
      </c>
      <c r="F227" s="38" t="s">
        <v>375</v>
      </c>
      <c r="G227" s="41">
        <v>4</v>
      </c>
      <c r="H227" s="48" t="s">
        <v>63</v>
      </c>
      <c r="I227" s="41">
        <v>18.5</v>
      </c>
      <c r="J227" s="43">
        <v>45000</v>
      </c>
      <c r="K227" s="43">
        <v>50619</v>
      </c>
      <c r="L227" s="43">
        <v>1080209</v>
      </c>
      <c r="M227" s="43">
        <v>10643</v>
      </c>
      <c r="N227" s="43">
        <v>1090852</v>
      </c>
      <c r="O227" s="44"/>
    </row>
    <row r="228" spans="1:15" x14ac:dyDescent="0.15">
      <c r="A228" s="37" t="s">
        <v>64</v>
      </c>
      <c r="B228" s="48">
        <v>510</v>
      </c>
      <c r="C228" s="38" t="s">
        <v>374</v>
      </c>
      <c r="D228" s="38" t="s">
        <v>36</v>
      </c>
      <c r="E228" s="39">
        <v>18</v>
      </c>
      <c r="F228" s="38" t="s">
        <v>376</v>
      </c>
      <c r="G228" s="41">
        <v>4</v>
      </c>
      <c r="H228" s="48" t="s">
        <v>63</v>
      </c>
      <c r="I228" s="41">
        <v>18.5</v>
      </c>
      <c r="J228" s="43">
        <v>18000</v>
      </c>
      <c r="K228" s="43">
        <v>20247</v>
      </c>
      <c r="L228" s="43">
        <v>432071</v>
      </c>
      <c r="M228" s="43">
        <v>4257</v>
      </c>
      <c r="N228" s="43">
        <v>436328</v>
      </c>
      <c r="O228" s="44"/>
    </row>
    <row r="229" spans="1:15" x14ac:dyDescent="0.15">
      <c r="A229" s="37" t="s">
        <v>377</v>
      </c>
      <c r="B229" s="48">
        <v>510</v>
      </c>
      <c r="C229" s="38" t="s">
        <v>374</v>
      </c>
      <c r="D229" s="38" t="s">
        <v>36</v>
      </c>
      <c r="E229" s="39">
        <v>46</v>
      </c>
      <c r="F229" s="38" t="s">
        <v>378</v>
      </c>
      <c r="G229" s="41">
        <v>4</v>
      </c>
      <c r="H229" s="48" t="s">
        <v>63</v>
      </c>
      <c r="I229" s="41">
        <v>18.5</v>
      </c>
      <c r="J229" s="43">
        <v>46000</v>
      </c>
      <c r="K229" s="43">
        <v>51743</v>
      </c>
      <c r="L229" s="43">
        <v>1104195</v>
      </c>
      <c r="M229" s="43">
        <v>10880</v>
      </c>
      <c r="N229" s="43">
        <v>1115075</v>
      </c>
      <c r="O229" s="44"/>
    </row>
    <row r="230" spans="1:15" x14ac:dyDescent="0.15">
      <c r="A230" s="37" t="s">
        <v>377</v>
      </c>
      <c r="B230" s="48">
        <v>510</v>
      </c>
      <c r="C230" s="38" t="s">
        <v>374</v>
      </c>
      <c r="D230" s="38" t="s">
        <v>36</v>
      </c>
      <c r="E230" s="39">
        <v>113</v>
      </c>
      <c r="F230" s="38" t="s">
        <v>379</v>
      </c>
      <c r="G230" s="41">
        <v>4</v>
      </c>
      <c r="H230" s="48" t="s">
        <v>63</v>
      </c>
      <c r="I230" s="41">
        <v>18.5</v>
      </c>
      <c r="J230" s="43">
        <v>113000</v>
      </c>
      <c r="K230" s="43">
        <v>127109</v>
      </c>
      <c r="L230" s="43">
        <v>2712505</v>
      </c>
      <c r="M230" s="43">
        <v>26726</v>
      </c>
      <c r="N230" s="43">
        <v>2739231</v>
      </c>
      <c r="O230" s="44"/>
    </row>
    <row r="231" spans="1:15" x14ac:dyDescent="0.15">
      <c r="A231" s="37" t="s">
        <v>269</v>
      </c>
      <c r="B231" s="48">
        <v>511</v>
      </c>
      <c r="C231" s="48" t="s">
        <v>380</v>
      </c>
      <c r="D231" s="38" t="s">
        <v>165</v>
      </c>
      <c r="E231" s="39">
        <v>17160000</v>
      </c>
      <c r="F231" s="38" t="s">
        <v>317</v>
      </c>
      <c r="G231" s="41">
        <v>7</v>
      </c>
      <c r="H231" s="38" t="s">
        <v>147</v>
      </c>
      <c r="I231" s="41">
        <v>6</v>
      </c>
      <c r="J231" s="43">
        <v>17160000000</v>
      </c>
      <c r="K231" s="43">
        <v>17160000000</v>
      </c>
      <c r="L231" s="43">
        <v>17160000</v>
      </c>
      <c r="M231" s="43">
        <v>227026</v>
      </c>
      <c r="N231" s="43">
        <v>17387026</v>
      </c>
      <c r="O231" s="44"/>
    </row>
    <row r="232" spans="1:15" x14ac:dyDescent="0.15">
      <c r="A232" s="37" t="s">
        <v>269</v>
      </c>
      <c r="B232" s="48">
        <v>511</v>
      </c>
      <c r="C232" s="48" t="s">
        <v>380</v>
      </c>
      <c r="D232" s="38" t="s">
        <v>165</v>
      </c>
      <c r="E232" s="39">
        <v>3450000</v>
      </c>
      <c r="F232" s="38" t="s">
        <v>318</v>
      </c>
      <c r="G232" s="41">
        <v>7.7</v>
      </c>
      <c r="H232" s="38" t="s">
        <v>147</v>
      </c>
      <c r="I232" s="41">
        <v>6</v>
      </c>
      <c r="J232" s="43">
        <v>3450000000</v>
      </c>
      <c r="K232" s="43">
        <v>3450000000</v>
      </c>
      <c r="L232" s="43">
        <v>3450000</v>
      </c>
      <c r="M232" s="43">
        <v>50089</v>
      </c>
      <c r="N232" s="43">
        <v>3500089</v>
      </c>
      <c r="O232" s="44"/>
    </row>
    <row r="233" spans="1:15" x14ac:dyDescent="0.15">
      <c r="A233" s="37" t="s">
        <v>223</v>
      </c>
      <c r="B233" s="48">
        <v>511</v>
      </c>
      <c r="C233" s="48" t="s">
        <v>380</v>
      </c>
      <c r="D233" s="38" t="s">
        <v>165</v>
      </c>
      <c r="E233" s="39">
        <v>3596000</v>
      </c>
      <c r="F233" s="38" t="s">
        <v>381</v>
      </c>
      <c r="G233" s="41">
        <v>10</v>
      </c>
      <c r="H233" s="38" t="s">
        <v>147</v>
      </c>
      <c r="I233" s="41">
        <v>6.25</v>
      </c>
      <c r="J233" s="43">
        <v>3596000000</v>
      </c>
      <c r="K233" s="43">
        <v>4786275992</v>
      </c>
      <c r="L233" s="43">
        <v>4786276</v>
      </c>
      <c r="M233" s="43">
        <v>89456</v>
      </c>
      <c r="N233" s="43">
        <v>4875732</v>
      </c>
      <c r="O233" s="44"/>
    </row>
    <row r="234" spans="1:15" x14ac:dyDescent="0.15">
      <c r="A234" s="37"/>
      <c r="B234" s="48"/>
      <c r="C234" s="48"/>
      <c r="D234" s="38"/>
      <c r="E234" s="39"/>
      <c r="F234" s="38"/>
      <c r="G234" s="41"/>
      <c r="H234" s="38"/>
      <c r="I234" s="41"/>
      <c r="J234" s="43"/>
      <c r="K234" s="43"/>
      <c r="L234" s="43"/>
      <c r="M234" s="43"/>
      <c r="N234" s="43"/>
      <c r="O234" s="44"/>
    </row>
    <row r="235" spans="1:15" x14ac:dyDescent="0.15">
      <c r="A235" s="37" t="s">
        <v>220</v>
      </c>
      <c r="B235" s="48">
        <v>514</v>
      </c>
      <c r="C235" s="48" t="s">
        <v>382</v>
      </c>
      <c r="D235" s="38" t="s">
        <v>383</v>
      </c>
      <c r="E235" s="39">
        <v>65000</v>
      </c>
      <c r="F235" s="38" t="s">
        <v>322</v>
      </c>
      <c r="G235" s="41">
        <v>7.61</v>
      </c>
      <c r="H235" s="38" t="s">
        <v>116</v>
      </c>
      <c r="I235" s="41">
        <v>14.5</v>
      </c>
      <c r="J235" s="43">
        <v>65000000</v>
      </c>
      <c r="K235" s="43">
        <v>65000000</v>
      </c>
      <c r="L235" s="43">
        <v>31437250</v>
      </c>
      <c r="M235" s="43">
        <v>219301</v>
      </c>
      <c r="N235" s="43">
        <v>31656551</v>
      </c>
      <c r="O235" s="44"/>
    </row>
    <row r="236" spans="1:15" x14ac:dyDescent="0.15">
      <c r="A236" s="37" t="s">
        <v>384</v>
      </c>
      <c r="B236" s="48">
        <v>514</v>
      </c>
      <c r="C236" s="48" t="s">
        <v>382</v>
      </c>
      <c r="D236" s="38" t="s">
        <v>383</v>
      </c>
      <c r="E236" s="39">
        <v>1</v>
      </c>
      <c r="F236" s="38" t="s">
        <v>385</v>
      </c>
      <c r="G236" s="41">
        <v>7.75</v>
      </c>
      <c r="H236" s="38" t="s">
        <v>116</v>
      </c>
      <c r="I236" s="41">
        <v>15</v>
      </c>
      <c r="J236" s="43">
        <v>1000</v>
      </c>
      <c r="K236" s="43">
        <v>1256.22</v>
      </c>
      <c r="L236" s="43">
        <v>608</v>
      </c>
      <c r="M236" s="43">
        <v>4</v>
      </c>
      <c r="N236" s="43">
        <v>612</v>
      </c>
      <c r="O236" s="44"/>
    </row>
    <row r="237" spans="1:15" x14ac:dyDescent="0.15">
      <c r="A237" s="37" t="s">
        <v>298</v>
      </c>
      <c r="B237" s="48">
        <v>519</v>
      </c>
      <c r="C237" s="48" t="s">
        <v>386</v>
      </c>
      <c r="D237" s="38" t="s">
        <v>165</v>
      </c>
      <c r="E237" s="39">
        <v>34000000</v>
      </c>
      <c r="F237" s="38" t="s">
        <v>387</v>
      </c>
      <c r="G237" s="41">
        <v>6.5</v>
      </c>
      <c r="H237" s="38" t="s">
        <v>147</v>
      </c>
      <c r="I237" s="41">
        <v>7.25</v>
      </c>
      <c r="J237" s="43">
        <v>34000000000</v>
      </c>
      <c r="K237" s="43">
        <v>34000000000</v>
      </c>
      <c r="L237" s="43">
        <v>34000000</v>
      </c>
      <c r="M237" s="43">
        <v>171935</v>
      </c>
      <c r="N237" s="43">
        <v>34171935</v>
      </c>
      <c r="O237" s="44"/>
    </row>
    <row r="238" spans="1:15" x14ac:dyDescent="0.15">
      <c r="A238" s="37" t="s">
        <v>298</v>
      </c>
      <c r="B238" s="48">
        <v>519</v>
      </c>
      <c r="C238" s="48" t="s">
        <v>386</v>
      </c>
      <c r="D238" s="38" t="s">
        <v>165</v>
      </c>
      <c r="E238" s="39">
        <v>6000000</v>
      </c>
      <c r="F238" s="38" t="s">
        <v>388</v>
      </c>
      <c r="G238" s="41">
        <v>0</v>
      </c>
      <c r="H238" s="38" t="s">
        <v>147</v>
      </c>
      <c r="I238" s="41">
        <v>7.5</v>
      </c>
      <c r="J238" s="43">
        <v>6000000000</v>
      </c>
      <c r="K238" s="43">
        <v>6000000000</v>
      </c>
      <c r="L238" s="43">
        <v>6000000</v>
      </c>
      <c r="M238" s="43">
        <v>0</v>
      </c>
      <c r="N238" s="43">
        <v>6000000</v>
      </c>
      <c r="O238" s="44"/>
    </row>
    <row r="239" spans="1:15" x14ac:dyDescent="0.15">
      <c r="A239" s="37" t="s">
        <v>365</v>
      </c>
      <c r="B239" s="48">
        <v>524</v>
      </c>
      <c r="C239" s="48" t="s">
        <v>389</v>
      </c>
      <c r="D239" s="38" t="s">
        <v>165</v>
      </c>
      <c r="E239" s="39">
        <v>55000000</v>
      </c>
      <c r="F239" s="38" t="s">
        <v>390</v>
      </c>
      <c r="G239" s="41">
        <v>6.5</v>
      </c>
      <c r="H239" s="38" t="s">
        <v>147</v>
      </c>
      <c r="I239" s="41">
        <v>6.5</v>
      </c>
      <c r="J239" s="43"/>
      <c r="K239" s="43"/>
      <c r="L239" s="43"/>
      <c r="M239" s="43"/>
      <c r="N239" s="43"/>
      <c r="O239" s="44"/>
    </row>
    <row r="240" spans="1:15" x14ac:dyDescent="0.15">
      <c r="A240" s="37" t="s">
        <v>365</v>
      </c>
      <c r="B240" s="48">
        <v>524</v>
      </c>
      <c r="C240" s="48" t="s">
        <v>389</v>
      </c>
      <c r="D240" s="38" t="s">
        <v>165</v>
      </c>
      <c r="E240" s="39">
        <v>30000000</v>
      </c>
      <c r="F240" s="38" t="s">
        <v>391</v>
      </c>
      <c r="G240" s="41">
        <v>0</v>
      </c>
      <c r="H240" s="38" t="s">
        <v>147</v>
      </c>
      <c r="I240" s="41">
        <v>6.75</v>
      </c>
      <c r="J240" s="43"/>
      <c r="K240" s="43"/>
      <c r="L240" s="43"/>
      <c r="M240" s="43"/>
      <c r="N240" s="43"/>
      <c r="O240" s="44"/>
    </row>
    <row r="241" spans="1:15" x14ac:dyDescent="0.15">
      <c r="A241" s="37" t="s">
        <v>220</v>
      </c>
      <c r="B241" s="48">
        <v>536</v>
      </c>
      <c r="C241" s="48" t="s">
        <v>392</v>
      </c>
      <c r="D241" s="38" t="s">
        <v>36</v>
      </c>
      <c r="E241" s="39">
        <v>302</v>
      </c>
      <c r="F241" s="38" t="s">
        <v>393</v>
      </c>
      <c r="G241" s="41">
        <v>3.7</v>
      </c>
      <c r="H241" s="38" t="s">
        <v>63</v>
      </c>
      <c r="I241" s="41">
        <v>19.5</v>
      </c>
      <c r="J241" s="43">
        <v>302000</v>
      </c>
      <c r="K241" s="43">
        <v>248614.73</v>
      </c>
      <c r="L241" s="43">
        <v>5305436</v>
      </c>
      <c r="M241" s="43">
        <v>31750</v>
      </c>
      <c r="N241" s="43">
        <v>5337186</v>
      </c>
      <c r="O241" s="44"/>
    </row>
    <row r="242" spans="1:15" x14ac:dyDescent="0.15">
      <c r="A242" s="37" t="s">
        <v>384</v>
      </c>
      <c r="B242" s="48">
        <v>536</v>
      </c>
      <c r="C242" s="48" t="s">
        <v>392</v>
      </c>
      <c r="D242" s="38" t="s">
        <v>36</v>
      </c>
      <c r="E242" s="39">
        <v>19</v>
      </c>
      <c r="F242" s="38" t="s">
        <v>394</v>
      </c>
      <c r="G242" s="41">
        <v>4</v>
      </c>
      <c r="H242" s="38" t="s">
        <v>63</v>
      </c>
      <c r="I242" s="41">
        <v>19.5</v>
      </c>
      <c r="J242" s="43">
        <v>19000</v>
      </c>
      <c r="K242" s="43">
        <v>20752.89</v>
      </c>
      <c r="L242" s="43">
        <v>442866</v>
      </c>
      <c r="M242" s="43">
        <v>2863</v>
      </c>
      <c r="N242" s="43">
        <v>445729</v>
      </c>
      <c r="O242" s="44"/>
    </row>
    <row r="243" spans="1:15" x14ac:dyDescent="0.15">
      <c r="A243" s="37" t="s">
        <v>384</v>
      </c>
      <c r="B243" s="48">
        <v>536</v>
      </c>
      <c r="C243" s="48" t="s">
        <v>392</v>
      </c>
      <c r="D243" s="38" t="s">
        <v>36</v>
      </c>
      <c r="E243" s="39">
        <v>17</v>
      </c>
      <c r="F243" s="38" t="s">
        <v>306</v>
      </c>
      <c r="G243" s="41">
        <v>4.7</v>
      </c>
      <c r="H243" s="38" t="s">
        <v>63</v>
      </c>
      <c r="I243" s="41">
        <v>19.5</v>
      </c>
      <c r="J243" s="43">
        <v>17000</v>
      </c>
      <c r="K243" s="43">
        <v>18850.759999999998</v>
      </c>
      <c r="L243" s="43">
        <v>402275</v>
      </c>
      <c r="M243" s="43">
        <v>3046</v>
      </c>
      <c r="N243" s="43">
        <v>405321</v>
      </c>
      <c r="O243" s="44"/>
    </row>
    <row r="244" spans="1:15" x14ac:dyDescent="0.15">
      <c r="A244" s="37" t="s">
        <v>384</v>
      </c>
      <c r="B244" s="48">
        <v>536</v>
      </c>
      <c r="C244" s="48" t="s">
        <v>392</v>
      </c>
      <c r="D244" s="38" t="s">
        <v>36</v>
      </c>
      <c r="E244" s="39">
        <v>11.5</v>
      </c>
      <c r="F244" s="38" t="s">
        <v>308</v>
      </c>
      <c r="G244" s="41">
        <v>5.5</v>
      </c>
      <c r="H244" s="38" t="s">
        <v>63</v>
      </c>
      <c r="I244" s="41">
        <v>19.5</v>
      </c>
      <c r="J244" s="43">
        <v>11500</v>
      </c>
      <c r="K244" s="43">
        <v>12972.27</v>
      </c>
      <c r="L244" s="43">
        <v>276828</v>
      </c>
      <c r="M244" s="43">
        <v>2445</v>
      </c>
      <c r="N244" s="43">
        <v>279273</v>
      </c>
      <c r="O244" s="44"/>
    </row>
    <row r="245" spans="1:15" x14ac:dyDescent="0.15">
      <c r="A245" s="37" t="s">
        <v>395</v>
      </c>
      <c r="B245" s="48">
        <v>536</v>
      </c>
      <c r="C245" s="48" t="s">
        <v>392</v>
      </c>
      <c r="D245" s="38" t="s">
        <v>36</v>
      </c>
      <c r="E245" s="39">
        <v>20</v>
      </c>
      <c r="F245" s="38" t="s">
        <v>396</v>
      </c>
      <c r="G245" s="41">
        <v>7.5</v>
      </c>
      <c r="H245" s="38" t="s">
        <v>63</v>
      </c>
      <c r="I245" s="41">
        <v>19.5</v>
      </c>
      <c r="J245" s="43">
        <v>20000</v>
      </c>
      <c r="K245" s="43">
        <v>23534.18</v>
      </c>
      <c r="L245" s="43">
        <v>502219</v>
      </c>
      <c r="M245" s="43">
        <v>6002</v>
      </c>
      <c r="N245" s="43">
        <v>508221</v>
      </c>
      <c r="O245" s="44"/>
    </row>
    <row r="246" spans="1:15" x14ac:dyDescent="0.15">
      <c r="A246" s="37"/>
      <c r="B246" s="48"/>
      <c r="C246" s="48"/>
      <c r="D246" s="38"/>
      <c r="E246" s="39"/>
      <c r="F246" s="38"/>
      <c r="G246" s="41"/>
      <c r="H246" s="38"/>
      <c r="I246" s="41"/>
      <c r="J246" s="43"/>
      <c r="K246" s="43"/>
      <c r="L246" s="43"/>
      <c r="M246" s="43"/>
      <c r="N246" s="43"/>
      <c r="O246" s="44"/>
    </row>
    <row r="247" spans="1:15" x14ac:dyDescent="0.15">
      <c r="A247" s="37" t="s">
        <v>365</v>
      </c>
      <c r="B247" s="48">
        <v>554</v>
      </c>
      <c r="C247" s="48" t="s">
        <v>397</v>
      </c>
      <c r="D247" s="38" t="s">
        <v>36</v>
      </c>
      <c r="E247" s="39">
        <v>529.5</v>
      </c>
      <c r="F247" s="38" t="s">
        <v>398</v>
      </c>
      <c r="G247" s="41">
        <v>4</v>
      </c>
      <c r="H247" s="38" t="s">
        <v>167</v>
      </c>
      <c r="I247" s="41">
        <v>15</v>
      </c>
      <c r="J247" s="43"/>
      <c r="K247" s="43"/>
      <c r="L247" s="43"/>
      <c r="M247" s="43"/>
      <c r="N247" s="43"/>
      <c r="O247" s="44"/>
    </row>
    <row r="248" spans="1:15" x14ac:dyDescent="0.15">
      <c r="A248" s="37" t="s">
        <v>365</v>
      </c>
      <c r="B248" s="48">
        <v>554</v>
      </c>
      <c r="C248" s="48" t="s">
        <v>397</v>
      </c>
      <c r="D248" s="38" t="s">
        <v>36</v>
      </c>
      <c r="E248" s="39">
        <v>76</v>
      </c>
      <c r="F248" s="38" t="s">
        <v>399</v>
      </c>
      <c r="G248" s="41">
        <v>3.9</v>
      </c>
      <c r="H248" s="38" t="s">
        <v>167</v>
      </c>
      <c r="I248" s="41">
        <v>15</v>
      </c>
      <c r="J248" s="43"/>
      <c r="K248" s="43"/>
      <c r="L248" s="43"/>
      <c r="M248" s="43"/>
      <c r="N248" s="43"/>
      <c r="O248" s="44"/>
    </row>
    <row r="249" spans="1:15" x14ac:dyDescent="0.15">
      <c r="A249" s="37" t="s">
        <v>365</v>
      </c>
      <c r="B249" s="48">
        <v>554</v>
      </c>
      <c r="C249" s="48" t="s">
        <v>397</v>
      </c>
      <c r="D249" s="38" t="s">
        <v>36</v>
      </c>
      <c r="E249" s="39">
        <v>0.5</v>
      </c>
      <c r="F249" s="38" t="s">
        <v>400</v>
      </c>
      <c r="G249" s="41">
        <v>0</v>
      </c>
      <c r="H249" s="38" t="s">
        <v>167</v>
      </c>
      <c r="I249" s="41">
        <v>15.25</v>
      </c>
      <c r="J249" s="43"/>
      <c r="K249" s="43"/>
      <c r="L249" s="43"/>
      <c r="M249" s="43"/>
      <c r="N249" s="43"/>
      <c r="O249" s="44"/>
    </row>
    <row r="250" spans="1:15" x14ac:dyDescent="0.15">
      <c r="A250" s="37" t="s">
        <v>67</v>
      </c>
      <c r="B250" s="48">
        <v>557</v>
      </c>
      <c r="C250" s="48" t="s">
        <v>401</v>
      </c>
      <c r="D250" s="38" t="s">
        <v>36</v>
      </c>
      <c r="E250" s="39">
        <v>120.8</v>
      </c>
      <c r="F250" s="38" t="s">
        <v>271</v>
      </c>
      <c r="G250" s="41">
        <v>4.2</v>
      </c>
      <c r="H250" s="38" t="s">
        <v>55</v>
      </c>
      <c r="I250" s="41">
        <v>9.75</v>
      </c>
      <c r="J250" s="43">
        <v>120800</v>
      </c>
      <c r="K250" s="43">
        <v>0</v>
      </c>
      <c r="L250" s="43">
        <v>0</v>
      </c>
      <c r="M250" s="43"/>
      <c r="N250" s="43"/>
      <c r="O250" s="44"/>
    </row>
    <row r="251" spans="1:15" x14ac:dyDescent="0.15">
      <c r="A251" s="37" t="s">
        <v>402</v>
      </c>
      <c r="B251" s="48">
        <v>557</v>
      </c>
      <c r="C251" s="48" t="s">
        <v>401</v>
      </c>
      <c r="D251" s="38" t="s">
        <v>36</v>
      </c>
      <c r="E251" s="39">
        <v>41.9</v>
      </c>
      <c r="F251" s="38" t="s">
        <v>272</v>
      </c>
      <c r="G251" s="41">
        <v>5</v>
      </c>
      <c r="H251" s="38" t="s">
        <v>55</v>
      </c>
      <c r="I251" s="41">
        <v>19.5</v>
      </c>
      <c r="J251" s="43"/>
      <c r="K251" s="43"/>
      <c r="L251" s="43"/>
      <c r="M251" s="43"/>
      <c r="N251" s="43"/>
      <c r="O251" s="44"/>
    </row>
    <row r="252" spans="1:15" x14ac:dyDescent="0.15">
      <c r="A252" s="37" t="s">
        <v>402</v>
      </c>
      <c r="B252" s="48">
        <v>557</v>
      </c>
      <c r="C252" s="48" t="s">
        <v>401</v>
      </c>
      <c r="D252" s="38" t="s">
        <v>36</v>
      </c>
      <c r="E252" s="39">
        <v>11</v>
      </c>
      <c r="F252" s="38" t="s">
        <v>403</v>
      </c>
      <c r="G252" s="41">
        <v>5</v>
      </c>
      <c r="H252" s="38" t="s">
        <v>55</v>
      </c>
      <c r="I252" s="41">
        <v>19.75</v>
      </c>
      <c r="J252" s="43"/>
      <c r="K252" s="43"/>
      <c r="L252" s="43"/>
      <c r="M252" s="43"/>
      <c r="N252" s="43"/>
      <c r="O252" s="44"/>
    </row>
    <row r="253" spans="1:15" x14ac:dyDescent="0.15">
      <c r="A253" s="37" t="s">
        <v>402</v>
      </c>
      <c r="B253" s="48">
        <v>557</v>
      </c>
      <c r="C253" s="48" t="s">
        <v>401</v>
      </c>
      <c r="D253" s="38" t="s">
        <v>36</v>
      </c>
      <c r="E253" s="39">
        <v>64</v>
      </c>
      <c r="F253" s="38" t="s">
        <v>404</v>
      </c>
      <c r="G253" s="41">
        <v>3</v>
      </c>
      <c r="H253" s="38" t="s">
        <v>55</v>
      </c>
      <c r="I253" s="41">
        <v>20</v>
      </c>
      <c r="J253" s="43"/>
      <c r="K253" s="43"/>
      <c r="L253" s="43"/>
      <c r="M253" s="43"/>
      <c r="N253" s="43"/>
      <c r="O253" s="44"/>
    </row>
    <row r="254" spans="1:15" x14ac:dyDescent="0.15">
      <c r="A254" s="37" t="s">
        <v>298</v>
      </c>
      <c r="B254" s="48">
        <v>571</v>
      </c>
      <c r="C254" s="48" t="s">
        <v>405</v>
      </c>
      <c r="D254" s="38" t="s">
        <v>165</v>
      </c>
      <c r="E254" s="39">
        <v>90000000</v>
      </c>
      <c r="F254" s="38" t="s">
        <v>406</v>
      </c>
      <c r="G254" s="41">
        <v>5</v>
      </c>
      <c r="H254" s="38" t="s">
        <v>147</v>
      </c>
      <c r="I254" s="41">
        <v>6.5</v>
      </c>
      <c r="J254" s="43">
        <v>90000000000</v>
      </c>
      <c r="K254" s="43">
        <v>90000000000</v>
      </c>
      <c r="L254" s="43">
        <v>90000000</v>
      </c>
      <c r="M254" s="43">
        <v>351983</v>
      </c>
      <c r="N254" s="43">
        <v>90351983</v>
      </c>
      <c r="O254" s="44"/>
    </row>
    <row r="255" spans="1:15" x14ac:dyDescent="0.15">
      <c r="A255" s="37" t="s">
        <v>298</v>
      </c>
      <c r="B255" s="48">
        <v>571</v>
      </c>
      <c r="C255" s="48" t="s">
        <v>405</v>
      </c>
      <c r="D255" s="38" t="s">
        <v>165</v>
      </c>
      <c r="E255" s="39">
        <v>21495000</v>
      </c>
      <c r="F255" s="38" t="s">
        <v>407</v>
      </c>
      <c r="G255" s="41">
        <v>0</v>
      </c>
      <c r="H255" s="38" t="s">
        <v>147</v>
      </c>
      <c r="I255" s="41">
        <v>6.75</v>
      </c>
      <c r="J255" s="43">
        <v>21495000000</v>
      </c>
      <c r="K255" s="43">
        <v>21495000000</v>
      </c>
      <c r="L255" s="43">
        <v>21495000</v>
      </c>
      <c r="M255" s="43">
        <v>0</v>
      </c>
      <c r="N255" s="43">
        <v>21495000</v>
      </c>
      <c r="O255" s="44"/>
    </row>
    <row r="256" spans="1:15" x14ac:dyDescent="0.15">
      <c r="A256" s="37" t="s">
        <v>298</v>
      </c>
      <c r="B256" s="48">
        <v>571</v>
      </c>
      <c r="C256" s="48" t="s">
        <v>405</v>
      </c>
      <c r="D256" s="38" t="s">
        <v>165</v>
      </c>
      <c r="E256" s="39">
        <v>3500000</v>
      </c>
      <c r="F256" s="38" t="s">
        <v>408</v>
      </c>
      <c r="G256" s="41">
        <v>0</v>
      </c>
      <c r="H256" s="38" t="s">
        <v>147</v>
      </c>
      <c r="I256" s="41">
        <v>6.75</v>
      </c>
      <c r="J256" s="43">
        <v>3500000000</v>
      </c>
      <c r="K256" s="43">
        <v>3500000000</v>
      </c>
      <c r="L256" s="43">
        <v>3500000</v>
      </c>
      <c r="M256" s="43">
        <v>0</v>
      </c>
      <c r="N256" s="43">
        <v>3500000</v>
      </c>
      <c r="O256" s="44"/>
    </row>
    <row r="257" spans="1:15" x14ac:dyDescent="0.15">
      <c r="A257" s="37" t="s">
        <v>298</v>
      </c>
      <c r="B257" s="48">
        <v>571</v>
      </c>
      <c r="C257" s="48" t="s">
        <v>405</v>
      </c>
      <c r="D257" s="38" t="s">
        <v>165</v>
      </c>
      <c r="E257" s="39">
        <v>5000</v>
      </c>
      <c r="F257" s="38" t="s">
        <v>409</v>
      </c>
      <c r="G257" s="41">
        <v>0</v>
      </c>
      <c r="H257" s="38" t="s">
        <v>147</v>
      </c>
      <c r="I257" s="41">
        <v>6.75</v>
      </c>
      <c r="J257" s="43">
        <v>5000000</v>
      </c>
      <c r="K257" s="43">
        <v>5000000</v>
      </c>
      <c r="L257" s="43">
        <v>5000</v>
      </c>
      <c r="M257" s="43">
        <v>0</v>
      </c>
      <c r="N257" s="43">
        <v>5000</v>
      </c>
      <c r="O257" s="44"/>
    </row>
    <row r="258" spans="1:15" x14ac:dyDescent="0.15">
      <c r="A258" s="37"/>
      <c r="B258" s="48"/>
      <c r="C258" s="48"/>
      <c r="D258" s="38"/>
      <c r="E258" s="39"/>
      <c r="F258" s="38"/>
      <c r="G258" s="41"/>
      <c r="H258" s="38"/>
      <c r="I258" s="41"/>
      <c r="J258" s="41"/>
      <c r="K258" s="43"/>
      <c r="L258" s="43"/>
      <c r="M258" s="43"/>
      <c r="N258" s="43"/>
      <c r="O258" s="44"/>
    </row>
    <row r="259" spans="1:15" x14ac:dyDescent="0.15">
      <c r="A259" s="37" t="s">
        <v>373</v>
      </c>
      <c r="B259" s="48">
        <v>582</v>
      </c>
      <c r="C259" s="48" t="s">
        <v>410</v>
      </c>
      <c r="D259" s="38" t="s">
        <v>36</v>
      </c>
      <c r="E259" s="39">
        <v>750</v>
      </c>
      <c r="F259" s="38" t="s">
        <v>393</v>
      </c>
      <c r="G259" s="41">
        <v>4.5</v>
      </c>
      <c r="H259" s="38" t="s">
        <v>63</v>
      </c>
      <c r="I259" s="41">
        <v>18.5</v>
      </c>
      <c r="J259" s="43">
        <v>750000</v>
      </c>
      <c r="K259" s="43">
        <v>710349</v>
      </c>
      <c r="L259" s="43">
        <v>15158841</v>
      </c>
      <c r="M259" s="43">
        <v>167726</v>
      </c>
      <c r="N259" s="43">
        <v>15326567</v>
      </c>
      <c r="O259" s="44"/>
    </row>
    <row r="260" spans="1:15" x14ac:dyDescent="0.15">
      <c r="A260" s="37" t="s">
        <v>377</v>
      </c>
      <c r="B260" s="48">
        <v>582</v>
      </c>
      <c r="C260" s="48" t="s">
        <v>410</v>
      </c>
      <c r="D260" s="38" t="s">
        <v>36</v>
      </c>
      <c r="E260" s="39">
        <v>45</v>
      </c>
      <c r="F260" s="38" t="s">
        <v>394</v>
      </c>
      <c r="G260" s="41">
        <v>4.5</v>
      </c>
      <c r="H260" s="38" t="s">
        <v>63</v>
      </c>
      <c r="I260" s="41">
        <v>18.5</v>
      </c>
      <c r="J260" s="43">
        <v>45000</v>
      </c>
      <c r="K260" s="43">
        <v>46555</v>
      </c>
      <c r="L260" s="43">
        <v>993483</v>
      </c>
      <c r="M260" s="43">
        <v>10993</v>
      </c>
      <c r="N260" s="43">
        <v>1004476</v>
      </c>
      <c r="O260" s="44"/>
    </row>
    <row r="261" spans="1:15" x14ac:dyDescent="0.15">
      <c r="A261" s="37" t="s">
        <v>377</v>
      </c>
      <c r="B261" s="48">
        <v>582</v>
      </c>
      <c r="C261" s="48" t="s">
        <v>410</v>
      </c>
      <c r="D261" s="38" t="s">
        <v>36</v>
      </c>
      <c r="E261" s="39">
        <v>19</v>
      </c>
      <c r="F261" s="38" t="s">
        <v>306</v>
      </c>
      <c r="G261" s="41">
        <v>4.5</v>
      </c>
      <c r="H261" s="38" t="s">
        <v>63</v>
      </c>
      <c r="I261" s="41">
        <v>18.5</v>
      </c>
      <c r="J261" s="43">
        <v>19000</v>
      </c>
      <c r="K261" s="43">
        <v>20075</v>
      </c>
      <c r="L261" s="43">
        <v>428400</v>
      </c>
      <c r="M261" s="43">
        <v>4740</v>
      </c>
      <c r="N261" s="43">
        <v>433140</v>
      </c>
      <c r="O261" s="44"/>
    </row>
    <row r="262" spans="1:15" x14ac:dyDescent="0.15">
      <c r="A262" s="37" t="s">
        <v>377</v>
      </c>
      <c r="B262" s="48">
        <v>582</v>
      </c>
      <c r="C262" s="48" t="s">
        <v>410</v>
      </c>
      <c r="D262" s="38" t="s">
        <v>36</v>
      </c>
      <c r="E262" s="39">
        <v>9</v>
      </c>
      <c r="F262" s="38" t="s">
        <v>308</v>
      </c>
      <c r="G262" s="41">
        <v>4.5</v>
      </c>
      <c r="H262" s="38" t="s">
        <v>63</v>
      </c>
      <c r="I262" s="41">
        <v>18.5</v>
      </c>
      <c r="J262" s="43">
        <v>9000</v>
      </c>
      <c r="K262" s="43">
        <v>9509</v>
      </c>
      <c r="L262" s="43">
        <v>202922</v>
      </c>
      <c r="M262" s="43">
        <v>2245</v>
      </c>
      <c r="N262" s="43">
        <v>205167</v>
      </c>
      <c r="O262" s="44"/>
    </row>
    <row r="263" spans="1:15" x14ac:dyDescent="0.15">
      <c r="A263" s="37" t="s">
        <v>377</v>
      </c>
      <c r="B263" s="48">
        <v>582</v>
      </c>
      <c r="C263" s="48" t="s">
        <v>410</v>
      </c>
      <c r="D263" s="38" t="s">
        <v>36</v>
      </c>
      <c r="E263" s="39">
        <v>24.6</v>
      </c>
      <c r="F263" s="38" t="s">
        <v>396</v>
      </c>
      <c r="G263" s="41">
        <v>4.5</v>
      </c>
      <c r="H263" s="38" t="s">
        <v>63</v>
      </c>
      <c r="I263" s="41">
        <v>18.5</v>
      </c>
      <c r="J263" s="43">
        <v>24600</v>
      </c>
      <c r="K263" s="43">
        <v>25991</v>
      </c>
      <c r="L263" s="43">
        <v>554648</v>
      </c>
      <c r="M263" s="43">
        <v>6137</v>
      </c>
      <c r="N263" s="43">
        <v>560785</v>
      </c>
      <c r="O263" s="44"/>
    </row>
    <row r="264" spans="1:15" x14ac:dyDescent="0.15">
      <c r="A264" s="37" t="s">
        <v>377</v>
      </c>
      <c r="B264" s="48">
        <v>582</v>
      </c>
      <c r="C264" s="48" t="s">
        <v>410</v>
      </c>
      <c r="D264" s="38" t="s">
        <v>36</v>
      </c>
      <c r="E264" s="39">
        <v>112.4</v>
      </c>
      <c r="F264" s="38" t="s">
        <v>411</v>
      </c>
      <c r="G264" s="41">
        <v>4.5</v>
      </c>
      <c r="H264" s="38" t="s">
        <v>63</v>
      </c>
      <c r="I264" s="41">
        <v>18.5</v>
      </c>
      <c r="J264" s="43">
        <v>112400</v>
      </c>
      <c r="K264" s="43">
        <v>118758</v>
      </c>
      <c r="L264" s="43">
        <v>2534295</v>
      </c>
      <c r="M264" s="43">
        <v>28041</v>
      </c>
      <c r="N264" s="43">
        <v>2562336</v>
      </c>
      <c r="O264" s="44"/>
    </row>
    <row r="265" spans="1:15" x14ac:dyDescent="0.15">
      <c r="A265" s="37"/>
      <c r="B265" s="48"/>
      <c r="C265" s="48"/>
      <c r="D265" s="38"/>
      <c r="E265" s="39"/>
      <c r="F265" s="38"/>
      <c r="G265" s="41"/>
      <c r="H265" s="38"/>
      <c r="I265" s="41"/>
      <c r="J265" s="41"/>
      <c r="K265" s="43"/>
      <c r="L265" s="43"/>
      <c r="M265" s="43"/>
      <c r="N265" s="43"/>
      <c r="O265" s="44"/>
    </row>
    <row r="266" spans="1:15" x14ac:dyDescent="0.15">
      <c r="A266" s="37" t="s">
        <v>298</v>
      </c>
      <c r="B266" s="48">
        <v>602</v>
      </c>
      <c r="C266" s="48" t="s">
        <v>412</v>
      </c>
      <c r="D266" s="38" t="s">
        <v>165</v>
      </c>
      <c r="E266" s="39">
        <v>34500000</v>
      </c>
      <c r="F266" s="38" t="s">
        <v>413</v>
      </c>
      <c r="G266" s="41">
        <v>6</v>
      </c>
      <c r="H266" s="38" t="s">
        <v>147</v>
      </c>
      <c r="I266" s="41">
        <v>6.75</v>
      </c>
      <c r="J266" s="43">
        <v>34500000000</v>
      </c>
      <c r="K266" s="43">
        <v>34500000000</v>
      </c>
      <c r="L266" s="43">
        <v>34500000</v>
      </c>
      <c r="M266" s="43">
        <v>500743</v>
      </c>
      <c r="N266" s="43">
        <v>35000743</v>
      </c>
      <c r="O266" s="44"/>
    </row>
    <row r="267" spans="1:15" x14ac:dyDescent="0.15">
      <c r="A267" s="37" t="s">
        <v>298</v>
      </c>
      <c r="B267" s="48">
        <v>602</v>
      </c>
      <c r="C267" s="48" t="s">
        <v>412</v>
      </c>
      <c r="D267" s="38" t="s">
        <v>165</v>
      </c>
      <c r="E267" s="39">
        <v>30500000</v>
      </c>
      <c r="F267" s="38" t="s">
        <v>414</v>
      </c>
      <c r="G267" s="41">
        <v>1</v>
      </c>
      <c r="H267" s="38" t="s">
        <v>147</v>
      </c>
      <c r="I267" s="41">
        <v>7</v>
      </c>
      <c r="J267" s="43">
        <v>30500000000</v>
      </c>
      <c r="K267" s="43">
        <v>30500000000</v>
      </c>
      <c r="L267" s="43">
        <v>30500000</v>
      </c>
      <c r="M267" s="43">
        <v>75705</v>
      </c>
      <c r="N267" s="43">
        <v>30575705</v>
      </c>
      <c r="O267" s="44"/>
    </row>
    <row r="268" spans="1:15" x14ac:dyDescent="0.15">
      <c r="A268" s="37" t="s">
        <v>220</v>
      </c>
      <c r="B268" s="48">
        <v>607</v>
      </c>
      <c r="C268" s="48" t="s">
        <v>415</v>
      </c>
      <c r="D268" s="38" t="s">
        <v>165</v>
      </c>
      <c r="E268" s="39">
        <v>52800000</v>
      </c>
      <c r="F268" s="38" t="s">
        <v>331</v>
      </c>
      <c r="G268" s="41">
        <v>7.5</v>
      </c>
      <c r="H268" s="38" t="s">
        <v>147</v>
      </c>
      <c r="I268" s="41">
        <v>9.75</v>
      </c>
      <c r="J268" s="43">
        <v>52800000000</v>
      </c>
      <c r="K268" s="43">
        <v>52800000000</v>
      </c>
      <c r="L268" s="43">
        <v>52800000</v>
      </c>
      <c r="M268" s="43">
        <v>630951</v>
      </c>
      <c r="N268" s="43">
        <v>53430951</v>
      </c>
      <c r="O268" s="44"/>
    </row>
    <row r="269" spans="1:15" x14ac:dyDescent="0.15">
      <c r="A269" s="37" t="s">
        <v>220</v>
      </c>
      <c r="B269" s="48">
        <v>607</v>
      </c>
      <c r="C269" s="48" t="s">
        <v>415</v>
      </c>
      <c r="D269" s="38" t="s">
        <v>165</v>
      </c>
      <c r="E269" s="39">
        <v>2700000</v>
      </c>
      <c r="F269" s="38" t="s">
        <v>416</v>
      </c>
      <c r="G269" s="41">
        <v>9</v>
      </c>
      <c r="H269" s="38" t="s">
        <v>147</v>
      </c>
      <c r="I269" s="41">
        <v>9.75</v>
      </c>
      <c r="J269" s="43">
        <v>2700000000</v>
      </c>
      <c r="K269" s="43">
        <v>2700000000</v>
      </c>
      <c r="L269" s="43">
        <v>2700000</v>
      </c>
      <c r="M269" s="43">
        <v>38501</v>
      </c>
      <c r="N269" s="43">
        <v>2738501</v>
      </c>
      <c r="O269" s="44"/>
    </row>
    <row r="270" spans="1:15" x14ac:dyDescent="0.15">
      <c r="A270" s="37" t="s">
        <v>220</v>
      </c>
      <c r="B270" s="48">
        <v>607</v>
      </c>
      <c r="C270" s="48" t="s">
        <v>415</v>
      </c>
      <c r="D270" s="38" t="s">
        <v>165</v>
      </c>
      <c r="E270" s="39">
        <v>4500000</v>
      </c>
      <c r="F270" s="38" t="s">
        <v>332</v>
      </c>
      <c r="G270" s="41">
        <v>0</v>
      </c>
      <c r="H270" s="38" t="s">
        <v>147</v>
      </c>
      <c r="I270" s="41">
        <v>10</v>
      </c>
      <c r="J270" s="43">
        <v>4500000000</v>
      </c>
      <c r="K270" s="43">
        <v>4500000000</v>
      </c>
      <c r="L270" s="43">
        <v>4500000</v>
      </c>
      <c r="M270" s="43">
        <v>0</v>
      </c>
      <c r="N270" s="43">
        <v>4500000</v>
      </c>
      <c r="O270" s="44"/>
    </row>
    <row r="271" spans="1:15" x14ac:dyDescent="0.15">
      <c r="A271" s="37"/>
      <c r="B271" s="48"/>
      <c r="C271" s="48"/>
      <c r="D271" s="38"/>
      <c r="E271" s="39"/>
      <c r="F271" s="38"/>
      <c r="G271" s="41"/>
      <c r="H271" s="38"/>
      <c r="I271" s="41"/>
      <c r="J271" s="41"/>
      <c r="K271" s="43"/>
      <c r="L271" s="43"/>
      <c r="M271" s="43"/>
      <c r="N271" s="43"/>
      <c r="O271" s="44"/>
    </row>
    <row r="272" spans="1:15" x14ac:dyDescent="0.15">
      <c r="A272" s="37" t="s">
        <v>298</v>
      </c>
      <c r="B272" s="48">
        <v>612</v>
      </c>
      <c r="C272" s="48" t="s">
        <v>417</v>
      </c>
      <c r="D272" s="38" t="s">
        <v>165</v>
      </c>
      <c r="E272" s="39">
        <v>34500000</v>
      </c>
      <c r="F272" s="38" t="s">
        <v>418</v>
      </c>
      <c r="G272" s="41">
        <v>6</v>
      </c>
      <c r="H272" s="38" t="s">
        <v>147</v>
      </c>
      <c r="I272" s="41">
        <v>7.25</v>
      </c>
      <c r="J272" s="43">
        <v>34500000000</v>
      </c>
      <c r="K272" s="43">
        <v>34500000000</v>
      </c>
      <c r="L272" s="43">
        <v>34500000</v>
      </c>
      <c r="M272" s="43">
        <v>161331</v>
      </c>
      <c r="N272" s="43">
        <v>34661331</v>
      </c>
      <c r="O272" s="44"/>
    </row>
    <row r="273" spans="1:15" x14ac:dyDescent="0.15">
      <c r="A273" s="37" t="s">
        <v>298</v>
      </c>
      <c r="B273" s="48">
        <v>612</v>
      </c>
      <c r="C273" s="48" t="s">
        <v>417</v>
      </c>
      <c r="D273" s="38" t="s">
        <v>165</v>
      </c>
      <c r="E273" s="39">
        <v>10500000</v>
      </c>
      <c r="F273" s="38" t="s">
        <v>419</v>
      </c>
      <c r="G273" s="41">
        <v>0</v>
      </c>
      <c r="H273" s="38" t="s">
        <v>147</v>
      </c>
      <c r="I273" s="41">
        <v>7.5</v>
      </c>
      <c r="J273" s="43">
        <v>10500000000</v>
      </c>
      <c r="K273" s="43">
        <v>10500000000</v>
      </c>
      <c r="L273" s="43">
        <v>10500000</v>
      </c>
      <c r="M273" s="43">
        <v>0</v>
      </c>
      <c r="N273" s="43">
        <v>10500000</v>
      </c>
      <c r="O273" s="44"/>
    </row>
    <row r="274" spans="1:15" x14ac:dyDescent="0.15">
      <c r="A274" s="37" t="s">
        <v>298</v>
      </c>
      <c r="B274" s="48">
        <v>614</v>
      </c>
      <c r="C274" s="48" t="s">
        <v>420</v>
      </c>
      <c r="D274" s="38" t="s">
        <v>165</v>
      </c>
      <c r="E274" s="39">
        <v>13500000</v>
      </c>
      <c r="F274" s="38" t="s">
        <v>421</v>
      </c>
      <c r="G274" s="41">
        <v>6.5</v>
      </c>
      <c r="H274" s="38" t="s">
        <v>147</v>
      </c>
      <c r="I274" s="41">
        <v>6.5</v>
      </c>
      <c r="J274" s="43">
        <v>13500000000</v>
      </c>
      <c r="K274" s="43">
        <v>13500000000</v>
      </c>
      <c r="L274" s="43">
        <v>13500000</v>
      </c>
      <c r="M274" s="43">
        <v>211892</v>
      </c>
      <c r="N274" s="43">
        <v>13711892</v>
      </c>
      <c r="O274" s="44"/>
    </row>
    <row r="275" spans="1:15" x14ac:dyDescent="0.15">
      <c r="A275" s="37" t="s">
        <v>298</v>
      </c>
      <c r="B275" s="48">
        <v>614</v>
      </c>
      <c r="C275" s="48" t="s">
        <v>420</v>
      </c>
      <c r="D275" s="38" t="s">
        <v>165</v>
      </c>
      <c r="E275" s="39">
        <v>10500000</v>
      </c>
      <c r="F275" s="38" t="s">
        <v>422</v>
      </c>
      <c r="G275" s="41">
        <v>0</v>
      </c>
      <c r="H275" s="38" t="s">
        <v>147</v>
      </c>
      <c r="I275" s="41">
        <v>6.75</v>
      </c>
      <c r="J275" s="43">
        <v>10500000000</v>
      </c>
      <c r="K275" s="43">
        <v>10500000000</v>
      </c>
      <c r="L275" s="43">
        <v>10500000</v>
      </c>
      <c r="M275" s="43">
        <v>0</v>
      </c>
      <c r="N275" s="43">
        <v>10500000</v>
      </c>
      <c r="O275" s="44"/>
    </row>
    <row r="276" spans="1:15" x14ac:dyDescent="0.15">
      <c r="A276" s="37"/>
      <c r="B276" s="48"/>
      <c r="C276" s="48"/>
      <c r="D276" s="38"/>
      <c r="E276" s="39"/>
      <c r="F276" s="38"/>
      <c r="G276" s="41"/>
      <c r="H276" s="38"/>
      <c r="I276" s="41"/>
      <c r="J276" s="43"/>
      <c r="K276" s="43"/>
      <c r="L276" s="43"/>
      <c r="M276" s="43"/>
      <c r="N276" s="43"/>
      <c r="O276" s="44"/>
    </row>
    <row r="277" spans="1:15" x14ac:dyDescent="0.15">
      <c r="A277" s="37" t="s">
        <v>423</v>
      </c>
      <c r="B277" s="48">
        <v>626</v>
      </c>
      <c r="C277" s="48" t="s">
        <v>424</v>
      </c>
      <c r="D277" s="38" t="s">
        <v>383</v>
      </c>
      <c r="E277" s="39">
        <v>100000</v>
      </c>
      <c r="F277" s="38" t="s">
        <v>425</v>
      </c>
      <c r="G277" s="41">
        <v>0</v>
      </c>
      <c r="H277" s="38" t="s">
        <v>167</v>
      </c>
      <c r="I277" s="41">
        <v>0.5</v>
      </c>
      <c r="J277" s="43"/>
      <c r="K277" s="43"/>
      <c r="L277" s="43"/>
      <c r="M277" s="43"/>
      <c r="N277" s="43"/>
      <c r="O277" s="44"/>
    </row>
    <row r="278" spans="1:15" x14ac:dyDescent="0.15">
      <c r="A278" s="37" t="s">
        <v>423</v>
      </c>
      <c r="B278" s="48">
        <v>626</v>
      </c>
      <c r="C278" s="48" t="s">
        <v>424</v>
      </c>
      <c r="D278" s="38" t="s">
        <v>383</v>
      </c>
      <c r="E278" s="39">
        <v>100000</v>
      </c>
      <c r="F278" s="38" t="s">
        <v>426</v>
      </c>
      <c r="G278" s="41">
        <v>0</v>
      </c>
      <c r="H278" s="38" t="s">
        <v>167</v>
      </c>
      <c r="I278" s="41">
        <v>0.25</v>
      </c>
      <c r="J278" s="43"/>
      <c r="K278" s="43"/>
      <c r="L278" s="43"/>
      <c r="M278" s="43"/>
      <c r="N278" s="43"/>
      <c r="O278" s="44"/>
    </row>
    <row r="279" spans="1:15" x14ac:dyDescent="0.15">
      <c r="A279" s="37" t="s">
        <v>298</v>
      </c>
      <c r="B279" s="48">
        <v>628</v>
      </c>
      <c r="C279" s="48" t="s">
        <v>767</v>
      </c>
      <c r="D279" s="38" t="s">
        <v>165</v>
      </c>
      <c r="E279" s="39">
        <v>33500000</v>
      </c>
      <c r="F279" s="38" t="s">
        <v>768</v>
      </c>
      <c r="G279" s="41">
        <v>6.5</v>
      </c>
      <c r="H279" s="38" t="s">
        <v>147</v>
      </c>
      <c r="I279" s="41">
        <v>7.25</v>
      </c>
      <c r="J279" s="43">
        <v>33500000000</v>
      </c>
      <c r="K279" s="43">
        <v>33500000000</v>
      </c>
      <c r="L279" s="43">
        <v>33500000</v>
      </c>
      <c r="M279" s="43">
        <v>169406</v>
      </c>
      <c r="N279" s="43">
        <v>33669406</v>
      </c>
      <c r="O279" s="44"/>
    </row>
    <row r="280" spans="1:15" x14ac:dyDescent="0.15">
      <c r="A280" s="37" t="s">
        <v>298</v>
      </c>
      <c r="B280" s="48">
        <v>628</v>
      </c>
      <c r="C280" s="48" t="s">
        <v>767</v>
      </c>
      <c r="D280" s="38" t="s">
        <v>165</v>
      </c>
      <c r="E280" s="39">
        <v>6500000</v>
      </c>
      <c r="F280" s="38" t="s">
        <v>769</v>
      </c>
      <c r="G280" s="41">
        <v>0</v>
      </c>
      <c r="H280" s="38" t="s">
        <v>147</v>
      </c>
      <c r="I280" s="41">
        <v>7.5</v>
      </c>
      <c r="J280" s="43">
        <v>6500000000</v>
      </c>
      <c r="K280" s="43">
        <v>6500000000</v>
      </c>
      <c r="L280" s="43">
        <v>6500000</v>
      </c>
      <c r="M280" s="43">
        <v>0</v>
      </c>
      <c r="N280" s="43">
        <v>6500000</v>
      </c>
      <c r="O280" s="44"/>
    </row>
    <row r="281" spans="1:15" x14ac:dyDescent="0.15">
      <c r="A281" s="37" t="s">
        <v>365</v>
      </c>
      <c r="B281" s="48">
        <v>631</v>
      </c>
      <c r="C281" s="48" t="s">
        <v>770</v>
      </c>
      <c r="D281" s="38" t="s">
        <v>165</v>
      </c>
      <c r="E281" s="39">
        <v>25000000</v>
      </c>
      <c r="F281" s="38" t="s">
        <v>771</v>
      </c>
      <c r="G281" s="41">
        <v>6.5</v>
      </c>
      <c r="H281" s="38" t="s">
        <v>147</v>
      </c>
      <c r="I281" s="41">
        <v>6</v>
      </c>
      <c r="J281" s="43"/>
      <c r="K281" s="43"/>
      <c r="L281" s="43"/>
      <c r="M281" s="43"/>
      <c r="N281" s="43"/>
      <c r="O281" s="44"/>
    </row>
    <row r="282" spans="1:15" x14ac:dyDescent="0.15">
      <c r="A282" s="37" t="s">
        <v>365</v>
      </c>
      <c r="B282" s="48">
        <v>631</v>
      </c>
      <c r="C282" s="48" t="s">
        <v>770</v>
      </c>
      <c r="D282" s="38" t="s">
        <v>165</v>
      </c>
      <c r="E282" s="39">
        <v>3500000</v>
      </c>
      <c r="F282" s="38" t="s">
        <v>772</v>
      </c>
      <c r="G282" s="41">
        <v>7</v>
      </c>
      <c r="H282" s="38" t="s">
        <v>147</v>
      </c>
      <c r="I282" s="41">
        <v>6</v>
      </c>
      <c r="J282" s="43"/>
      <c r="K282" s="43"/>
      <c r="L282" s="43"/>
      <c r="M282" s="43"/>
      <c r="N282" s="43"/>
      <c r="O282" s="44"/>
    </row>
    <row r="283" spans="1:15" x14ac:dyDescent="0.15">
      <c r="A283" s="37" t="s">
        <v>365</v>
      </c>
      <c r="B283" s="48">
        <v>631</v>
      </c>
      <c r="C283" s="48" t="s">
        <v>770</v>
      </c>
      <c r="D283" s="38" t="s">
        <v>165</v>
      </c>
      <c r="E283" s="39">
        <v>10000</v>
      </c>
      <c r="F283" s="38" t="s">
        <v>773</v>
      </c>
      <c r="G283" s="41">
        <v>0</v>
      </c>
      <c r="H283" s="38" t="s">
        <v>147</v>
      </c>
      <c r="I283" s="41">
        <v>6.25</v>
      </c>
      <c r="J283" s="43"/>
      <c r="K283" s="43"/>
      <c r="L283" s="43"/>
      <c r="M283" s="43"/>
      <c r="N283" s="43"/>
      <c r="O283" s="44"/>
    </row>
    <row r="284" spans="1:15" x14ac:dyDescent="0.15">
      <c r="A284" s="37"/>
      <c r="B284" s="48"/>
      <c r="C284" s="48"/>
      <c r="D284" s="38"/>
      <c r="E284" s="39"/>
      <c r="F284" s="38"/>
      <c r="G284" s="41"/>
      <c r="H284" s="38"/>
      <c r="I284" s="41"/>
      <c r="J284" s="43"/>
      <c r="K284" s="43"/>
      <c r="L284" s="43"/>
      <c r="M284" s="43"/>
      <c r="N284" s="43"/>
      <c r="O284" s="44"/>
    </row>
    <row r="285" spans="1:15" x14ac:dyDescent="0.15">
      <c r="A285" s="37" t="s">
        <v>807</v>
      </c>
      <c r="B285" s="48">
        <v>634</v>
      </c>
      <c r="C285" s="48" t="s">
        <v>808</v>
      </c>
      <c r="D285" s="38" t="s">
        <v>383</v>
      </c>
      <c r="E285" s="39">
        <v>50000</v>
      </c>
      <c r="F285" s="38" t="s">
        <v>809</v>
      </c>
      <c r="G285" s="41">
        <v>0</v>
      </c>
      <c r="H285" s="38" t="s">
        <v>167</v>
      </c>
      <c r="I285" s="41">
        <v>8.4931506849315067E-2</v>
      </c>
      <c r="J285" s="43"/>
      <c r="K285" s="43"/>
      <c r="L285" s="43"/>
      <c r="M285" s="43"/>
      <c r="N285" s="43"/>
      <c r="O285" s="44"/>
    </row>
    <row r="286" spans="1:15" x14ac:dyDescent="0.15">
      <c r="A286" s="37" t="s">
        <v>807</v>
      </c>
      <c r="B286" s="48">
        <v>634</v>
      </c>
      <c r="C286" s="48" t="s">
        <v>808</v>
      </c>
      <c r="D286" s="38" t="s">
        <v>383</v>
      </c>
      <c r="E286" s="39">
        <v>50000</v>
      </c>
      <c r="F286" s="38" t="s">
        <v>810</v>
      </c>
      <c r="G286" s="41">
        <v>0</v>
      </c>
      <c r="H286" s="38" t="s">
        <v>167</v>
      </c>
      <c r="I286" s="41">
        <v>0.24931506849315069</v>
      </c>
      <c r="J286" s="43"/>
      <c r="K286" s="43"/>
      <c r="L286" s="43"/>
      <c r="M286" s="43"/>
      <c r="N286" s="43"/>
      <c r="O286" s="44"/>
    </row>
    <row r="287" spans="1:15" x14ac:dyDescent="0.15">
      <c r="A287" s="37" t="s">
        <v>807</v>
      </c>
      <c r="B287" s="48">
        <v>634</v>
      </c>
      <c r="C287" s="48" t="s">
        <v>808</v>
      </c>
      <c r="D287" s="38" t="s">
        <v>383</v>
      </c>
      <c r="E287" s="39">
        <v>50000</v>
      </c>
      <c r="F287" s="38" t="s">
        <v>811</v>
      </c>
      <c r="G287" s="41">
        <v>0</v>
      </c>
      <c r="H287" s="38" t="s">
        <v>167</v>
      </c>
      <c r="I287" s="41">
        <v>0.49589041095890413</v>
      </c>
      <c r="J287" s="7"/>
      <c r="K287" s="7"/>
      <c r="L287" s="7"/>
      <c r="M287" s="7"/>
      <c r="N287" s="7"/>
      <c r="O287" s="44"/>
    </row>
    <row r="288" spans="1:15" x14ac:dyDescent="0.15">
      <c r="A288" s="37" t="s">
        <v>807</v>
      </c>
      <c r="B288" s="48">
        <v>634</v>
      </c>
      <c r="C288" s="48" t="s">
        <v>808</v>
      </c>
      <c r="D288" s="38" t="s">
        <v>383</v>
      </c>
      <c r="E288" s="39">
        <v>50000</v>
      </c>
      <c r="F288" s="38" t="s">
        <v>812</v>
      </c>
      <c r="G288" s="41">
        <v>0</v>
      </c>
      <c r="H288" s="38" t="s">
        <v>167</v>
      </c>
      <c r="I288" s="41">
        <v>0.989041095890411</v>
      </c>
      <c r="J288" s="7"/>
      <c r="K288" s="7"/>
      <c r="L288" s="7"/>
      <c r="M288" s="7"/>
      <c r="N288" s="7"/>
      <c r="O288" s="44"/>
    </row>
    <row r="289" spans="1:15" x14ac:dyDescent="0.15">
      <c r="A289" s="37" t="s">
        <v>807</v>
      </c>
      <c r="B289" s="48">
        <v>634</v>
      </c>
      <c r="C289" s="48" t="s">
        <v>808</v>
      </c>
      <c r="D289" s="38" t="s">
        <v>165</v>
      </c>
      <c r="E289" s="39">
        <v>25000000</v>
      </c>
      <c r="F289" s="38" t="s">
        <v>813</v>
      </c>
      <c r="G289" s="41">
        <v>0</v>
      </c>
      <c r="H289" s="38" t="s">
        <v>167</v>
      </c>
      <c r="I289" s="41">
        <v>8.4931506849315067E-2</v>
      </c>
      <c r="J289" s="7"/>
      <c r="K289" s="7"/>
      <c r="L289" s="7"/>
      <c r="M289" s="7"/>
      <c r="N289" s="7"/>
      <c r="O289" s="44"/>
    </row>
    <row r="290" spans="1:15" x14ac:dyDescent="0.15">
      <c r="A290" s="37" t="s">
        <v>807</v>
      </c>
      <c r="B290" s="48">
        <v>634</v>
      </c>
      <c r="C290" s="48" t="s">
        <v>808</v>
      </c>
      <c r="D290" s="38" t="s">
        <v>165</v>
      </c>
      <c r="E290" s="39">
        <v>25000000</v>
      </c>
      <c r="F290" s="38" t="s">
        <v>814</v>
      </c>
      <c r="G290" s="41">
        <v>0</v>
      </c>
      <c r="H290" s="38" t="s">
        <v>167</v>
      </c>
      <c r="I290" s="41">
        <v>0.24931506849315069</v>
      </c>
      <c r="J290" s="43"/>
      <c r="K290" s="43"/>
      <c r="L290" s="43"/>
      <c r="M290" s="43"/>
      <c r="N290" s="43"/>
      <c r="O290" s="44"/>
    </row>
    <row r="291" spans="1:15" x14ac:dyDescent="0.15">
      <c r="A291" s="37" t="s">
        <v>807</v>
      </c>
      <c r="B291" s="48">
        <v>634</v>
      </c>
      <c r="C291" s="48" t="s">
        <v>808</v>
      </c>
      <c r="D291" s="38" t="s">
        <v>165</v>
      </c>
      <c r="E291" s="39">
        <v>25000000</v>
      </c>
      <c r="F291" s="38" t="s">
        <v>815</v>
      </c>
      <c r="G291" s="41">
        <v>0</v>
      </c>
      <c r="H291" s="38" t="s">
        <v>167</v>
      </c>
      <c r="I291" s="41">
        <v>0.49589041095890413</v>
      </c>
      <c r="J291" s="43"/>
      <c r="K291" s="43"/>
      <c r="L291" s="43"/>
      <c r="M291" s="43"/>
      <c r="N291" s="43"/>
      <c r="O291" s="44"/>
    </row>
    <row r="292" spans="1:15" x14ac:dyDescent="0.15">
      <c r="A292" s="37" t="s">
        <v>807</v>
      </c>
      <c r="B292" s="48">
        <v>634</v>
      </c>
      <c r="C292" s="48" t="s">
        <v>808</v>
      </c>
      <c r="D292" s="38" t="s">
        <v>165</v>
      </c>
      <c r="E292" s="39">
        <v>25000000</v>
      </c>
      <c r="F292" s="38" t="s">
        <v>816</v>
      </c>
      <c r="G292" s="41">
        <v>0</v>
      </c>
      <c r="H292" s="38" t="s">
        <v>167</v>
      </c>
      <c r="I292" s="41">
        <v>0.989041095890411</v>
      </c>
      <c r="J292" s="7"/>
      <c r="K292" s="7"/>
      <c r="L292" s="7"/>
      <c r="M292" s="7"/>
      <c r="N292" s="7"/>
      <c r="O292" s="44"/>
    </row>
    <row r="293" spans="1:15" x14ac:dyDescent="0.15">
      <c r="A293" s="37" t="s">
        <v>807</v>
      </c>
      <c r="B293" s="48">
        <v>634</v>
      </c>
      <c r="C293" s="48" t="s">
        <v>808</v>
      </c>
      <c r="D293" s="38" t="s">
        <v>165</v>
      </c>
      <c r="E293" s="39">
        <v>25000000</v>
      </c>
      <c r="F293" s="38" t="s">
        <v>817</v>
      </c>
      <c r="G293" s="41">
        <v>0</v>
      </c>
      <c r="H293" s="38" t="s">
        <v>167</v>
      </c>
      <c r="I293" s="41">
        <v>0.24931506849315069</v>
      </c>
      <c r="J293" s="7"/>
      <c r="K293" s="7"/>
      <c r="L293" s="7"/>
      <c r="M293" s="7"/>
      <c r="N293" s="7"/>
      <c r="O293" s="44"/>
    </row>
    <row r="294" spans="1:15" x14ac:dyDescent="0.15">
      <c r="A294" s="37" t="s">
        <v>807</v>
      </c>
      <c r="B294" s="48">
        <v>634</v>
      </c>
      <c r="C294" s="48" t="s">
        <v>808</v>
      </c>
      <c r="D294" s="38" t="s">
        <v>165</v>
      </c>
      <c r="E294" s="39">
        <v>25000000</v>
      </c>
      <c r="F294" s="38" t="s">
        <v>818</v>
      </c>
      <c r="G294" s="41">
        <v>0</v>
      </c>
      <c r="H294" s="38" t="s">
        <v>167</v>
      </c>
      <c r="I294" s="41">
        <v>0.49589041095890413</v>
      </c>
      <c r="J294" s="7"/>
      <c r="K294" s="7"/>
      <c r="L294" s="7"/>
      <c r="M294" s="7"/>
      <c r="N294" s="7"/>
      <c r="O294" s="44"/>
    </row>
    <row r="295" spans="1:15" x14ac:dyDescent="0.15">
      <c r="A295" s="37" t="s">
        <v>807</v>
      </c>
      <c r="B295" s="48">
        <v>634</v>
      </c>
      <c r="C295" s="48" t="s">
        <v>808</v>
      </c>
      <c r="D295" s="38" t="s">
        <v>165</v>
      </c>
      <c r="E295" s="39">
        <v>25000000</v>
      </c>
      <c r="F295" s="38" t="s">
        <v>819</v>
      </c>
      <c r="G295" s="41">
        <v>0</v>
      </c>
      <c r="H295" s="38" t="s">
        <v>167</v>
      </c>
      <c r="I295" s="41">
        <v>0.989041095890411</v>
      </c>
      <c r="J295" s="7"/>
      <c r="K295" s="7"/>
      <c r="L295" s="7"/>
      <c r="M295" s="7"/>
      <c r="N295" s="7"/>
      <c r="O295" s="44"/>
    </row>
    <row r="296" spans="1:15" x14ac:dyDescent="0.15">
      <c r="A296" s="37" t="s">
        <v>807</v>
      </c>
      <c r="B296" s="48">
        <v>634</v>
      </c>
      <c r="C296" s="48" t="s">
        <v>808</v>
      </c>
      <c r="D296" s="38" t="s">
        <v>383</v>
      </c>
      <c r="E296" s="39">
        <v>50000</v>
      </c>
      <c r="F296" s="38" t="s">
        <v>820</v>
      </c>
      <c r="G296" s="41">
        <v>0</v>
      </c>
      <c r="H296" s="38" t="s">
        <v>167</v>
      </c>
      <c r="I296" s="41">
        <v>0.24931506849315069</v>
      </c>
      <c r="J296" s="43"/>
      <c r="K296" s="43"/>
      <c r="L296" s="43"/>
      <c r="M296" s="43"/>
      <c r="N296" s="43"/>
      <c r="O296" s="44"/>
    </row>
    <row r="297" spans="1:15" x14ac:dyDescent="0.15">
      <c r="A297" s="37" t="s">
        <v>807</v>
      </c>
      <c r="B297" s="48">
        <v>634</v>
      </c>
      <c r="C297" s="48" t="s">
        <v>808</v>
      </c>
      <c r="D297" s="38" t="s">
        <v>383</v>
      </c>
      <c r="E297" s="39">
        <v>50000</v>
      </c>
      <c r="F297" s="38" t="s">
        <v>821</v>
      </c>
      <c r="G297" s="41">
        <v>0</v>
      </c>
      <c r="H297" s="38" t="s">
        <v>167</v>
      </c>
      <c r="I297" s="41">
        <v>0.49589041095890413</v>
      </c>
      <c r="J297" s="43"/>
      <c r="K297" s="43"/>
      <c r="L297" s="43"/>
      <c r="M297" s="43"/>
      <c r="N297" s="43"/>
      <c r="O297" s="44"/>
    </row>
    <row r="298" spans="1:15" x14ac:dyDescent="0.15">
      <c r="A298" s="37" t="s">
        <v>807</v>
      </c>
      <c r="B298" s="48">
        <v>634</v>
      </c>
      <c r="C298" s="48" t="s">
        <v>808</v>
      </c>
      <c r="D298" s="38" t="s">
        <v>383</v>
      </c>
      <c r="E298" s="39">
        <v>50000</v>
      </c>
      <c r="F298" s="38" t="s">
        <v>822</v>
      </c>
      <c r="G298" s="41">
        <v>0</v>
      </c>
      <c r="H298" s="38" t="s">
        <v>167</v>
      </c>
      <c r="I298" s="41">
        <v>0.989041095890411</v>
      </c>
      <c r="J298" s="43"/>
      <c r="K298" s="43"/>
      <c r="L298" s="43"/>
      <c r="M298" s="43"/>
      <c r="N298" s="43"/>
      <c r="O298" s="44"/>
    </row>
    <row r="299" spans="1:15" x14ac:dyDescent="0.15">
      <c r="A299" s="37"/>
      <c r="B299" s="48"/>
      <c r="C299" s="48"/>
      <c r="D299" s="38"/>
      <c r="E299" s="39"/>
      <c r="F299" s="38"/>
      <c r="G299" s="41"/>
      <c r="H299" s="38"/>
      <c r="I299" s="41"/>
      <c r="J299" s="41"/>
      <c r="K299" s="43"/>
      <c r="L299" s="43"/>
      <c r="M299" s="43"/>
      <c r="N299" s="43"/>
      <c r="O299" s="44"/>
    </row>
    <row r="300" spans="1:15" ht="18.75" customHeight="1" x14ac:dyDescent="0.15">
      <c r="A300" s="65" t="s">
        <v>427</v>
      </c>
      <c r="B300" s="66"/>
      <c r="C300" s="66"/>
      <c r="D300" s="67"/>
      <c r="E300" s="68"/>
      <c r="F300" s="67"/>
      <c r="G300" s="67"/>
      <c r="H300" s="67" t="s">
        <v>3</v>
      </c>
      <c r="I300" s="69"/>
      <c r="J300" s="69"/>
      <c r="K300" s="70"/>
      <c r="L300" s="71">
        <v>1041389289</v>
      </c>
      <c r="M300" s="71">
        <v>23203481.710000001</v>
      </c>
      <c r="N300" s="71">
        <v>1064592770.6800001</v>
      </c>
      <c r="O300" s="72"/>
    </row>
    <row r="301" spans="1:15" ht="10.5" customHeight="1" x14ac:dyDescent="0.15">
      <c r="A301" s="73"/>
      <c r="G301" s="74"/>
      <c r="H301" s="75"/>
      <c r="I301" s="76"/>
      <c r="J301" s="76"/>
      <c r="K301" s="77"/>
      <c r="L301" s="77"/>
      <c r="M301" s="77"/>
      <c r="N301" s="77"/>
      <c r="O301" s="78"/>
    </row>
    <row r="302" spans="1:15" x14ac:dyDescent="0.15">
      <c r="A302" s="79" t="s">
        <v>853</v>
      </c>
      <c r="B302" s="79"/>
      <c r="C302" s="79" t="s">
        <v>854</v>
      </c>
      <c r="G302" s="74"/>
      <c r="H302" s="75"/>
      <c r="I302" s="76"/>
      <c r="J302" s="76"/>
    </row>
    <row r="303" spans="1:15" x14ac:dyDescent="0.15">
      <c r="A303" s="80" t="s">
        <v>430</v>
      </c>
      <c r="B303" s="48"/>
      <c r="C303" s="48"/>
      <c r="H303" s="81"/>
      <c r="K303" s="82"/>
      <c r="L303" s="83"/>
    </row>
    <row r="304" spans="1:15" x14ac:dyDescent="0.15">
      <c r="A304" s="80" t="s">
        <v>431</v>
      </c>
    </row>
    <row r="305" spans="1:7" x14ac:dyDescent="0.15">
      <c r="A305" s="80" t="s">
        <v>432</v>
      </c>
    </row>
    <row r="306" spans="1:7" x14ac:dyDescent="0.15">
      <c r="A306" s="80" t="s">
        <v>433</v>
      </c>
    </row>
    <row r="307" spans="1:7" x14ac:dyDescent="0.15">
      <c r="A307" s="84" t="s">
        <v>434</v>
      </c>
      <c r="B307" s="84" t="s">
        <v>435</v>
      </c>
    </row>
    <row r="308" spans="1:7" x14ac:dyDescent="0.15">
      <c r="A308" s="84" t="s">
        <v>436</v>
      </c>
    </row>
    <row r="309" spans="1:7" x14ac:dyDescent="0.15">
      <c r="A309" s="84" t="s">
        <v>437</v>
      </c>
    </row>
    <row r="310" spans="1:7" x14ac:dyDescent="0.15">
      <c r="A310" s="84" t="s">
        <v>438</v>
      </c>
      <c r="E310" s="85"/>
    </row>
    <row r="311" spans="1:7" x14ac:dyDescent="0.15">
      <c r="A311" s="86" t="s">
        <v>439</v>
      </c>
      <c r="B311" s="86" t="s">
        <v>440</v>
      </c>
      <c r="G311" s="86" t="s">
        <v>441</v>
      </c>
    </row>
    <row r="312" spans="1:7" x14ac:dyDescent="0.15">
      <c r="A312" s="86" t="s">
        <v>442</v>
      </c>
      <c r="B312" s="86" t="s">
        <v>443</v>
      </c>
      <c r="G312" s="86" t="s">
        <v>444</v>
      </c>
    </row>
    <row r="313" spans="1:7" x14ac:dyDescent="0.15">
      <c r="A313" s="7"/>
      <c r="B313" s="7"/>
    </row>
    <row r="314" spans="1:7" ht="12.75" x14ac:dyDescent="0.2">
      <c r="A314" s="90" t="s">
        <v>445</v>
      </c>
      <c r="C314" s="6"/>
      <c r="E314" s="6"/>
    </row>
    <row r="315" spans="1:7" ht="12.75" x14ac:dyDescent="0.2">
      <c r="A315" s="1" t="s">
        <v>446</v>
      </c>
      <c r="C315" s="6"/>
      <c r="E315" s="6"/>
    </row>
    <row r="316" spans="1:7" ht="12.75" x14ac:dyDescent="0.2">
      <c r="A316" s="90" t="s">
        <v>855</v>
      </c>
      <c r="C316" s="6"/>
      <c r="E316" s="6"/>
    </row>
    <row r="317" spans="1:7" x14ac:dyDescent="0.15">
      <c r="A317" s="11"/>
      <c r="B317" s="2"/>
      <c r="C317" s="11"/>
      <c r="D317" s="11"/>
      <c r="E317" s="11"/>
      <c r="F317" s="11"/>
    </row>
    <row r="318" spans="1:7" ht="12.75" x14ac:dyDescent="0.2">
      <c r="A318" s="91"/>
      <c r="B318" s="92"/>
      <c r="C318" s="93"/>
      <c r="D318" s="93" t="s">
        <v>448</v>
      </c>
      <c r="E318" s="92"/>
      <c r="F318" s="94" t="s">
        <v>449</v>
      </c>
    </row>
    <row r="319" spans="1:7" ht="12.75" x14ac:dyDescent="0.2">
      <c r="A319" s="95" t="s">
        <v>4</v>
      </c>
      <c r="B319" s="96" t="s">
        <v>5</v>
      </c>
      <c r="C319" s="22"/>
      <c r="D319" s="96" t="s">
        <v>450</v>
      </c>
      <c r="E319" s="96" t="s">
        <v>451</v>
      </c>
      <c r="F319" s="97" t="s">
        <v>452</v>
      </c>
    </row>
    <row r="320" spans="1:7" ht="12.75" x14ac:dyDescent="0.2">
      <c r="A320" s="95" t="s">
        <v>453</v>
      </c>
      <c r="B320" s="96" t="s">
        <v>454</v>
      </c>
      <c r="C320" s="96" t="s">
        <v>7</v>
      </c>
      <c r="D320" s="96" t="s">
        <v>455</v>
      </c>
      <c r="E320" s="96" t="s">
        <v>456</v>
      </c>
      <c r="F320" s="97" t="s">
        <v>457</v>
      </c>
    </row>
    <row r="321" spans="1:10" ht="12.75" x14ac:dyDescent="0.2">
      <c r="A321" s="98"/>
      <c r="B321" s="33"/>
      <c r="C321" s="32"/>
      <c r="D321" s="33" t="s">
        <v>33</v>
      </c>
      <c r="E321" s="33" t="s">
        <v>33</v>
      </c>
      <c r="F321" s="99" t="s">
        <v>33</v>
      </c>
    </row>
    <row r="322" spans="1:10" x14ac:dyDescent="0.15">
      <c r="A322" s="11"/>
      <c r="B322" s="2"/>
      <c r="C322" s="11"/>
      <c r="D322" s="11"/>
      <c r="E322" s="11"/>
      <c r="F322" s="11"/>
    </row>
    <row r="323" spans="1:10" x14ac:dyDescent="0.15">
      <c r="A323" s="37" t="s">
        <v>458</v>
      </c>
      <c r="B323" s="38">
        <v>239</v>
      </c>
      <c r="C323" s="38" t="s">
        <v>52</v>
      </c>
      <c r="D323" s="100">
        <v>56930.36</v>
      </c>
      <c r="E323" s="100">
        <v>8706.4</v>
      </c>
      <c r="F323" s="101"/>
    </row>
    <row r="324" spans="1:10" x14ac:dyDescent="0.15">
      <c r="A324" s="86" t="s">
        <v>47</v>
      </c>
      <c r="B324" s="2">
        <v>247</v>
      </c>
      <c r="C324" s="2" t="s">
        <v>82</v>
      </c>
      <c r="D324" s="100">
        <v>159145</v>
      </c>
      <c r="E324" s="100">
        <v>62788</v>
      </c>
      <c r="F324" s="101"/>
    </row>
    <row r="325" spans="1:10" x14ac:dyDescent="0.15">
      <c r="A325" s="86" t="s">
        <v>47</v>
      </c>
      <c r="B325" s="2">
        <v>247</v>
      </c>
      <c r="C325" s="2" t="s">
        <v>83</v>
      </c>
      <c r="D325" s="100">
        <v>17256</v>
      </c>
      <c r="E325" s="100">
        <v>3426</v>
      </c>
      <c r="F325" s="101"/>
    </row>
    <row r="326" spans="1:10" x14ac:dyDescent="0.15">
      <c r="A326" s="86" t="s">
        <v>778</v>
      </c>
      <c r="B326" s="2">
        <v>282</v>
      </c>
      <c r="C326" s="38" t="s">
        <v>106</v>
      </c>
      <c r="D326" s="100">
        <v>517185</v>
      </c>
      <c r="E326" s="100">
        <v>162764</v>
      </c>
      <c r="F326" s="101"/>
    </row>
    <row r="327" spans="1:10" x14ac:dyDescent="0.15">
      <c r="A327" s="86" t="s">
        <v>778</v>
      </c>
      <c r="B327" s="2">
        <v>282</v>
      </c>
      <c r="C327" s="38" t="s">
        <v>107</v>
      </c>
      <c r="D327" s="100">
        <v>116947</v>
      </c>
      <c r="E327" s="100">
        <v>40394</v>
      </c>
      <c r="F327" s="101"/>
    </row>
    <row r="328" spans="1:10" x14ac:dyDescent="0.15">
      <c r="A328" s="37" t="s">
        <v>47</v>
      </c>
      <c r="B328" s="2">
        <v>294</v>
      </c>
      <c r="C328" s="38" t="s">
        <v>119</v>
      </c>
      <c r="D328" s="100">
        <v>143393</v>
      </c>
      <c r="E328" s="100">
        <v>58157</v>
      </c>
      <c r="F328" s="101"/>
    </row>
    <row r="329" spans="1:10" x14ac:dyDescent="0.15">
      <c r="A329" s="37" t="s">
        <v>252</v>
      </c>
      <c r="B329" s="2">
        <v>294</v>
      </c>
      <c r="C329" s="38" t="s">
        <v>120</v>
      </c>
      <c r="D329" s="100">
        <v>26997</v>
      </c>
      <c r="E329" s="100">
        <v>10362</v>
      </c>
      <c r="F329" s="101"/>
    </row>
    <row r="330" spans="1:10" x14ac:dyDescent="0.15">
      <c r="A330" s="37" t="s">
        <v>124</v>
      </c>
      <c r="B330" s="2">
        <v>300</v>
      </c>
      <c r="C330" s="38" t="s">
        <v>126</v>
      </c>
      <c r="D330" s="100">
        <v>8379</v>
      </c>
      <c r="E330" s="100">
        <v>57208</v>
      </c>
      <c r="F330" s="101"/>
      <c r="G330" s="87"/>
      <c r="H330" s="87"/>
      <c r="I330" s="87"/>
      <c r="J330" s="87"/>
    </row>
    <row r="331" spans="1:10" x14ac:dyDescent="0.15">
      <c r="A331" s="37" t="s">
        <v>124</v>
      </c>
      <c r="B331" s="2">
        <v>300</v>
      </c>
      <c r="C331" s="38" t="s">
        <v>127</v>
      </c>
      <c r="D331" s="100">
        <v>1977</v>
      </c>
      <c r="E331" s="100">
        <v>13495</v>
      </c>
      <c r="F331" s="101"/>
      <c r="G331" s="87"/>
      <c r="H331" s="87"/>
      <c r="I331" s="87"/>
      <c r="J331" s="87"/>
    </row>
    <row r="332" spans="1:10" x14ac:dyDescent="0.15">
      <c r="A332" s="37" t="s">
        <v>124</v>
      </c>
      <c r="B332" s="48">
        <v>330</v>
      </c>
      <c r="C332" s="38" t="s">
        <v>146</v>
      </c>
      <c r="D332" s="100">
        <v>0</v>
      </c>
      <c r="E332" s="100">
        <v>52378</v>
      </c>
      <c r="F332" s="101"/>
      <c r="G332" s="87"/>
      <c r="H332" s="87"/>
      <c r="I332" s="87"/>
      <c r="J332" s="87"/>
    </row>
    <row r="333" spans="1:10" x14ac:dyDescent="0.15">
      <c r="A333" s="37" t="s">
        <v>94</v>
      </c>
      <c r="B333" s="48">
        <v>363</v>
      </c>
      <c r="C333" s="38" t="s">
        <v>217</v>
      </c>
      <c r="D333" s="100">
        <v>36416</v>
      </c>
      <c r="E333" s="100">
        <v>24863</v>
      </c>
      <c r="F333" s="101"/>
      <c r="G333" s="87"/>
      <c r="H333" s="87"/>
    </row>
    <row r="334" spans="1:10" x14ac:dyDescent="0.15">
      <c r="A334" s="37" t="s">
        <v>94</v>
      </c>
      <c r="B334" s="48">
        <v>363</v>
      </c>
      <c r="C334" s="38" t="s">
        <v>218</v>
      </c>
      <c r="D334" s="100">
        <v>8740</v>
      </c>
      <c r="E334" s="100">
        <v>5967</v>
      </c>
      <c r="F334" s="101"/>
      <c r="G334" s="87"/>
      <c r="H334" s="87"/>
    </row>
    <row r="335" spans="1:10" x14ac:dyDescent="0.15">
      <c r="A335" s="37" t="s">
        <v>461</v>
      </c>
      <c r="B335" s="48">
        <v>383</v>
      </c>
      <c r="C335" s="38" t="s">
        <v>105</v>
      </c>
      <c r="D335" s="100">
        <v>53051</v>
      </c>
      <c r="E335" s="100">
        <v>41765</v>
      </c>
      <c r="F335" s="101"/>
      <c r="H335" s="87"/>
    </row>
    <row r="336" spans="1:10" x14ac:dyDescent="0.15">
      <c r="A336" s="37" t="s">
        <v>67</v>
      </c>
      <c r="B336" s="48">
        <v>392</v>
      </c>
      <c r="C336" s="38" t="s">
        <v>236</v>
      </c>
      <c r="D336" s="100">
        <v>244884</v>
      </c>
      <c r="E336" s="100">
        <v>7130</v>
      </c>
      <c r="F336" s="101"/>
      <c r="H336" s="87"/>
    </row>
    <row r="337" spans="1:15" x14ac:dyDescent="0.15">
      <c r="A337" s="37" t="s">
        <v>220</v>
      </c>
      <c r="B337" s="48">
        <v>436</v>
      </c>
      <c r="C337" s="38" t="s">
        <v>271</v>
      </c>
      <c r="D337" s="100">
        <v>1833334</v>
      </c>
      <c r="E337" s="100">
        <v>123522</v>
      </c>
      <c r="F337" s="101"/>
      <c r="H337" s="87"/>
    </row>
    <row r="338" spans="1:15" x14ac:dyDescent="0.15">
      <c r="A338" s="37" t="s">
        <v>130</v>
      </c>
      <c r="B338" s="48">
        <v>437</v>
      </c>
      <c r="C338" s="38" t="s">
        <v>274</v>
      </c>
      <c r="D338" s="100">
        <v>73556</v>
      </c>
      <c r="E338" s="100">
        <v>4576</v>
      </c>
      <c r="F338" s="101"/>
      <c r="H338" s="87"/>
    </row>
    <row r="339" spans="1:15" x14ac:dyDescent="0.15">
      <c r="A339" s="37" t="s">
        <v>130</v>
      </c>
      <c r="B339" s="48">
        <v>437</v>
      </c>
      <c r="C339" s="38" t="s">
        <v>275</v>
      </c>
      <c r="D339" s="100">
        <v>22067</v>
      </c>
      <c r="E339" s="100">
        <v>1373</v>
      </c>
      <c r="F339" s="101"/>
    </row>
    <row r="340" spans="1:15" x14ac:dyDescent="0.15">
      <c r="A340" s="37" t="s">
        <v>130</v>
      </c>
      <c r="B340" s="48">
        <v>437</v>
      </c>
      <c r="C340" s="38" t="s">
        <v>276</v>
      </c>
      <c r="D340" s="100">
        <v>52412</v>
      </c>
      <c r="E340" s="100">
        <v>47650</v>
      </c>
      <c r="F340" s="101"/>
    </row>
    <row r="341" spans="1:15" x14ac:dyDescent="0.15">
      <c r="A341" s="37" t="s">
        <v>130</v>
      </c>
      <c r="B341" s="48">
        <v>437</v>
      </c>
      <c r="C341" s="38" t="s">
        <v>277</v>
      </c>
      <c r="D341" s="100">
        <v>13708</v>
      </c>
      <c r="E341" s="100">
        <v>12462</v>
      </c>
      <c r="F341" s="101"/>
    </row>
    <row r="342" spans="1:15" x14ac:dyDescent="0.15">
      <c r="A342" s="37" t="s">
        <v>130</v>
      </c>
      <c r="B342" s="48">
        <v>437</v>
      </c>
      <c r="C342" s="38" t="s">
        <v>279</v>
      </c>
      <c r="D342" s="100">
        <v>36044</v>
      </c>
      <c r="E342" s="100">
        <v>22084</v>
      </c>
      <c r="F342" s="101"/>
    </row>
    <row r="343" spans="1:15" x14ac:dyDescent="0.15">
      <c r="A343" s="37" t="s">
        <v>130</v>
      </c>
      <c r="B343" s="48">
        <v>437</v>
      </c>
      <c r="C343" s="38" t="s">
        <v>281</v>
      </c>
      <c r="D343" s="100">
        <v>26214</v>
      </c>
      <c r="E343" s="100">
        <v>0</v>
      </c>
      <c r="F343" s="101"/>
      <c r="G343" s="87"/>
      <c r="H343" s="87"/>
      <c r="I343" s="87"/>
      <c r="J343" s="87"/>
      <c r="K343" s="87"/>
      <c r="L343" s="87"/>
      <c r="M343" s="87"/>
      <c r="N343" s="87"/>
      <c r="O343" s="87"/>
    </row>
    <row r="344" spans="1:15" x14ac:dyDescent="0.15">
      <c r="A344" s="37" t="s">
        <v>94</v>
      </c>
      <c r="B344" s="48">
        <v>437</v>
      </c>
      <c r="C344" s="38" t="s">
        <v>285</v>
      </c>
      <c r="D344" s="100">
        <v>98866</v>
      </c>
      <c r="E344" s="100">
        <v>6785</v>
      </c>
      <c r="F344" s="101"/>
      <c r="L344" s="87"/>
      <c r="M344" s="87"/>
      <c r="N344" s="87"/>
    </row>
    <row r="345" spans="1:15" x14ac:dyDescent="0.15">
      <c r="A345" s="37" t="s">
        <v>94</v>
      </c>
      <c r="B345" s="48">
        <v>437</v>
      </c>
      <c r="C345" s="38" t="s">
        <v>287</v>
      </c>
      <c r="D345" s="100">
        <v>29660</v>
      </c>
      <c r="E345" s="100">
        <v>2035</v>
      </c>
      <c r="F345" s="101"/>
      <c r="K345" s="87"/>
      <c r="L345" s="87"/>
      <c r="M345" s="87"/>
      <c r="N345" s="87"/>
    </row>
    <row r="346" spans="1:15" x14ac:dyDescent="0.15">
      <c r="A346" s="37" t="s">
        <v>94</v>
      </c>
      <c r="B346" s="48">
        <v>437</v>
      </c>
      <c r="C346" s="38" t="s">
        <v>288</v>
      </c>
      <c r="D346" s="100">
        <v>80250</v>
      </c>
      <c r="E346" s="100">
        <v>72959</v>
      </c>
      <c r="F346" s="101"/>
      <c r="K346" s="87"/>
      <c r="L346" s="87"/>
      <c r="M346" s="87"/>
    </row>
    <row r="347" spans="1:15" x14ac:dyDescent="0.15">
      <c r="A347" s="37" t="s">
        <v>94</v>
      </c>
      <c r="B347" s="48">
        <v>437</v>
      </c>
      <c r="C347" s="38" t="s">
        <v>289</v>
      </c>
      <c r="D347" s="100">
        <v>21186</v>
      </c>
      <c r="E347" s="100">
        <v>19261</v>
      </c>
      <c r="F347" s="101"/>
      <c r="L347" s="87"/>
    </row>
    <row r="348" spans="1:15" x14ac:dyDescent="0.15">
      <c r="A348" s="37" t="s">
        <v>94</v>
      </c>
      <c r="B348" s="48">
        <v>437</v>
      </c>
      <c r="C348" s="38" t="s">
        <v>290</v>
      </c>
      <c r="D348" s="100">
        <v>24468</v>
      </c>
      <c r="E348" s="100">
        <v>17351</v>
      </c>
      <c r="F348" s="101"/>
      <c r="G348" s="87"/>
      <c r="H348" s="87"/>
      <c r="I348" s="87"/>
      <c r="J348" s="87"/>
      <c r="K348" s="87"/>
      <c r="L348" s="87"/>
      <c r="M348" s="87"/>
      <c r="N348" s="87"/>
      <c r="O348" s="87"/>
    </row>
    <row r="349" spans="1:15" x14ac:dyDescent="0.15">
      <c r="A349" s="37" t="s">
        <v>94</v>
      </c>
      <c r="B349" s="48">
        <v>437</v>
      </c>
      <c r="C349" s="38" t="s">
        <v>292</v>
      </c>
      <c r="D349" s="100">
        <v>49629</v>
      </c>
      <c r="E349" s="100">
        <v>0</v>
      </c>
      <c r="F349" s="101"/>
      <c r="G349" s="88"/>
      <c r="I349" s="5"/>
      <c r="J349" s="5"/>
      <c r="K349" s="78"/>
      <c r="L349" s="78"/>
      <c r="M349" s="78"/>
      <c r="N349" s="78"/>
    </row>
    <row r="350" spans="1:15" x14ac:dyDescent="0.15">
      <c r="A350" s="37" t="s">
        <v>298</v>
      </c>
      <c r="B350" s="48">
        <v>471</v>
      </c>
      <c r="C350" s="38" t="s">
        <v>317</v>
      </c>
      <c r="D350" s="100">
        <v>2679000</v>
      </c>
      <c r="E350" s="100">
        <v>559354</v>
      </c>
      <c r="F350" s="101"/>
      <c r="G350" s="88"/>
      <c r="I350" s="5"/>
      <c r="J350" s="5"/>
      <c r="K350" s="78"/>
      <c r="L350" s="78"/>
      <c r="M350" s="78"/>
      <c r="N350" s="78"/>
    </row>
    <row r="351" spans="1:15" x14ac:dyDescent="0.15">
      <c r="A351" s="37" t="s">
        <v>298</v>
      </c>
      <c r="B351" s="48">
        <v>490</v>
      </c>
      <c r="C351" s="38" t="s">
        <v>331</v>
      </c>
      <c r="D351" s="100">
        <v>7252740</v>
      </c>
      <c r="E351" s="100">
        <v>36735</v>
      </c>
      <c r="F351" s="101"/>
      <c r="G351" s="88"/>
      <c r="I351" s="5"/>
      <c r="J351" s="5"/>
      <c r="K351" s="78"/>
      <c r="L351" s="78"/>
      <c r="M351" s="78"/>
      <c r="N351" s="78"/>
    </row>
    <row r="352" spans="1:15" x14ac:dyDescent="0.15">
      <c r="A352" s="37" t="s">
        <v>298</v>
      </c>
      <c r="B352" s="48">
        <v>490</v>
      </c>
      <c r="C352" s="38" t="s">
        <v>332</v>
      </c>
      <c r="D352" s="100">
        <v>8872000</v>
      </c>
      <c r="E352" s="100">
        <v>0</v>
      </c>
      <c r="F352" s="101"/>
      <c r="G352" s="88"/>
      <c r="I352" s="5"/>
      <c r="J352" s="5"/>
      <c r="K352" s="78"/>
      <c r="L352" s="78"/>
      <c r="M352" s="78"/>
      <c r="N352" s="78"/>
    </row>
    <row r="353" spans="1:14" x14ac:dyDescent="0.15">
      <c r="A353" s="37" t="s">
        <v>298</v>
      </c>
      <c r="B353" s="48">
        <v>490</v>
      </c>
      <c r="C353" s="38" t="s">
        <v>335</v>
      </c>
      <c r="D353" s="100">
        <v>8131791</v>
      </c>
      <c r="E353" s="100">
        <v>42786</v>
      </c>
      <c r="F353" s="101"/>
      <c r="G353" s="88"/>
      <c r="I353" s="5"/>
      <c r="J353" s="5"/>
      <c r="K353" s="78"/>
      <c r="L353" s="78"/>
      <c r="M353" s="78"/>
      <c r="N353" s="78"/>
    </row>
    <row r="354" spans="1:14" x14ac:dyDescent="0.15">
      <c r="A354" s="37" t="s">
        <v>298</v>
      </c>
      <c r="B354" s="48">
        <v>490</v>
      </c>
      <c r="C354" s="38" t="s">
        <v>336</v>
      </c>
      <c r="D354" s="100">
        <v>9928000</v>
      </c>
      <c r="E354" s="100">
        <v>0</v>
      </c>
      <c r="F354" s="101"/>
      <c r="I354" s="5"/>
      <c r="J354" s="5"/>
    </row>
    <row r="355" spans="1:14" x14ac:dyDescent="0.15">
      <c r="A355" s="37" t="s">
        <v>67</v>
      </c>
      <c r="B355" s="48">
        <v>501</v>
      </c>
      <c r="C355" s="38" t="s">
        <v>244</v>
      </c>
      <c r="D355" s="100">
        <v>95980</v>
      </c>
      <c r="E355" s="100">
        <v>21349</v>
      </c>
      <c r="F355" s="101"/>
      <c r="G355" s="88"/>
      <c r="I355" s="5"/>
      <c r="J355" s="5"/>
      <c r="K355" s="78"/>
      <c r="L355" s="78"/>
      <c r="M355" s="78"/>
      <c r="N355" s="78"/>
    </row>
    <row r="356" spans="1:14" x14ac:dyDescent="0.15">
      <c r="A356" s="37" t="s">
        <v>298</v>
      </c>
      <c r="B356" s="48">
        <v>519</v>
      </c>
      <c r="C356" s="38" t="s">
        <v>387</v>
      </c>
      <c r="D356" s="100">
        <v>0</v>
      </c>
      <c r="E356" s="100">
        <v>539519</v>
      </c>
      <c r="F356" s="101"/>
      <c r="G356" s="88"/>
      <c r="I356" s="5"/>
      <c r="J356" s="5"/>
      <c r="K356" s="78"/>
      <c r="L356" s="78"/>
      <c r="M356" s="78"/>
      <c r="N356" s="78"/>
    </row>
    <row r="357" spans="1:14" x14ac:dyDescent="0.15">
      <c r="A357" s="37" t="s">
        <v>298</v>
      </c>
      <c r="B357" s="48">
        <v>571</v>
      </c>
      <c r="C357" s="38" t="s">
        <v>406</v>
      </c>
      <c r="D357" s="100">
        <v>0</v>
      </c>
      <c r="E357" s="100">
        <v>1104498</v>
      </c>
      <c r="F357" s="101"/>
      <c r="G357" s="88"/>
      <c r="I357" s="5"/>
      <c r="J357" s="5"/>
      <c r="K357" s="78"/>
      <c r="L357" s="78"/>
      <c r="M357" s="78"/>
      <c r="N357" s="78"/>
    </row>
    <row r="358" spans="1:14" x14ac:dyDescent="0.15">
      <c r="A358" s="37" t="s">
        <v>298</v>
      </c>
      <c r="B358" s="48">
        <v>612</v>
      </c>
      <c r="C358" s="38" t="s">
        <v>418</v>
      </c>
      <c r="D358" s="100">
        <v>0</v>
      </c>
      <c r="E358" s="100">
        <v>506246</v>
      </c>
      <c r="F358" s="101"/>
      <c r="G358" s="88"/>
      <c r="I358" s="5"/>
      <c r="J358" s="5"/>
      <c r="K358" s="78"/>
      <c r="L358" s="78"/>
      <c r="M358" s="78"/>
      <c r="N358" s="78"/>
    </row>
    <row r="359" spans="1:14" x14ac:dyDescent="0.15">
      <c r="A359" s="37" t="s">
        <v>298</v>
      </c>
      <c r="B359" s="48">
        <v>628</v>
      </c>
      <c r="C359" s="38" t="s">
        <v>768</v>
      </c>
      <c r="D359" s="100">
        <v>0</v>
      </c>
      <c r="E359" s="100">
        <v>531585</v>
      </c>
      <c r="F359" s="101"/>
      <c r="G359" s="88"/>
      <c r="I359" s="5"/>
      <c r="J359" s="5"/>
      <c r="K359" s="78"/>
      <c r="L359" s="78"/>
      <c r="M359" s="78"/>
      <c r="N359" s="78"/>
    </row>
    <row r="360" spans="1:14" x14ac:dyDescent="0.15">
      <c r="A360" s="37"/>
      <c r="B360" s="48"/>
      <c r="C360" s="38"/>
      <c r="D360" s="100"/>
      <c r="E360" s="100"/>
      <c r="F360" s="101"/>
      <c r="G360" s="88"/>
      <c r="I360" s="5"/>
      <c r="J360" s="5"/>
    </row>
    <row r="361" spans="1:14" x14ac:dyDescent="0.15">
      <c r="A361" s="102" t="s">
        <v>467</v>
      </c>
      <c r="B361" s="66"/>
      <c r="C361" s="67"/>
      <c r="D361" s="65">
        <v>40712205.359999999</v>
      </c>
      <c r="E361" s="65">
        <v>4221533.4000000004</v>
      </c>
      <c r="F361" s="65">
        <v>0</v>
      </c>
      <c r="G361" s="88"/>
      <c r="I361" s="5"/>
      <c r="J361" s="5"/>
      <c r="K361" s="78"/>
      <c r="L361" s="78"/>
      <c r="M361" s="78"/>
      <c r="N361" s="78"/>
    </row>
    <row r="362" spans="1:14" x14ac:dyDescent="0.15">
      <c r="A362" s="87"/>
      <c r="B362" s="2"/>
      <c r="C362" s="2"/>
      <c r="D362" s="87"/>
      <c r="E362" s="5"/>
      <c r="F362" s="87"/>
      <c r="G362" s="88"/>
      <c r="I362" s="5"/>
      <c r="J362" s="5"/>
      <c r="K362" s="78"/>
      <c r="L362" s="78"/>
      <c r="M362" s="78"/>
      <c r="N362" s="78"/>
    </row>
    <row r="363" spans="1:14" ht="12.75" x14ac:dyDescent="0.2">
      <c r="A363" s="8" t="s">
        <v>468</v>
      </c>
      <c r="B363" s="87"/>
      <c r="C363" s="87"/>
      <c r="E363" s="6"/>
      <c r="F363" s="104"/>
      <c r="G363" s="104"/>
      <c r="L363" s="105"/>
      <c r="M363" s="78"/>
      <c r="N363" s="78"/>
    </row>
    <row r="364" spans="1:14" ht="12.75" x14ac:dyDescent="0.2">
      <c r="A364" s="1" t="s">
        <v>446</v>
      </c>
      <c r="B364" s="87"/>
      <c r="C364" s="87"/>
      <c r="E364" s="6"/>
      <c r="F364" s="104"/>
      <c r="G364" s="104"/>
      <c r="L364" s="105"/>
      <c r="M364" s="78"/>
      <c r="N364" s="78"/>
    </row>
    <row r="365" spans="1:14" ht="12.75" x14ac:dyDescent="0.2">
      <c r="A365" s="90" t="s">
        <v>855</v>
      </c>
      <c r="B365" s="6"/>
      <c r="C365" s="6"/>
      <c r="E365" s="6"/>
      <c r="F365" s="104"/>
      <c r="G365" s="104"/>
      <c r="L365" s="105"/>
      <c r="M365" s="78"/>
      <c r="N365" s="78"/>
    </row>
    <row r="366" spans="1:14" x14ac:dyDescent="0.15">
      <c r="A366" s="11"/>
      <c r="B366" s="11"/>
      <c r="C366" s="11"/>
      <c r="D366" s="11"/>
      <c r="E366" s="11"/>
      <c r="F366" s="106"/>
      <c r="G366" s="106"/>
      <c r="H366" s="11"/>
      <c r="I366" s="11"/>
      <c r="J366" s="11"/>
      <c r="K366" s="11"/>
      <c r="L366" s="105"/>
    </row>
    <row r="367" spans="1:14" ht="12.75" x14ac:dyDescent="0.2">
      <c r="A367" s="91"/>
      <c r="B367" s="92" t="s">
        <v>469</v>
      </c>
      <c r="C367" s="92"/>
      <c r="D367" s="92"/>
      <c r="E367" s="107"/>
      <c r="F367" s="92" t="s">
        <v>470</v>
      </c>
      <c r="G367" s="92" t="s">
        <v>471</v>
      </c>
      <c r="H367" s="92" t="s">
        <v>472</v>
      </c>
      <c r="I367" s="92" t="s">
        <v>14</v>
      </c>
      <c r="J367" s="92" t="s">
        <v>472</v>
      </c>
      <c r="K367" s="92" t="s">
        <v>473</v>
      </c>
      <c r="L367" s="92" t="s">
        <v>474</v>
      </c>
      <c r="M367" s="78"/>
      <c r="N367" s="78"/>
    </row>
    <row r="368" spans="1:14" ht="12.75" x14ac:dyDescent="0.2">
      <c r="A368" s="95" t="s">
        <v>475</v>
      </c>
      <c r="B368" s="96" t="s">
        <v>476</v>
      </c>
      <c r="C368" s="96" t="s">
        <v>477</v>
      </c>
      <c r="D368" s="96" t="s">
        <v>5</v>
      </c>
      <c r="E368" s="96" t="s">
        <v>7</v>
      </c>
      <c r="F368" s="96" t="s">
        <v>15</v>
      </c>
      <c r="G368" s="96" t="s">
        <v>478</v>
      </c>
      <c r="H368" s="96" t="s">
        <v>479</v>
      </c>
      <c r="I368" s="96" t="s">
        <v>480</v>
      </c>
      <c r="J368" s="96" t="s">
        <v>481</v>
      </c>
      <c r="K368" s="96" t="s">
        <v>482</v>
      </c>
      <c r="L368" s="96" t="s">
        <v>483</v>
      </c>
      <c r="M368" s="78"/>
      <c r="N368" s="78"/>
    </row>
    <row r="369" spans="1:15" ht="12.75" x14ac:dyDescent="0.2">
      <c r="A369" s="95" t="s">
        <v>453</v>
      </c>
      <c r="B369" s="96" t="s">
        <v>484</v>
      </c>
      <c r="C369" s="96" t="s">
        <v>485</v>
      </c>
      <c r="D369" s="96" t="s">
        <v>486</v>
      </c>
      <c r="E369" s="22"/>
      <c r="F369" s="96" t="s">
        <v>487</v>
      </c>
      <c r="G369" s="96" t="s">
        <v>488</v>
      </c>
      <c r="H369" s="96" t="s">
        <v>489</v>
      </c>
      <c r="I369" s="96" t="s">
        <v>490</v>
      </c>
      <c r="J369" s="96" t="s">
        <v>21</v>
      </c>
      <c r="K369" s="108" t="s">
        <v>21</v>
      </c>
      <c r="L369" s="108" t="s">
        <v>491</v>
      </c>
      <c r="M369" s="78"/>
      <c r="N369" s="78"/>
    </row>
    <row r="370" spans="1:15" ht="12.75" x14ac:dyDescent="0.2">
      <c r="A370" s="98"/>
      <c r="B370" s="33" t="s">
        <v>492</v>
      </c>
      <c r="C370" s="33"/>
      <c r="D370" s="33"/>
      <c r="E370" s="32"/>
      <c r="F370" s="109"/>
      <c r="G370" s="109"/>
      <c r="H370" s="33"/>
      <c r="I370" s="33" t="s">
        <v>33</v>
      </c>
      <c r="J370" s="33"/>
      <c r="K370" s="110"/>
      <c r="L370" s="110" t="s">
        <v>493</v>
      </c>
      <c r="M370" s="78"/>
      <c r="N370" s="78"/>
    </row>
    <row r="371" spans="1:15" x14ac:dyDescent="0.15">
      <c r="A371" s="11"/>
      <c r="B371" s="11"/>
      <c r="C371" s="11"/>
      <c r="D371" s="11"/>
      <c r="E371" s="11"/>
      <c r="F371" s="106"/>
      <c r="G371" s="106"/>
      <c r="H371" s="11"/>
      <c r="I371" s="11"/>
      <c r="J371" s="11"/>
      <c r="K371" s="11"/>
      <c r="L371" s="105"/>
      <c r="M371" s="78"/>
      <c r="N371" s="78"/>
    </row>
    <row r="372" spans="1:15" x14ac:dyDescent="0.15">
      <c r="A372" s="147" t="s">
        <v>856</v>
      </c>
      <c r="B372" s="11"/>
      <c r="C372" s="11"/>
      <c r="D372" s="11"/>
      <c r="E372" s="11"/>
      <c r="F372" s="106"/>
      <c r="G372" s="106"/>
      <c r="H372" s="11"/>
      <c r="I372" s="11"/>
      <c r="J372" s="11"/>
      <c r="K372" s="11"/>
      <c r="L372" s="105"/>
    </row>
    <row r="373" spans="1:15" x14ac:dyDescent="0.15">
      <c r="A373" s="37"/>
      <c r="B373" s="37"/>
      <c r="C373" s="6"/>
      <c r="D373" s="48"/>
      <c r="E373" s="38"/>
      <c r="F373" s="111"/>
      <c r="G373" s="38"/>
      <c r="H373" s="112"/>
      <c r="I373" s="112"/>
      <c r="J373" s="112"/>
      <c r="K373" s="112"/>
      <c r="L373" s="105"/>
      <c r="M373" s="78"/>
      <c r="N373" s="78"/>
    </row>
    <row r="374" spans="1:15" x14ac:dyDescent="0.15">
      <c r="A374" s="113" t="s">
        <v>467</v>
      </c>
      <c r="B374" s="67"/>
      <c r="C374" s="67"/>
      <c r="D374" s="67"/>
      <c r="E374" s="67"/>
      <c r="F374" s="114"/>
      <c r="G374" s="114"/>
      <c r="H374" s="65"/>
      <c r="I374" s="69">
        <v>0</v>
      </c>
      <c r="J374" s="69">
        <v>0</v>
      </c>
      <c r="K374" s="69">
        <v>0</v>
      </c>
      <c r="L374" s="65"/>
      <c r="M374" s="78"/>
      <c r="N374" s="78"/>
    </row>
    <row r="375" spans="1:15" x14ac:dyDescent="0.15">
      <c r="A375" s="115"/>
      <c r="B375" s="6"/>
      <c r="C375" s="6"/>
      <c r="E375" s="6"/>
      <c r="F375" s="104"/>
      <c r="G375" s="104"/>
      <c r="H375" s="73"/>
      <c r="I375" s="73"/>
      <c r="J375" s="73"/>
      <c r="K375" s="73"/>
      <c r="L375" s="105"/>
      <c r="M375" s="78"/>
      <c r="N375" s="78"/>
    </row>
    <row r="376" spans="1:15" x14ac:dyDescent="0.15">
      <c r="A376" s="116" t="s">
        <v>497</v>
      </c>
      <c r="B376" s="6"/>
      <c r="C376" s="6"/>
      <c r="E376" s="6"/>
      <c r="F376" s="104"/>
      <c r="G376" s="104"/>
      <c r="H376" s="78"/>
      <c r="I376" s="78"/>
      <c r="J376" s="78"/>
      <c r="K376" s="78"/>
      <c r="L376" s="105"/>
      <c r="M376" s="78"/>
      <c r="N376" s="78"/>
    </row>
    <row r="377" spans="1:15" x14ac:dyDescent="0.15">
      <c r="A377" s="80" t="s">
        <v>498</v>
      </c>
      <c r="B377" s="6"/>
      <c r="C377" s="6"/>
      <c r="E377" s="82"/>
      <c r="F377" s="117"/>
      <c r="G377" s="118"/>
      <c r="H377" s="78"/>
      <c r="I377" s="78"/>
      <c r="J377" s="78"/>
      <c r="K377" s="78"/>
      <c r="L377" s="105"/>
      <c r="M377" s="78"/>
      <c r="N377" s="78"/>
    </row>
    <row r="378" spans="1:15" x14ac:dyDescent="0.15">
      <c r="A378" s="80" t="s">
        <v>499</v>
      </c>
      <c r="B378" s="6"/>
      <c r="C378" s="6"/>
      <c r="E378" s="6"/>
      <c r="F378" s="104"/>
      <c r="G378" s="104"/>
      <c r="L378" s="105"/>
    </row>
    <row r="379" spans="1:15" x14ac:dyDescent="0.15">
      <c r="B379" s="2"/>
      <c r="C379" s="2"/>
      <c r="D379" s="87"/>
      <c r="E379" s="5"/>
      <c r="F379" s="87"/>
      <c r="G379" s="88"/>
      <c r="I379" s="5"/>
      <c r="J379" s="5"/>
      <c r="K379" s="78"/>
      <c r="L379" s="78"/>
      <c r="M379" s="78"/>
      <c r="N379" s="78"/>
    </row>
    <row r="380" spans="1:15" ht="12.75" x14ac:dyDescent="0.2">
      <c r="A380" s="120"/>
      <c r="B380" s="120"/>
      <c r="C380" s="121"/>
      <c r="D380" s="121"/>
      <c r="E380" s="121"/>
      <c r="F380" s="121"/>
      <c r="G380" s="88"/>
      <c r="I380" s="5"/>
      <c r="J380" s="5"/>
      <c r="K380" s="78"/>
      <c r="L380" s="78"/>
      <c r="M380" s="78"/>
      <c r="N380" s="78"/>
    </row>
    <row r="381" spans="1:15" x14ac:dyDescent="0.15">
      <c r="A381" s="122" t="s">
        <v>500</v>
      </c>
      <c r="B381" s="123"/>
      <c r="C381" s="123"/>
      <c r="D381" s="123"/>
      <c r="E381" s="123"/>
      <c r="F381" s="124"/>
      <c r="G381" s="88"/>
      <c r="I381" s="5"/>
      <c r="J381" s="5"/>
      <c r="K381" s="78"/>
      <c r="L381" s="78"/>
      <c r="M381" s="78"/>
      <c r="N381" s="78"/>
    </row>
    <row r="382" spans="1:15" ht="31.5" x14ac:dyDescent="0.15">
      <c r="A382" s="125" t="s">
        <v>501</v>
      </c>
      <c r="B382" s="126" t="s">
        <v>502</v>
      </c>
      <c r="C382" s="126" t="s">
        <v>503</v>
      </c>
      <c r="D382" s="127" t="s">
        <v>504</v>
      </c>
      <c r="E382" s="126" t="s">
        <v>505</v>
      </c>
      <c r="F382" s="128" t="s">
        <v>506</v>
      </c>
      <c r="G382" s="88"/>
      <c r="I382" s="5"/>
      <c r="J382" s="5"/>
      <c r="K382" s="78"/>
      <c r="L382" s="78"/>
      <c r="M382" s="78"/>
      <c r="N382" s="78"/>
      <c r="O382" s="87"/>
    </row>
    <row r="383" spans="1:15" ht="112.5" x14ac:dyDescent="0.15">
      <c r="A383" s="129">
        <v>193</v>
      </c>
      <c r="B383" s="130" t="s">
        <v>35</v>
      </c>
      <c r="C383" s="130" t="s">
        <v>507</v>
      </c>
      <c r="D383" s="130" t="s">
        <v>508</v>
      </c>
      <c r="E383" s="131" t="s">
        <v>509</v>
      </c>
      <c r="F383" s="131" t="s">
        <v>510</v>
      </c>
      <c r="G383" s="88"/>
      <c r="I383" s="5"/>
      <c r="J383" s="5"/>
    </row>
    <row r="384" spans="1:15" ht="112.5" x14ac:dyDescent="0.15">
      <c r="A384" s="132">
        <v>199</v>
      </c>
      <c r="B384" s="133" t="s">
        <v>40</v>
      </c>
      <c r="C384" s="133" t="s">
        <v>507</v>
      </c>
      <c r="D384" s="133" t="s">
        <v>508</v>
      </c>
      <c r="E384" s="134" t="s">
        <v>509</v>
      </c>
      <c r="F384" s="134" t="s">
        <v>511</v>
      </c>
      <c r="G384" s="88"/>
      <c r="I384" s="5"/>
      <c r="J384" s="5"/>
      <c r="K384" s="78"/>
      <c r="L384" s="78"/>
      <c r="M384" s="78"/>
      <c r="N384" s="78"/>
    </row>
    <row r="385" spans="1:14" ht="146.25" x14ac:dyDescent="0.15">
      <c r="A385" s="129">
        <v>202</v>
      </c>
      <c r="B385" s="130" t="s">
        <v>43</v>
      </c>
      <c r="C385" s="130" t="s">
        <v>507</v>
      </c>
      <c r="D385" s="130" t="s">
        <v>508</v>
      </c>
      <c r="E385" s="131" t="s">
        <v>512</v>
      </c>
      <c r="F385" s="131" t="s">
        <v>513</v>
      </c>
      <c r="G385" s="88"/>
      <c r="I385" s="5"/>
      <c r="J385" s="5"/>
      <c r="K385" s="78"/>
      <c r="L385" s="78"/>
      <c r="M385" s="78"/>
      <c r="N385" s="78"/>
    </row>
    <row r="386" spans="1:14" ht="45" x14ac:dyDescent="0.15">
      <c r="A386" s="132">
        <v>211</v>
      </c>
      <c r="B386" s="133" t="s">
        <v>48</v>
      </c>
      <c r="C386" s="133" t="s">
        <v>514</v>
      </c>
      <c r="D386" s="133" t="s">
        <v>508</v>
      </c>
      <c r="E386" s="133" t="s">
        <v>515</v>
      </c>
      <c r="F386" s="133" t="s">
        <v>516</v>
      </c>
      <c r="G386" s="88"/>
      <c r="I386" s="5"/>
      <c r="J386" s="5"/>
      <c r="K386" s="78"/>
      <c r="L386" s="78"/>
      <c r="M386" s="78"/>
      <c r="N386" s="78"/>
    </row>
    <row r="387" spans="1:14" ht="56.25" x14ac:dyDescent="0.15">
      <c r="A387" s="129">
        <v>221</v>
      </c>
      <c r="B387" s="130" t="s">
        <v>53</v>
      </c>
      <c r="C387" s="130" t="s">
        <v>514</v>
      </c>
      <c r="D387" s="130" t="s">
        <v>517</v>
      </c>
      <c r="E387" s="133" t="s">
        <v>518</v>
      </c>
      <c r="F387" s="133" t="s">
        <v>519</v>
      </c>
      <c r="G387" s="88"/>
      <c r="I387" s="5"/>
      <c r="J387" s="5"/>
      <c r="K387" s="78"/>
      <c r="L387" s="78"/>
      <c r="M387" s="78"/>
      <c r="N387" s="78"/>
    </row>
    <row r="388" spans="1:14" ht="33.75" x14ac:dyDescent="0.15">
      <c r="A388" s="132">
        <v>225</v>
      </c>
      <c r="B388" s="133" t="s">
        <v>61</v>
      </c>
      <c r="C388" s="133" t="s">
        <v>520</v>
      </c>
      <c r="D388" s="133" t="s">
        <v>521</v>
      </c>
      <c r="E388" s="133" t="s">
        <v>522</v>
      </c>
      <c r="F388" s="133" t="s">
        <v>523</v>
      </c>
    </row>
    <row r="389" spans="1:14" ht="22.5" x14ac:dyDescent="0.15">
      <c r="A389" s="129">
        <v>226</v>
      </c>
      <c r="B389" s="130" t="s">
        <v>524</v>
      </c>
      <c r="C389" s="130" t="s">
        <v>514</v>
      </c>
      <c r="D389" s="130" t="s">
        <v>508</v>
      </c>
      <c r="E389" s="130" t="s">
        <v>525</v>
      </c>
      <c r="F389" s="130" t="s">
        <v>526</v>
      </c>
      <c r="G389" s="88"/>
      <c r="I389" s="5"/>
      <c r="J389" s="5"/>
      <c r="K389" s="78"/>
      <c r="L389" s="78"/>
      <c r="M389" s="78"/>
      <c r="N389" s="78"/>
    </row>
    <row r="390" spans="1:14" ht="22.5" x14ac:dyDescent="0.15">
      <c r="A390" s="132">
        <v>228</v>
      </c>
      <c r="B390" s="133" t="s">
        <v>66</v>
      </c>
      <c r="C390" s="133" t="s">
        <v>520</v>
      </c>
      <c r="D390" s="133" t="s">
        <v>521</v>
      </c>
      <c r="E390" s="133" t="s">
        <v>527</v>
      </c>
      <c r="F390" s="133" t="s">
        <v>527</v>
      </c>
      <c r="G390" s="88"/>
      <c r="I390" s="5"/>
      <c r="J390" s="5"/>
      <c r="K390" s="78"/>
      <c r="L390" s="78"/>
      <c r="M390" s="78"/>
      <c r="N390" s="78"/>
    </row>
    <row r="391" spans="1:14" ht="33.75" x14ac:dyDescent="0.15">
      <c r="A391" s="129">
        <v>233</v>
      </c>
      <c r="B391" s="130" t="s">
        <v>528</v>
      </c>
      <c r="C391" s="130" t="s">
        <v>514</v>
      </c>
      <c r="D391" s="130" t="s">
        <v>529</v>
      </c>
      <c r="E391" s="133" t="s">
        <v>530</v>
      </c>
      <c r="F391" s="133" t="s">
        <v>531</v>
      </c>
      <c r="G391" s="88"/>
      <c r="I391" s="5"/>
      <c r="J391" s="5"/>
      <c r="K391" s="78"/>
      <c r="L391" s="78"/>
      <c r="M391" s="78"/>
      <c r="N391" s="78"/>
    </row>
    <row r="392" spans="1:14" ht="67.5" x14ac:dyDescent="0.15">
      <c r="A392" s="132">
        <v>236</v>
      </c>
      <c r="B392" s="133" t="s">
        <v>68</v>
      </c>
      <c r="C392" s="133" t="s">
        <v>507</v>
      </c>
      <c r="D392" s="133" t="s">
        <v>521</v>
      </c>
      <c r="E392" s="133" t="s">
        <v>532</v>
      </c>
      <c r="F392" s="133" t="s">
        <v>533</v>
      </c>
      <c r="G392" s="88"/>
      <c r="I392" s="5"/>
      <c r="J392" s="5"/>
      <c r="K392" s="78"/>
      <c r="L392" s="78"/>
      <c r="M392" s="78"/>
      <c r="N392" s="78"/>
    </row>
    <row r="393" spans="1:14" ht="33.75" x14ac:dyDescent="0.15">
      <c r="A393" s="129">
        <v>239</v>
      </c>
      <c r="B393" s="130" t="s">
        <v>73</v>
      </c>
      <c r="C393" s="130" t="s">
        <v>534</v>
      </c>
      <c r="D393" s="130" t="s">
        <v>508</v>
      </c>
      <c r="E393" s="130" t="s">
        <v>535</v>
      </c>
      <c r="F393" s="130" t="s">
        <v>535</v>
      </c>
      <c r="G393" s="88"/>
      <c r="I393" s="5"/>
      <c r="J393" s="5"/>
    </row>
    <row r="394" spans="1:14" ht="33.75" x14ac:dyDescent="0.15">
      <c r="A394" s="132">
        <v>243</v>
      </c>
      <c r="B394" s="133" t="s">
        <v>536</v>
      </c>
      <c r="C394" s="133" t="s">
        <v>534</v>
      </c>
      <c r="D394" s="133" t="s">
        <v>508</v>
      </c>
      <c r="E394" s="133" t="s">
        <v>537</v>
      </c>
      <c r="F394" s="133" t="s">
        <v>537</v>
      </c>
      <c r="G394" s="88"/>
      <c r="I394" s="5"/>
      <c r="J394" s="5"/>
      <c r="K394" s="78"/>
      <c r="L394" s="78"/>
      <c r="M394" s="78"/>
      <c r="N394" s="78"/>
    </row>
    <row r="395" spans="1:14" ht="90" x14ac:dyDescent="0.15">
      <c r="A395" s="129">
        <v>245</v>
      </c>
      <c r="B395" s="130" t="s">
        <v>76</v>
      </c>
      <c r="C395" s="130" t="s">
        <v>514</v>
      </c>
      <c r="D395" s="130" t="s">
        <v>517</v>
      </c>
      <c r="E395" s="133" t="s">
        <v>538</v>
      </c>
      <c r="F395" s="133" t="s">
        <v>539</v>
      </c>
      <c r="G395" s="88"/>
      <c r="I395" s="5"/>
      <c r="J395" s="5"/>
      <c r="K395" s="78"/>
      <c r="L395" s="78"/>
      <c r="M395" s="78"/>
      <c r="N395" s="78"/>
    </row>
    <row r="396" spans="1:14" ht="90" x14ac:dyDescent="0.15">
      <c r="A396" s="132">
        <v>247</v>
      </c>
      <c r="B396" s="133" t="s">
        <v>81</v>
      </c>
      <c r="C396" s="133" t="s">
        <v>514</v>
      </c>
      <c r="D396" s="133" t="s">
        <v>517</v>
      </c>
      <c r="E396" s="133" t="s">
        <v>540</v>
      </c>
      <c r="F396" s="133" t="s">
        <v>541</v>
      </c>
      <c r="G396" s="88"/>
      <c r="I396" s="5"/>
      <c r="J396" s="5"/>
      <c r="K396" s="78"/>
      <c r="L396" s="78"/>
      <c r="M396" s="78"/>
      <c r="N396" s="78"/>
    </row>
    <row r="397" spans="1:14" ht="22.5" x14ac:dyDescent="0.15">
      <c r="A397" s="129">
        <v>262</v>
      </c>
      <c r="B397" s="130" t="s">
        <v>86</v>
      </c>
      <c r="C397" s="130" t="s">
        <v>542</v>
      </c>
      <c r="D397" s="130" t="s">
        <v>508</v>
      </c>
      <c r="E397" s="130" t="s">
        <v>543</v>
      </c>
      <c r="F397" s="130" t="s">
        <v>543</v>
      </c>
      <c r="G397" s="88"/>
      <c r="I397" s="5"/>
      <c r="J397" s="5"/>
      <c r="K397" s="78"/>
      <c r="L397" s="78"/>
      <c r="M397" s="78"/>
      <c r="N397" s="78"/>
    </row>
    <row r="398" spans="1:14" ht="67.5" x14ac:dyDescent="0.15">
      <c r="A398" s="132">
        <v>265</v>
      </c>
      <c r="B398" s="133" t="s">
        <v>544</v>
      </c>
      <c r="C398" s="133" t="s">
        <v>545</v>
      </c>
      <c r="D398" s="133" t="s">
        <v>517</v>
      </c>
      <c r="E398" s="133" t="s">
        <v>546</v>
      </c>
      <c r="F398" s="133" t="s">
        <v>547</v>
      </c>
      <c r="G398" s="88"/>
    </row>
    <row r="399" spans="1:14" ht="22.5" x14ac:dyDescent="0.15">
      <c r="A399" s="129">
        <v>270</v>
      </c>
      <c r="B399" s="130" t="s">
        <v>93</v>
      </c>
      <c r="C399" s="130" t="s">
        <v>520</v>
      </c>
      <c r="D399" s="130" t="s">
        <v>521</v>
      </c>
      <c r="E399" s="130" t="s">
        <v>527</v>
      </c>
      <c r="F399" s="130" t="s">
        <v>527</v>
      </c>
      <c r="G399" s="88"/>
      <c r="I399" s="5"/>
      <c r="J399" s="5"/>
      <c r="K399" s="78"/>
      <c r="L399" s="78"/>
      <c r="M399" s="78"/>
      <c r="N399" s="78"/>
    </row>
    <row r="400" spans="1:14" ht="101.25" x14ac:dyDescent="0.15">
      <c r="A400" s="132">
        <v>271</v>
      </c>
      <c r="B400" s="133" t="s">
        <v>95</v>
      </c>
      <c r="C400" s="133" t="s">
        <v>548</v>
      </c>
      <c r="D400" s="133" t="s">
        <v>517</v>
      </c>
      <c r="E400" s="133" t="s">
        <v>549</v>
      </c>
      <c r="F400" s="133" t="s">
        <v>550</v>
      </c>
      <c r="G400" s="88"/>
      <c r="I400" s="5"/>
      <c r="J400" s="5"/>
      <c r="K400" s="78"/>
      <c r="L400" s="78"/>
      <c r="M400" s="78"/>
      <c r="N400" s="78"/>
    </row>
    <row r="401" spans="1:14" ht="22.5" x14ac:dyDescent="0.15">
      <c r="A401" s="129">
        <v>278</v>
      </c>
      <c r="B401" s="130" t="s">
        <v>551</v>
      </c>
      <c r="C401" s="130" t="s">
        <v>552</v>
      </c>
      <c r="D401" s="130" t="s">
        <v>508</v>
      </c>
      <c r="E401" s="130" t="s">
        <v>553</v>
      </c>
      <c r="F401" s="130" t="s">
        <v>553</v>
      </c>
      <c r="G401" s="88"/>
      <c r="I401" s="5"/>
      <c r="J401" s="5"/>
      <c r="K401" s="78"/>
      <c r="L401" s="78"/>
      <c r="M401" s="78"/>
      <c r="N401" s="78"/>
    </row>
    <row r="402" spans="1:14" ht="33.75" x14ac:dyDescent="0.15">
      <c r="A402" s="132">
        <v>280</v>
      </c>
      <c r="B402" s="133" t="s">
        <v>100</v>
      </c>
      <c r="C402" s="133" t="s">
        <v>514</v>
      </c>
      <c r="D402" s="133" t="s">
        <v>554</v>
      </c>
      <c r="E402" s="133" t="s">
        <v>555</v>
      </c>
      <c r="F402" s="133" t="s">
        <v>556</v>
      </c>
      <c r="G402" s="88"/>
      <c r="I402" s="5"/>
      <c r="J402" s="5"/>
      <c r="K402" s="78"/>
      <c r="L402" s="78"/>
      <c r="M402" s="78"/>
      <c r="N402" s="78"/>
    </row>
    <row r="403" spans="1:14" ht="90" x14ac:dyDescent="0.15">
      <c r="A403" s="129">
        <v>282</v>
      </c>
      <c r="B403" s="130" t="s">
        <v>104</v>
      </c>
      <c r="C403" s="130" t="s">
        <v>548</v>
      </c>
      <c r="D403" s="130" t="s">
        <v>517</v>
      </c>
      <c r="E403" s="133" t="s">
        <v>557</v>
      </c>
      <c r="F403" s="133" t="s">
        <v>558</v>
      </c>
      <c r="G403" s="88"/>
      <c r="I403" s="5"/>
      <c r="J403" s="5"/>
      <c r="K403" s="78"/>
      <c r="L403" s="78"/>
      <c r="M403" s="78"/>
      <c r="N403" s="78"/>
    </row>
    <row r="404" spans="1:14" ht="67.5" x14ac:dyDescent="0.15">
      <c r="A404" s="132">
        <v>283</v>
      </c>
      <c r="B404" s="133" t="s">
        <v>110</v>
      </c>
      <c r="C404" s="133" t="s">
        <v>507</v>
      </c>
      <c r="D404" s="133" t="s">
        <v>521</v>
      </c>
      <c r="E404" s="133" t="s">
        <v>559</v>
      </c>
      <c r="F404" s="133" t="s">
        <v>560</v>
      </c>
      <c r="G404" s="88"/>
    </row>
    <row r="405" spans="1:14" x14ac:dyDescent="0.15">
      <c r="A405" s="129">
        <v>290</v>
      </c>
      <c r="B405" s="130" t="s">
        <v>114</v>
      </c>
      <c r="C405" s="130" t="s">
        <v>548</v>
      </c>
      <c r="D405" s="130" t="s">
        <v>561</v>
      </c>
      <c r="E405" s="130"/>
      <c r="F405" s="130" t="s">
        <v>562</v>
      </c>
      <c r="G405" s="88"/>
      <c r="I405" s="5"/>
      <c r="J405" s="5"/>
      <c r="K405" s="78"/>
      <c r="L405" s="78"/>
      <c r="M405" s="78"/>
      <c r="N405" s="78"/>
    </row>
    <row r="406" spans="1:14" ht="90" x14ac:dyDescent="0.15">
      <c r="A406" s="132">
        <v>294</v>
      </c>
      <c r="B406" s="133" t="s">
        <v>118</v>
      </c>
      <c r="C406" s="133" t="s">
        <v>514</v>
      </c>
      <c r="D406" s="133" t="s">
        <v>517</v>
      </c>
      <c r="E406" s="134" t="s">
        <v>563</v>
      </c>
      <c r="F406" s="134" t="s">
        <v>564</v>
      </c>
      <c r="G406" s="88"/>
      <c r="I406" s="5"/>
      <c r="J406" s="5"/>
      <c r="K406" s="78"/>
      <c r="L406" s="78"/>
      <c r="M406" s="78"/>
      <c r="N406" s="78"/>
    </row>
    <row r="407" spans="1:14" ht="22.5" x14ac:dyDescent="0.15">
      <c r="A407" s="129">
        <v>295</v>
      </c>
      <c r="B407" s="130" t="s">
        <v>565</v>
      </c>
      <c r="C407" s="130" t="s">
        <v>548</v>
      </c>
      <c r="D407" s="130" t="s">
        <v>566</v>
      </c>
      <c r="E407" s="130" t="s">
        <v>567</v>
      </c>
      <c r="F407" s="130" t="s">
        <v>567</v>
      </c>
      <c r="G407" s="88"/>
      <c r="I407" s="5"/>
      <c r="J407" s="5"/>
      <c r="K407" s="78"/>
      <c r="L407" s="78"/>
      <c r="M407" s="78"/>
      <c r="N407" s="78"/>
    </row>
    <row r="408" spans="1:14" x14ac:dyDescent="0.15">
      <c r="A408" s="132">
        <v>299</v>
      </c>
      <c r="B408" s="133" t="s">
        <v>122</v>
      </c>
      <c r="C408" s="133" t="s">
        <v>548</v>
      </c>
      <c r="D408" s="133" t="s">
        <v>561</v>
      </c>
      <c r="E408" s="133"/>
      <c r="F408" s="133" t="s">
        <v>562</v>
      </c>
      <c r="G408" s="88"/>
      <c r="I408" s="5"/>
      <c r="J408" s="5"/>
      <c r="K408" s="78"/>
      <c r="L408" s="78"/>
      <c r="M408" s="78"/>
      <c r="N408" s="78"/>
    </row>
    <row r="409" spans="1:14" ht="33.75" x14ac:dyDescent="0.15">
      <c r="A409" s="129">
        <v>300</v>
      </c>
      <c r="B409" s="130" t="s">
        <v>125</v>
      </c>
      <c r="C409" s="130" t="s">
        <v>545</v>
      </c>
      <c r="D409" s="130" t="s">
        <v>521</v>
      </c>
      <c r="E409" s="130" t="s">
        <v>568</v>
      </c>
      <c r="F409" s="130" t="s">
        <v>569</v>
      </c>
      <c r="G409" s="88"/>
      <c r="I409" s="5"/>
      <c r="J409" s="5"/>
      <c r="K409" s="78"/>
      <c r="L409" s="78"/>
      <c r="M409" s="78"/>
      <c r="N409" s="78"/>
    </row>
    <row r="410" spans="1:14" ht="33.75" x14ac:dyDescent="0.15">
      <c r="A410" s="132">
        <v>304</v>
      </c>
      <c r="B410" s="133" t="s">
        <v>570</v>
      </c>
      <c r="C410" s="133" t="s">
        <v>542</v>
      </c>
      <c r="D410" s="133" t="s">
        <v>571</v>
      </c>
      <c r="E410" s="133" t="s">
        <v>572</v>
      </c>
      <c r="F410" s="133" t="s">
        <v>573</v>
      </c>
      <c r="G410" s="88"/>
      <c r="I410" s="5"/>
      <c r="J410" s="5"/>
    </row>
    <row r="411" spans="1:14" ht="33.75" x14ac:dyDescent="0.15">
      <c r="A411" s="132" t="s">
        <v>574</v>
      </c>
      <c r="B411" s="133" t="s">
        <v>575</v>
      </c>
      <c r="C411" s="133" t="s">
        <v>514</v>
      </c>
      <c r="D411" s="133" t="s">
        <v>576</v>
      </c>
      <c r="E411" s="133" t="s">
        <v>577</v>
      </c>
      <c r="F411" s="133" t="s">
        <v>578</v>
      </c>
      <c r="G411" s="88"/>
      <c r="I411" s="5"/>
      <c r="J411" s="5"/>
      <c r="K411" s="78"/>
      <c r="L411" s="78"/>
      <c r="M411" s="78"/>
      <c r="N411" s="78"/>
    </row>
    <row r="412" spans="1:14" ht="45" x14ac:dyDescent="0.15">
      <c r="A412" s="129">
        <v>311</v>
      </c>
      <c r="B412" s="130" t="s">
        <v>579</v>
      </c>
      <c r="C412" s="130" t="s">
        <v>542</v>
      </c>
      <c r="D412" s="130" t="s">
        <v>580</v>
      </c>
      <c r="E412" s="130" t="s">
        <v>581</v>
      </c>
      <c r="F412" s="130" t="s">
        <v>582</v>
      </c>
      <c r="G412" s="88"/>
      <c r="I412" s="5"/>
      <c r="J412" s="5"/>
      <c r="K412" s="78"/>
      <c r="L412" s="78"/>
      <c r="M412" s="78"/>
      <c r="N412" s="78"/>
    </row>
    <row r="413" spans="1:14" ht="22.5" x14ac:dyDescent="0.15">
      <c r="A413" s="132">
        <v>312</v>
      </c>
      <c r="B413" s="133" t="s">
        <v>583</v>
      </c>
      <c r="C413" s="133" t="s">
        <v>584</v>
      </c>
      <c r="D413" s="133" t="s">
        <v>508</v>
      </c>
      <c r="E413" s="133" t="s">
        <v>585</v>
      </c>
      <c r="F413" s="133" t="s">
        <v>585</v>
      </c>
      <c r="G413" s="88"/>
      <c r="I413" s="5"/>
      <c r="J413" s="5"/>
      <c r="K413" s="78"/>
      <c r="L413" s="78"/>
      <c r="M413" s="78"/>
      <c r="N413" s="78"/>
    </row>
    <row r="414" spans="1:14" ht="90" x14ac:dyDescent="0.15">
      <c r="A414" s="129">
        <v>313</v>
      </c>
      <c r="B414" s="130" t="s">
        <v>586</v>
      </c>
      <c r="C414" s="130" t="s">
        <v>587</v>
      </c>
      <c r="D414" s="130" t="s">
        <v>588</v>
      </c>
      <c r="E414" s="133" t="s">
        <v>589</v>
      </c>
      <c r="F414" s="130" t="s">
        <v>590</v>
      </c>
      <c r="G414" s="88"/>
      <c r="I414" s="5"/>
      <c r="J414" s="5"/>
      <c r="K414" s="78"/>
      <c r="L414" s="78"/>
      <c r="M414" s="78"/>
      <c r="N414" s="78"/>
    </row>
    <row r="415" spans="1:14" ht="33.75" x14ac:dyDescent="0.15">
      <c r="A415" s="132">
        <v>315</v>
      </c>
      <c r="B415" s="133" t="s">
        <v>131</v>
      </c>
      <c r="C415" s="133" t="s">
        <v>591</v>
      </c>
      <c r="D415" s="133" t="s">
        <v>592</v>
      </c>
      <c r="E415" s="133"/>
      <c r="F415" s="133" t="s">
        <v>562</v>
      </c>
      <c r="G415" s="88"/>
      <c r="I415" s="5"/>
      <c r="J415" s="5"/>
      <c r="K415" s="78"/>
      <c r="L415" s="78"/>
      <c r="M415" s="78"/>
      <c r="N415" s="78"/>
    </row>
    <row r="416" spans="1:14" x14ac:dyDescent="0.15">
      <c r="A416" s="129">
        <v>316</v>
      </c>
      <c r="B416" s="130" t="s">
        <v>131</v>
      </c>
      <c r="C416" s="130" t="s">
        <v>548</v>
      </c>
      <c r="D416" s="130" t="s">
        <v>561</v>
      </c>
      <c r="E416" s="130"/>
      <c r="F416" s="130" t="s">
        <v>562</v>
      </c>
      <c r="G416" s="88"/>
      <c r="I416" s="5"/>
      <c r="J416" s="5"/>
    </row>
    <row r="417" spans="1:15" ht="22.5" x14ac:dyDescent="0.15">
      <c r="A417" s="132">
        <v>319</v>
      </c>
      <c r="B417" s="133" t="s">
        <v>134</v>
      </c>
      <c r="C417" s="133" t="s">
        <v>520</v>
      </c>
      <c r="D417" s="133" t="s">
        <v>521</v>
      </c>
      <c r="E417" s="133" t="s">
        <v>527</v>
      </c>
      <c r="F417" s="133" t="s">
        <v>527</v>
      </c>
      <c r="G417" s="88"/>
      <c r="I417" s="5"/>
      <c r="J417" s="5"/>
      <c r="K417" s="78"/>
      <c r="L417" s="78"/>
      <c r="M417" s="78"/>
      <c r="N417" s="78"/>
    </row>
    <row r="418" spans="1:15" ht="78.75" x14ac:dyDescent="0.15">
      <c r="A418" s="129">
        <v>322</v>
      </c>
      <c r="B418" s="130" t="s">
        <v>136</v>
      </c>
      <c r="C418" s="130" t="s">
        <v>548</v>
      </c>
      <c r="D418" s="130" t="s">
        <v>517</v>
      </c>
      <c r="E418" s="133" t="s">
        <v>593</v>
      </c>
      <c r="F418" s="133" t="s">
        <v>539</v>
      </c>
      <c r="G418" s="88"/>
      <c r="I418" s="5"/>
      <c r="J418" s="5"/>
      <c r="K418" s="78"/>
      <c r="L418" s="78"/>
      <c r="M418" s="78"/>
      <c r="N418" s="78"/>
    </row>
    <row r="419" spans="1:15" ht="45" x14ac:dyDescent="0.15">
      <c r="A419" s="132">
        <v>323</v>
      </c>
      <c r="B419" s="133" t="s">
        <v>594</v>
      </c>
      <c r="C419" s="133" t="s">
        <v>584</v>
      </c>
      <c r="D419" s="133" t="s">
        <v>595</v>
      </c>
      <c r="E419" s="133" t="s">
        <v>596</v>
      </c>
      <c r="F419" s="133" t="s">
        <v>597</v>
      </c>
      <c r="G419" s="88"/>
      <c r="I419" s="5"/>
      <c r="J419" s="5"/>
      <c r="K419" s="78"/>
      <c r="L419" s="78"/>
      <c r="M419" s="78"/>
      <c r="N419" s="78"/>
    </row>
    <row r="420" spans="1:15" ht="22.5" x14ac:dyDescent="0.15">
      <c r="A420" s="129">
        <v>330</v>
      </c>
      <c r="B420" s="130" t="s">
        <v>145</v>
      </c>
      <c r="C420" s="130" t="s">
        <v>545</v>
      </c>
      <c r="D420" s="130" t="s">
        <v>598</v>
      </c>
      <c r="E420" s="130" t="s">
        <v>599</v>
      </c>
      <c r="F420" s="130" t="s">
        <v>599</v>
      </c>
      <c r="G420" s="88"/>
      <c r="I420" s="5"/>
      <c r="J420" s="5"/>
      <c r="K420" s="78"/>
      <c r="L420" s="78"/>
      <c r="M420" s="78"/>
      <c r="N420" s="78"/>
    </row>
    <row r="421" spans="1:15" ht="33.75" x14ac:dyDescent="0.15">
      <c r="A421" s="132">
        <v>331</v>
      </c>
      <c r="B421" s="133" t="s">
        <v>600</v>
      </c>
      <c r="C421" s="133" t="s">
        <v>591</v>
      </c>
      <c r="D421" s="133" t="s">
        <v>601</v>
      </c>
      <c r="E421" s="133" t="s">
        <v>602</v>
      </c>
      <c r="F421" s="133" t="s">
        <v>603</v>
      </c>
      <c r="G421" s="88"/>
      <c r="I421" s="5"/>
      <c r="J421" s="5"/>
      <c r="K421" s="78"/>
      <c r="L421" s="78"/>
      <c r="M421" s="78"/>
      <c r="N421" s="78"/>
    </row>
    <row r="422" spans="1:15" ht="45" x14ac:dyDescent="0.15">
      <c r="A422" s="132">
        <v>332</v>
      </c>
      <c r="B422" s="133" t="s">
        <v>600</v>
      </c>
      <c r="C422" s="133" t="s">
        <v>604</v>
      </c>
      <c r="D422" s="133" t="s">
        <v>605</v>
      </c>
      <c r="E422" s="133" t="s">
        <v>606</v>
      </c>
      <c r="F422" s="133" t="s">
        <v>607</v>
      </c>
      <c r="G422" s="88"/>
      <c r="I422" s="5"/>
      <c r="J422" s="5"/>
    </row>
    <row r="423" spans="1:15" ht="33.75" x14ac:dyDescent="0.15">
      <c r="A423" s="129" t="s">
        <v>608</v>
      </c>
      <c r="B423" s="130" t="s">
        <v>609</v>
      </c>
      <c r="C423" s="130" t="s">
        <v>514</v>
      </c>
      <c r="D423" s="130" t="s">
        <v>576</v>
      </c>
      <c r="E423" s="130" t="s">
        <v>577</v>
      </c>
      <c r="F423" s="130" t="s">
        <v>578</v>
      </c>
      <c r="G423" s="88"/>
      <c r="I423" s="5"/>
      <c r="J423" s="5"/>
      <c r="K423" s="78"/>
      <c r="L423" s="78"/>
      <c r="M423" s="78"/>
      <c r="N423" s="78"/>
      <c r="O423" s="78"/>
    </row>
    <row r="424" spans="1:15" ht="22.5" x14ac:dyDescent="0.15">
      <c r="A424" s="132" t="s">
        <v>610</v>
      </c>
      <c r="B424" s="133" t="s">
        <v>149</v>
      </c>
      <c r="C424" s="133" t="s">
        <v>611</v>
      </c>
      <c r="D424" s="133" t="s">
        <v>521</v>
      </c>
      <c r="E424" s="133" t="s">
        <v>612</v>
      </c>
      <c r="F424" s="133" t="s">
        <v>612</v>
      </c>
      <c r="G424" s="88"/>
      <c r="I424" s="5"/>
      <c r="J424" s="5"/>
      <c r="K424" s="78"/>
      <c r="L424" s="78"/>
      <c r="M424" s="78"/>
      <c r="N424" s="78"/>
      <c r="O424" s="78"/>
    </row>
    <row r="425" spans="1:15" ht="22.5" x14ac:dyDescent="0.15">
      <c r="A425" s="129">
        <v>338</v>
      </c>
      <c r="B425" s="130" t="s">
        <v>613</v>
      </c>
      <c r="C425" s="130" t="s">
        <v>542</v>
      </c>
      <c r="D425" s="130" t="s">
        <v>508</v>
      </c>
      <c r="E425" s="133" t="s">
        <v>614</v>
      </c>
      <c r="F425" s="133" t="s">
        <v>614</v>
      </c>
      <c r="G425" s="88"/>
      <c r="I425" s="5"/>
      <c r="J425" s="5"/>
      <c r="K425" s="78"/>
      <c r="L425" s="78"/>
      <c r="M425" s="78"/>
      <c r="N425" s="78"/>
      <c r="O425" s="78"/>
    </row>
    <row r="426" spans="1:15" ht="33.75" x14ac:dyDescent="0.15">
      <c r="A426" s="132">
        <v>341</v>
      </c>
      <c r="B426" s="133" t="s">
        <v>160</v>
      </c>
      <c r="C426" s="133" t="s">
        <v>520</v>
      </c>
      <c r="D426" s="133" t="s">
        <v>508</v>
      </c>
      <c r="E426" s="133" t="s">
        <v>615</v>
      </c>
      <c r="F426" s="133" t="s">
        <v>615</v>
      </c>
      <c r="G426" s="89"/>
      <c r="I426" s="5"/>
      <c r="J426" s="5"/>
      <c r="K426" s="78"/>
      <c r="L426" s="78"/>
      <c r="M426" s="78"/>
      <c r="N426" s="78"/>
      <c r="O426" s="78"/>
    </row>
    <row r="427" spans="1:15" ht="22.5" x14ac:dyDescent="0.15">
      <c r="A427" s="129">
        <v>342</v>
      </c>
      <c r="B427" s="130" t="s">
        <v>164</v>
      </c>
      <c r="C427" s="130" t="s">
        <v>548</v>
      </c>
      <c r="D427" s="130" t="s">
        <v>616</v>
      </c>
      <c r="E427" s="133" t="s">
        <v>567</v>
      </c>
      <c r="F427" s="130" t="s">
        <v>567</v>
      </c>
      <c r="G427" s="89"/>
      <c r="I427" s="5"/>
      <c r="J427" s="5"/>
      <c r="K427" s="78"/>
      <c r="L427" s="78"/>
      <c r="M427" s="78"/>
      <c r="N427" s="78"/>
      <c r="O427" s="78"/>
    </row>
    <row r="428" spans="1:15" ht="45" x14ac:dyDescent="0.15">
      <c r="A428" s="132">
        <v>346</v>
      </c>
      <c r="B428" s="133" t="s">
        <v>617</v>
      </c>
      <c r="C428" s="133" t="s">
        <v>542</v>
      </c>
      <c r="D428" s="133" t="s">
        <v>580</v>
      </c>
      <c r="E428" s="133" t="s">
        <v>618</v>
      </c>
      <c r="F428" s="133" t="s">
        <v>582</v>
      </c>
      <c r="G428" s="89"/>
      <c r="I428" s="5"/>
      <c r="J428" s="5"/>
    </row>
    <row r="429" spans="1:15" ht="45" x14ac:dyDescent="0.15">
      <c r="A429" s="129" t="s">
        <v>619</v>
      </c>
      <c r="B429" s="130" t="s">
        <v>179</v>
      </c>
      <c r="C429" s="130" t="s">
        <v>548</v>
      </c>
      <c r="D429" s="133" t="s">
        <v>517</v>
      </c>
      <c r="E429" s="133" t="s">
        <v>620</v>
      </c>
      <c r="F429" s="133" t="s">
        <v>620</v>
      </c>
      <c r="G429" s="89"/>
      <c r="I429" s="5"/>
      <c r="J429" s="5"/>
    </row>
    <row r="430" spans="1:15" ht="45" x14ac:dyDescent="0.15">
      <c r="A430" s="132">
        <v>354</v>
      </c>
      <c r="B430" s="133" t="s">
        <v>621</v>
      </c>
      <c r="C430" s="133" t="s">
        <v>591</v>
      </c>
      <c r="D430" s="133" t="s">
        <v>622</v>
      </c>
      <c r="E430" s="133" t="s">
        <v>623</v>
      </c>
      <c r="F430" s="133" t="s">
        <v>623</v>
      </c>
      <c r="G430" s="89"/>
      <c r="I430" s="5"/>
      <c r="J430" s="5"/>
    </row>
    <row r="431" spans="1:15" ht="22.5" x14ac:dyDescent="0.15">
      <c r="A431" s="129">
        <v>361</v>
      </c>
      <c r="B431" s="130" t="s">
        <v>624</v>
      </c>
      <c r="C431" s="130" t="s">
        <v>584</v>
      </c>
      <c r="D431" s="130" t="s">
        <v>508</v>
      </c>
      <c r="E431" s="130" t="s">
        <v>585</v>
      </c>
      <c r="F431" s="130" t="s">
        <v>585</v>
      </c>
      <c r="G431" s="87"/>
      <c r="H431" s="87"/>
      <c r="I431" s="87"/>
      <c r="J431" s="87"/>
      <c r="K431" s="78"/>
      <c r="L431" s="78"/>
      <c r="M431" s="78"/>
      <c r="N431" s="78"/>
      <c r="O431" s="87"/>
    </row>
    <row r="432" spans="1:15" ht="22.5" x14ac:dyDescent="0.15">
      <c r="A432" s="132">
        <v>362</v>
      </c>
      <c r="B432" s="133" t="s">
        <v>625</v>
      </c>
      <c r="C432" s="133" t="s">
        <v>514</v>
      </c>
      <c r="D432" s="133" t="s">
        <v>508</v>
      </c>
      <c r="E432" s="133" t="s">
        <v>553</v>
      </c>
      <c r="F432" s="133" t="s">
        <v>553</v>
      </c>
      <c r="K432" s="78"/>
      <c r="L432" s="78"/>
      <c r="M432" s="78"/>
      <c r="N432" s="78"/>
      <c r="O432" s="78"/>
    </row>
    <row r="433" spans="1:6" ht="45" x14ac:dyDescent="0.15">
      <c r="A433" s="129">
        <v>363</v>
      </c>
      <c r="B433" s="130" t="s">
        <v>216</v>
      </c>
      <c r="C433" s="130" t="s">
        <v>548</v>
      </c>
      <c r="D433" s="130" t="s">
        <v>626</v>
      </c>
      <c r="E433" s="133" t="s">
        <v>627</v>
      </c>
      <c r="F433" s="133" t="s">
        <v>627</v>
      </c>
    </row>
    <row r="434" spans="1:6" ht="78.75" x14ac:dyDescent="0.15">
      <c r="A434" s="132" t="s">
        <v>628</v>
      </c>
      <c r="B434" s="133" t="s">
        <v>187</v>
      </c>
      <c r="C434" s="133" t="s">
        <v>548</v>
      </c>
      <c r="D434" s="133" t="s">
        <v>517</v>
      </c>
      <c r="E434" s="133" t="s">
        <v>629</v>
      </c>
      <c r="F434" s="133" t="s">
        <v>539</v>
      </c>
    </row>
    <row r="435" spans="1:6" ht="22.5" x14ac:dyDescent="0.15">
      <c r="A435" s="129">
        <v>365</v>
      </c>
      <c r="B435" s="130" t="s">
        <v>221</v>
      </c>
      <c r="C435" s="130" t="s">
        <v>584</v>
      </c>
      <c r="D435" s="130" t="s">
        <v>630</v>
      </c>
      <c r="E435" s="133" t="s">
        <v>631</v>
      </c>
      <c r="F435" s="133" t="s">
        <v>631</v>
      </c>
    </row>
    <row r="436" spans="1:6" ht="22.5" x14ac:dyDescent="0.15">
      <c r="A436" s="132">
        <v>367</v>
      </c>
      <c r="B436" s="133" t="s">
        <v>225</v>
      </c>
      <c r="C436" s="133" t="s">
        <v>520</v>
      </c>
      <c r="D436" s="133" t="s">
        <v>521</v>
      </c>
      <c r="E436" s="133" t="s">
        <v>527</v>
      </c>
      <c r="F436" s="133" t="s">
        <v>527</v>
      </c>
    </row>
    <row r="437" spans="1:6" ht="56.25" x14ac:dyDescent="0.15">
      <c r="A437" s="129">
        <v>368</v>
      </c>
      <c r="B437" s="130" t="s">
        <v>632</v>
      </c>
      <c r="C437" s="130" t="s">
        <v>542</v>
      </c>
      <c r="D437" s="130" t="s">
        <v>633</v>
      </c>
      <c r="E437" s="133" t="s">
        <v>634</v>
      </c>
      <c r="F437" s="133" t="s">
        <v>635</v>
      </c>
    </row>
    <row r="438" spans="1:6" ht="22.5" x14ac:dyDescent="0.15">
      <c r="A438" s="132">
        <v>369</v>
      </c>
      <c r="B438" s="133" t="s">
        <v>636</v>
      </c>
      <c r="C438" s="133" t="s">
        <v>584</v>
      </c>
      <c r="D438" s="133" t="s">
        <v>566</v>
      </c>
      <c r="E438" s="133" t="s">
        <v>567</v>
      </c>
      <c r="F438" s="133" t="s">
        <v>567</v>
      </c>
    </row>
    <row r="439" spans="1:6" ht="45" x14ac:dyDescent="0.15">
      <c r="A439" s="132">
        <v>373</v>
      </c>
      <c r="B439" s="133" t="s">
        <v>230</v>
      </c>
      <c r="C439" s="133" t="s">
        <v>545</v>
      </c>
      <c r="D439" s="133" t="s">
        <v>637</v>
      </c>
      <c r="E439" s="133" t="s">
        <v>638</v>
      </c>
      <c r="F439" s="133" t="s">
        <v>639</v>
      </c>
    </row>
    <row r="440" spans="1:6" x14ac:dyDescent="0.15">
      <c r="A440" s="132">
        <v>379</v>
      </c>
      <c r="B440" s="133" t="s">
        <v>640</v>
      </c>
      <c r="C440" s="133" t="s">
        <v>548</v>
      </c>
      <c r="D440" s="133" t="s">
        <v>641</v>
      </c>
      <c r="E440" s="133"/>
      <c r="F440" s="133" t="s">
        <v>642</v>
      </c>
    </row>
    <row r="441" spans="1:6" ht="56.25" x14ac:dyDescent="0.15">
      <c r="A441" s="132" t="s">
        <v>643</v>
      </c>
      <c r="B441" s="133" t="s">
        <v>153</v>
      </c>
      <c r="C441" s="133" t="s">
        <v>611</v>
      </c>
      <c r="D441" s="133" t="s">
        <v>517</v>
      </c>
      <c r="E441" s="133" t="s">
        <v>644</v>
      </c>
      <c r="F441" s="133" t="s">
        <v>644</v>
      </c>
    </row>
    <row r="442" spans="1:6" ht="78.75" x14ac:dyDescent="0.15">
      <c r="A442" s="132" t="s">
        <v>645</v>
      </c>
      <c r="B442" s="133" t="s">
        <v>196</v>
      </c>
      <c r="C442" s="133" t="s">
        <v>548</v>
      </c>
      <c r="D442" s="133" t="s">
        <v>521</v>
      </c>
      <c r="E442" s="133" t="s">
        <v>646</v>
      </c>
      <c r="F442" s="133" t="s">
        <v>620</v>
      </c>
    </row>
    <row r="443" spans="1:6" ht="56.25" x14ac:dyDescent="0.15">
      <c r="A443" s="132">
        <v>383</v>
      </c>
      <c r="B443" s="133" t="s">
        <v>647</v>
      </c>
      <c r="C443" s="133" t="s">
        <v>604</v>
      </c>
      <c r="D443" s="133" t="s">
        <v>517</v>
      </c>
      <c r="E443" s="133" t="s">
        <v>648</v>
      </c>
      <c r="F443" s="133" t="s">
        <v>649</v>
      </c>
    </row>
    <row r="444" spans="1:6" ht="78.75" x14ac:dyDescent="0.15">
      <c r="A444" s="132">
        <v>392</v>
      </c>
      <c r="B444" s="133" t="s">
        <v>235</v>
      </c>
      <c r="C444" s="133" t="s">
        <v>507</v>
      </c>
      <c r="D444" s="133" t="s">
        <v>517</v>
      </c>
      <c r="E444" s="133" t="s">
        <v>650</v>
      </c>
      <c r="F444" s="133" t="s">
        <v>651</v>
      </c>
    </row>
    <row r="445" spans="1:6" ht="22.5" x14ac:dyDescent="0.15">
      <c r="A445" s="132">
        <v>393</v>
      </c>
      <c r="B445" s="133" t="s">
        <v>170</v>
      </c>
      <c r="C445" s="133" t="s">
        <v>548</v>
      </c>
      <c r="D445" s="133" t="s">
        <v>616</v>
      </c>
      <c r="E445" s="133" t="s">
        <v>567</v>
      </c>
      <c r="F445" s="133" t="s">
        <v>567</v>
      </c>
    </row>
    <row r="446" spans="1:6" ht="22.5" x14ac:dyDescent="0.15">
      <c r="A446" s="132">
        <v>396</v>
      </c>
      <c r="B446" s="133" t="s">
        <v>652</v>
      </c>
      <c r="C446" s="133" t="s">
        <v>584</v>
      </c>
      <c r="D446" s="133" t="s">
        <v>653</v>
      </c>
      <c r="E446" s="133" t="s">
        <v>654</v>
      </c>
      <c r="F446" s="133" t="s">
        <v>654</v>
      </c>
    </row>
    <row r="447" spans="1:6" ht="101.25" x14ac:dyDescent="0.15">
      <c r="A447" s="132" t="s">
        <v>655</v>
      </c>
      <c r="B447" s="133" t="s">
        <v>206</v>
      </c>
      <c r="C447" s="133" t="s">
        <v>548</v>
      </c>
      <c r="D447" s="133" t="s">
        <v>521</v>
      </c>
      <c r="E447" s="133" t="s">
        <v>656</v>
      </c>
      <c r="F447" s="133" t="s">
        <v>620</v>
      </c>
    </row>
    <row r="448" spans="1:6" ht="45" x14ac:dyDescent="0.15">
      <c r="A448" s="132">
        <v>405</v>
      </c>
      <c r="B448" s="135">
        <v>38393</v>
      </c>
      <c r="C448" s="133" t="s">
        <v>548</v>
      </c>
      <c r="D448" s="133" t="s">
        <v>508</v>
      </c>
      <c r="E448" s="133" t="s">
        <v>657</v>
      </c>
      <c r="F448" s="133" t="s">
        <v>657</v>
      </c>
    </row>
    <row r="449" spans="1:6" ht="22.5" x14ac:dyDescent="0.15">
      <c r="A449" s="129">
        <v>410</v>
      </c>
      <c r="B449" s="136">
        <v>38454</v>
      </c>
      <c r="C449" s="137" t="s">
        <v>548</v>
      </c>
      <c r="D449" s="137" t="s">
        <v>616</v>
      </c>
      <c r="E449" s="137" t="s">
        <v>567</v>
      </c>
      <c r="F449" s="137" t="s">
        <v>567</v>
      </c>
    </row>
    <row r="450" spans="1:6" ht="45" x14ac:dyDescent="0.15">
      <c r="A450" s="132">
        <v>412</v>
      </c>
      <c r="B450" s="135">
        <v>38470</v>
      </c>
      <c r="C450" s="133" t="s">
        <v>542</v>
      </c>
      <c r="D450" s="133" t="s">
        <v>658</v>
      </c>
      <c r="E450" s="133" t="s">
        <v>659</v>
      </c>
      <c r="F450" s="133" t="s">
        <v>659</v>
      </c>
    </row>
    <row r="451" spans="1:6" ht="22.5" x14ac:dyDescent="0.15">
      <c r="A451" s="132">
        <v>414</v>
      </c>
      <c r="B451" s="135">
        <v>38498</v>
      </c>
      <c r="C451" s="133" t="s">
        <v>584</v>
      </c>
      <c r="D451" s="133" t="s">
        <v>660</v>
      </c>
      <c r="E451" s="133" t="s">
        <v>661</v>
      </c>
      <c r="F451" s="133" t="s">
        <v>661</v>
      </c>
    </row>
    <row r="452" spans="1:6" ht="22.5" x14ac:dyDescent="0.15">
      <c r="A452" s="132">
        <v>420</v>
      </c>
      <c r="B452" s="135">
        <v>38526</v>
      </c>
      <c r="C452" s="133" t="s">
        <v>520</v>
      </c>
      <c r="D452" s="133" t="s">
        <v>508</v>
      </c>
      <c r="E452" s="133" t="s">
        <v>527</v>
      </c>
      <c r="F452" s="133" t="s">
        <v>527</v>
      </c>
    </row>
    <row r="453" spans="1:6" ht="33.75" x14ac:dyDescent="0.15">
      <c r="A453" s="132">
        <v>424</v>
      </c>
      <c r="B453" s="135">
        <v>38553</v>
      </c>
      <c r="C453" s="135" t="s">
        <v>514</v>
      </c>
      <c r="D453" s="130" t="s">
        <v>576</v>
      </c>
      <c r="E453" s="130" t="s">
        <v>577</v>
      </c>
      <c r="F453" s="130" t="s">
        <v>578</v>
      </c>
    </row>
    <row r="454" spans="1:6" ht="22.5" x14ac:dyDescent="0.15">
      <c r="A454" s="132" t="s">
        <v>662</v>
      </c>
      <c r="B454" s="135">
        <v>38559</v>
      </c>
      <c r="C454" s="133" t="s">
        <v>611</v>
      </c>
      <c r="D454" s="133" t="s">
        <v>521</v>
      </c>
      <c r="E454" s="133" t="s">
        <v>663</v>
      </c>
      <c r="F454" s="133" t="s">
        <v>663</v>
      </c>
    </row>
    <row r="455" spans="1:6" ht="33.75" x14ac:dyDescent="0.15">
      <c r="A455" s="132">
        <v>430</v>
      </c>
      <c r="B455" s="135">
        <v>38576</v>
      </c>
      <c r="C455" s="135" t="s">
        <v>514</v>
      </c>
      <c r="D455" s="133" t="s">
        <v>664</v>
      </c>
      <c r="E455" s="133" t="s">
        <v>665</v>
      </c>
      <c r="F455" s="133" t="s">
        <v>578</v>
      </c>
    </row>
    <row r="456" spans="1:6" ht="45" x14ac:dyDescent="0.15">
      <c r="A456" s="132">
        <v>436</v>
      </c>
      <c r="B456" s="135">
        <v>38638</v>
      </c>
      <c r="C456" s="133" t="s">
        <v>584</v>
      </c>
      <c r="D456" s="133" t="s">
        <v>595</v>
      </c>
      <c r="E456" s="133" t="s">
        <v>596</v>
      </c>
      <c r="F456" s="133" t="s">
        <v>597</v>
      </c>
    </row>
    <row r="457" spans="1:6" ht="78.75" x14ac:dyDescent="0.15">
      <c r="A457" s="132" t="s">
        <v>666</v>
      </c>
      <c r="B457" s="135">
        <v>38649</v>
      </c>
      <c r="C457" s="133" t="s">
        <v>548</v>
      </c>
      <c r="D457" s="133" t="s">
        <v>521</v>
      </c>
      <c r="E457" s="133" t="s">
        <v>667</v>
      </c>
      <c r="F457" s="133" t="s">
        <v>620</v>
      </c>
    </row>
    <row r="458" spans="1:6" ht="22.5" x14ac:dyDescent="0.15">
      <c r="A458" s="132">
        <v>441</v>
      </c>
      <c r="B458" s="135">
        <v>38673</v>
      </c>
      <c r="C458" s="133" t="s">
        <v>584</v>
      </c>
      <c r="D458" s="137" t="s">
        <v>616</v>
      </c>
      <c r="E458" s="137" t="s">
        <v>567</v>
      </c>
      <c r="F458" s="137" t="s">
        <v>567</v>
      </c>
    </row>
    <row r="459" spans="1:6" ht="22.5" x14ac:dyDescent="0.15">
      <c r="A459" s="132">
        <v>442</v>
      </c>
      <c r="B459" s="135">
        <v>38677</v>
      </c>
      <c r="C459" s="133" t="s">
        <v>542</v>
      </c>
      <c r="D459" s="133" t="s">
        <v>668</v>
      </c>
      <c r="E459" s="133" t="s">
        <v>669</v>
      </c>
      <c r="F459" s="133" t="s">
        <v>669</v>
      </c>
    </row>
    <row r="460" spans="1:6" ht="360" x14ac:dyDescent="0.15">
      <c r="A460" s="132">
        <v>449</v>
      </c>
      <c r="B460" s="135">
        <v>38716</v>
      </c>
      <c r="C460" s="133" t="s">
        <v>507</v>
      </c>
      <c r="D460" s="133" t="s">
        <v>517</v>
      </c>
      <c r="E460" s="138" t="s">
        <v>670</v>
      </c>
      <c r="F460" s="133" t="s">
        <v>671</v>
      </c>
    </row>
    <row r="461" spans="1:6" ht="45" x14ac:dyDescent="0.15">
      <c r="A461" s="132" t="s">
        <v>672</v>
      </c>
      <c r="B461" s="135">
        <v>38734</v>
      </c>
      <c r="C461" s="133" t="s">
        <v>542</v>
      </c>
      <c r="D461" s="133" t="s">
        <v>580</v>
      </c>
      <c r="E461" s="133" t="s">
        <v>618</v>
      </c>
      <c r="F461" s="133" t="s">
        <v>582</v>
      </c>
    </row>
    <row r="462" spans="1:6" ht="22.5" x14ac:dyDescent="0.15">
      <c r="A462" s="132">
        <v>455</v>
      </c>
      <c r="B462" s="135">
        <v>38769</v>
      </c>
      <c r="C462" s="133" t="s">
        <v>673</v>
      </c>
      <c r="D462" s="133" t="s">
        <v>674</v>
      </c>
      <c r="E462" s="133" t="s">
        <v>675</v>
      </c>
      <c r="F462" s="133" t="s">
        <v>675</v>
      </c>
    </row>
    <row r="463" spans="1:6" ht="22.5" x14ac:dyDescent="0.15">
      <c r="A463" s="132">
        <v>458</v>
      </c>
      <c r="B463" s="135">
        <v>38792</v>
      </c>
      <c r="C463" s="137" t="s">
        <v>676</v>
      </c>
      <c r="D463" s="133" t="s">
        <v>616</v>
      </c>
      <c r="E463" s="137" t="s">
        <v>567</v>
      </c>
      <c r="F463" s="137" t="s">
        <v>567</v>
      </c>
    </row>
    <row r="464" spans="1:6" ht="22.5" x14ac:dyDescent="0.15">
      <c r="A464" s="132">
        <v>460</v>
      </c>
      <c r="B464" s="135">
        <v>38812</v>
      </c>
      <c r="C464" s="133" t="s">
        <v>520</v>
      </c>
      <c r="D464" s="133" t="s">
        <v>521</v>
      </c>
      <c r="E464" s="133" t="s">
        <v>612</v>
      </c>
      <c r="F464" s="133" t="s">
        <v>612</v>
      </c>
    </row>
    <row r="465" spans="1:6" ht="123.75" x14ac:dyDescent="0.15">
      <c r="A465" s="132">
        <v>462</v>
      </c>
      <c r="B465" s="135">
        <v>38818</v>
      </c>
      <c r="C465" s="133" t="s">
        <v>542</v>
      </c>
      <c r="D465" s="133" t="s">
        <v>677</v>
      </c>
      <c r="E465" s="133" t="s">
        <v>678</v>
      </c>
      <c r="F465" s="133" t="s">
        <v>679</v>
      </c>
    </row>
    <row r="466" spans="1:6" ht="22.5" x14ac:dyDescent="0.15">
      <c r="A466" s="132">
        <v>471</v>
      </c>
      <c r="B466" s="135">
        <v>38960</v>
      </c>
      <c r="C466" s="133" t="s">
        <v>542</v>
      </c>
      <c r="D466" s="133" t="s">
        <v>680</v>
      </c>
      <c r="E466" s="133" t="s">
        <v>681</v>
      </c>
      <c r="F466" s="133" t="s">
        <v>681</v>
      </c>
    </row>
    <row r="467" spans="1:6" ht="22.5" x14ac:dyDescent="0.15">
      <c r="A467" s="132">
        <v>472</v>
      </c>
      <c r="B467" s="135">
        <v>38973</v>
      </c>
      <c r="C467" s="133" t="s">
        <v>611</v>
      </c>
      <c r="D467" s="130" t="s">
        <v>566</v>
      </c>
      <c r="E467" s="130" t="s">
        <v>567</v>
      </c>
      <c r="F467" s="130" t="s">
        <v>567</v>
      </c>
    </row>
    <row r="468" spans="1:6" x14ac:dyDescent="0.15">
      <c r="A468" s="132">
        <v>473</v>
      </c>
      <c r="B468" s="135">
        <v>38986</v>
      </c>
      <c r="C468" s="133" t="s">
        <v>542</v>
      </c>
      <c r="D468" s="133" t="s">
        <v>682</v>
      </c>
      <c r="E468" s="133" t="s">
        <v>683</v>
      </c>
      <c r="F468" s="133" t="s">
        <v>683</v>
      </c>
    </row>
    <row r="469" spans="1:6" ht="33.75" x14ac:dyDescent="0.15">
      <c r="A469" s="132">
        <v>486</v>
      </c>
      <c r="B469" s="135" t="s">
        <v>324</v>
      </c>
      <c r="C469" s="133" t="s">
        <v>611</v>
      </c>
      <c r="D469" s="133" t="s">
        <v>521</v>
      </c>
      <c r="E469" s="133" t="s">
        <v>684</v>
      </c>
      <c r="F469" s="133" t="s">
        <v>684</v>
      </c>
    </row>
    <row r="470" spans="1:6" ht="78.75" x14ac:dyDescent="0.15">
      <c r="A470" s="132" t="s">
        <v>685</v>
      </c>
      <c r="B470" s="135" t="s">
        <v>284</v>
      </c>
      <c r="C470" s="133" t="s">
        <v>548</v>
      </c>
      <c r="D470" s="133" t="s">
        <v>521</v>
      </c>
      <c r="E470" s="133" t="s">
        <v>667</v>
      </c>
      <c r="F470" s="133" t="s">
        <v>620</v>
      </c>
    </row>
    <row r="471" spans="1:6" ht="56.25" x14ac:dyDescent="0.15">
      <c r="A471" s="132" t="s">
        <v>686</v>
      </c>
      <c r="B471" s="135" t="s">
        <v>330</v>
      </c>
      <c r="C471" s="133" t="s">
        <v>542</v>
      </c>
      <c r="D471" s="133" t="s">
        <v>633</v>
      </c>
      <c r="E471" s="133" t="s">
        <v>634</v>
      </c>
      <c r="F471" s="133" t="s">
        <v>635</v>
      </c>
    </row>
    <row r="472" spans="1:6" ht="22.5" x14ac:dyDescent="0.15">
      <c r="A472" s="132" t="s">
        <v>687</v>
      </c>
      <c r="B472" s="135" t="s">
        <v>337</v>
      </c>
      <c r="C472" s="133" t="s">
        <v>520</v>
      </c>
      <c r="D472" s="133" t="s">
        <v>521</v>
      </c>
      <c r="E472" s="133" t="s">
        <v>612</v>
      </c>
      <c r="F472" s="133" t="s">
        <v>612</v>
      </c>
    </row>
    <row r="473" spans="1:6" ht="101.25" x14ac:dyDescent="0.15">
      <c r="A473" s="132">
        <v>496</v>
      </c>
      <c r="B473" s="135" t="s">
        <v>366</v>
      </c>
      <c r="C473" s="133" t="s">
        <v>542</v>
      </c>
      <c r="D473" s="133" t="s">
        <v>688</v>
      </c>
      <c r="E473" s="133" t="s">
        <v>689</v>
      </c>
      <c r="F473" s="133" t="s">
        <v>690</v>
      </c>
    </row>
    <row r="474" spans="1:6" ht="45" x14ac:dyDescent="0.15">
      <c r="A474" s="132" t="s">
        <v>691</v>
      </c>
      <c r="B474" s="135" t="s">
        <v>305</v>
      </c>
      <c r="C474" s="133" t="s">
        <v>542</v>
      </c>
      <c r="D474" s="133" t="s">
        <v>692</v>
      </c>
      <c r="E474" s="133" t="s">
        <v>581</v>
      </c>
      <c r="F474" s="133" t="s">
        <v>582</v>
      </c>
    </row>
    <row r="475" spans="1:6" ht="45" x14ac:dyDescent="0.15">
      <c r="A475" s="132">
        <v>501</v>
      </c>
      <c r="B475" s="135" t="s">
        <v>370</v>
      </c>
      <c r="C475" s="133" t="s">
        <v>507</v>
      </c>
      <c r="D475" s="133" t="s">
        <v>517</v>
      </c>
      <c r="E475" s="133" t="s">
        <v>693</v>
      </c>
      <c r="F475" s="133" t="s">
        <v>671</v>
      </c>
    </row>
    <row r="476" spans="1:6" ht="56.25" x14ac:dyDescent="0.15">
      <c r="A476" s="132" t="s">
        <v>694</v>
      </c>
      <c r="B476" s="135" t="s">
        <v>305</v>
      </c>
      <c r="C476" s="133" t="s">
        <v>542</v>
      </c>
      <c r="D476" s="133" t="s">
        <v>633</v>
      </c>
      <c r="E476" s="133" t="s">
        <v>634</v>
      </c>
      <c r="F476" s="133" t="s">
        <v>635</v>
      </c>
    </row>
    <row r="477" spans="1:6" ht="22.5" x14ac:dyDescent="0.15">
      <c r="A477" s="132">
        <v>510</v>
      </c>
      <c r="B477" s="135" t="s">
        <v>374</v>
      </c>
      <c r="C477" s="133" t="s">
        <v>520</v>
      </c>
      <c r="D477" s="133" t="s">
        <v>521</v>
      </c>
      <c r="E477" s="133" t="s">
        <v>527</v>
      </c>
      <c r="F477" s="133" t="s">
        <v>527</v>
      </c>
    </row>
    <row r="478" spans="1:6" ht="45" x14ac:dyDescent="0.15">
      <c r="A478" s="132">
        <v>511</v>
      </c>
      <c r="B478" s="135" t="s">
        <v>380</v>
      </c>
      <c r="C478" s="133" t="s">
        <v>584</v>
      </c>
      <c r="D478" s="133" t="s">
        <v>595</v>
      </c>
      <c r="E478" s="133" t="s">
        <v>596</v>
      </c>
      <c r="F478" s="133" t="s">
        <v>597</v>
      </c>
    </row>
    <row r="479" spans="1:6" ht="22.5" x14ac:dyDescent="0.15">
      <c r="A479" s="132">
        <v>514</v>
      </c>
      <c r="B479" s="135" t="s">
        <v>382</v>
      </c>
      <c r="C479" s="133" t="s">
        <v>584</v>
      </c>
      <c r="D479" s="133" t="s">
        <v>695</v>
      </c>
      <c r="E479" s="133"/>
      <c r="F479" s="133" t="s">
        <v>220</v>
      </c>
    </row>
    <row r="480" spans="1:6" ht="22.5" x14ac:dyDescent="0.15">
      <c r="A480" s="132" t="s">
        <v>696</v>
      </c>
      <c r="B480" s="135" t="s">
        <v>346</v>
      </c>
      <c r="C480" s="133" t="s">
        <v>520</v>
      </c>
      <c r="D480" s="133" t="s">
        <v>521</v>
      </c>
      <c r="E480" s="133" t="s">
        <v>663</v>
      </c>
      <c r="F480" s="133" t="s">
        <v>663</v>
      </c>
    </row>
    <row r="481" spans="1:6" ht="22.5" x14ac:dyDescent="0.15">
      <c r="A481" s="132">
        <v>519</v>
      </c>
      <c r="B481" s="135" t="s">
        <v>386</v>
      </c>
      <c r="C481" s="133" t="s">
        <v>542</v>
      </c>
      <c r="D481" s="133" t="s">
        <v>660</v>
      </c>
      <c r="E481" s="133" t="s">
        <v>661</v>
      </c>
      <c r="F481" s="133" t="s">
        <v>661</v>
      </c>
    </row>
    <row r="482" spans="1:6" ht="33.75" x14ac:dyDescent="0.15">
      <c r="A482" s="132">
        <v>523</v>
      </c>
      <c r="B482" s="135" t="s">
        <v>327</v>
      </c>
      <c r="C482" s="133" t="s">
        <v>611</v>
      </c>
      <c r="D482" s="133" t="s">
        <v>521</v>
      </c>
      <c r="E482" s="133" t="s">
        <v>684</v>
      </c>
      <c r="F482" s="133" t="s">
        <v>684</v>
      </c>
    </row>
    <row r="483" spans="1:6" ht="101.25" x14ac:dyDescent="0.15">
      <c r="A483" s="132">
        <v>524</v>
      </c>
      <c r="B483" s="135" t="s">
        <v>389</v>
      </c>
      <c r="C483" s="133" t="s">
        <v>542</v>
      </c>
      <c r="D483" s="133" t="s">
        <v>688</v>
      </c>
      <c r="E483" s="133" t="s">
        <v>689</v>
      </c>
      <c r="F483" s="133" t="s">
        <v>690</v>
      </c>
    </row>
    <row r="484" spans="1:6" ht="22.5" x14ac:dyDescent="0.15">
      <c r="A484" s="132">
        <v>536</v>
      </c>
      <c r="B484" s="135" t="s">
        <v>392</v>
      </c>
      <c r="C484" s="133" t="s">
        <v>584</v>
      </c>
      <c r="D484" s="133" t="s">
        <v>521</v>
      </c>
      <c r="E484" s="133" t="s">
        <v>697</v>
      </c>
      <c r="F484" s="133" t="s">
        <v>663</v>
      </c>
    </row>
    <row r="485" spans="1:6" ht="146.25" x14ac:dyDescent="0.15">
      <c r="A485" s="132">
        <v>554</v>
      </c>
      <c r="B485" s="135" t="s">
        <v>397</v>
      </c>
      <c r="C485" s="133" t="s">
        <v>542</v>
      </c>
      <c r="D485" s="133" t="s">
        <v>698</v>
      </c>
      <c r="E485" s="133" t="s">
        <v>699</v>
      </c>
      <c r="F485" s="133" t="s">
        <v>298</v>
      </c>
    </row>
    <row r="486" spans="1:6" ht="56.25" x14ac:dyDescent="0.15">
      <c r="A486" s="132">
        <v>557</v>
      </c>
      <c r="B486" s="135" t="s">
        <v>401</v>
      </c>
      <c r="C486" s="133" t="s">
        <v>507</v>
      </c>
      <c r="D486" s="133" t="s">
        <v>517</v>
      </c>
      <c r="E486" s="133" t="s">
        <v>700</v>
      </c>
      <c r="F486" s="133" t="s">
        <v>701</v>
      </c>
    </row>
    <row r="487" spans="1:6" ht="22.5" x14ac:dyDescent="0.15">
      <c r="A487" s="132">
        <v>571</v>
      </c>
      <c r="B487" s="135" t="s">
        <v>405</v>
      </c>
      <c r="C487" s="133" t="s">
        <v>542</v>
      </c>
      <c r="D487" s="133" t="s">
        <v>702</v>
      </c>
      <c r="E487" s="133" t="s">
        <v>703</v>
      </c>
      <c r="F487" s="133" t="s">
        <v>703</v>
      </c>
    </row>
    <row r="488" spans="1:6" ht="22.5" x14ac:dyDescent="0.15">
      <c r="A488" s="132">
        <v>582</v>
      </c>
      <c r="B488" s="135" t="s">
        <v>410</v>
      </c>
      <c r="C488" s="133" t="s">
        <v>520</v>
      </c>
      <c r="D488" s="133" t="s">
        <v>521</v>
      </c>
      <c r="E488" s="133" t="s">
        <v>527</v>
      </c>
      <c r="F488" s="133" t="s">
        <v>527</v>
      </c>
    </row>
    <row r="489" spans="1:6" ht="22.5" x14ac:dyDescent="0.15">
      <c r="A489" s="132" t="s">
        <v>704</v>
      </c>
      <c r="B489" s="135" t="s">
        <v>357</v>
      </c>
      <c r="C489" s="133" t="s">
        <v>520</v>
      </c>
      <c r="D489" s="133" t="s">
        <v>521</v>
      </c>
      <c r="E489" s="133" t="s">
        <v>663</v>
      </c>
      <c r="F489" s="133" t="s">
        <v>663</v>
      </c>
    </row>
    <row r="490" spans="1:6" ht="22.5" x14ac:dyDescent="0.15">
      <c r="A490" s="132">
        <v>602</v>
      </c>
      <c r="B490" s="135" t="s">
        <v>412</v>
      </c>
      <c r="C490" s="133" t="s">
        <v>542</v>
      </c>
      <c r="D490" s="133" t="s">
        <v>580</v>
      </c>
      <c r="E490" s="133" t="s">
        <v>705</v>
      </c>
      <c r="F490" s="133" t="s">
        <v>582</v>
      </c>
    </row>
    <row r="491" spans="1:6" ht="22.5" x14ac:dyDescent="0.15">
      <c r="A491" s="132">
        <v>607</v>
      </c>
      <c r="B491" s="135" t="s">
        <v>415</v>
      </c>
      <c r="C491" s="133" t="s">
        <v>584</v>
      </c>
      <c r="D491" s="133" t="s">
        <v>706</v>
      </c>
      <c r="E491" s="133" t="s">
        <v>707</v>
      </c>
      <c r="F491" s="133" t="s">
        <v>707</v>
      </c>
    </row>
    <row r="492" spans="1:6" ht="22.5" x14ac:dyDescent="0.15">
      <c r="A492" s="132">
        <v>612</v>
      </c>
      <c r="B492" s="135" t="s">
        <v>417</v>
      </c>
      <c r="C492" s="133" t="s">
        <v>542</v>
      </c>
      <c r="D492" s="133" t="s">
        <v>708</v>
      </c>
      <c r="E492" s="133" t="s">
        <v>669</v>
      </c>
      <c r="F492" s="133" t="s">
        <v>669</v>
      </c>
    </row>
    <row r="493" spans="1:6" ht="123.75" x14ac:dyDescent="0.15">
      <c r="A493" s="132">
        <v>614</v>
      </c>
      <c r="B493" s="135" t="s">
        <v>420</v>
      </c>
      <c r="C493" s="133" t="s">
        <v>542</v>
      </c>
      <c r="D493" s="133" t="s">
        <v>709</v>
      </c>
      <c r="E493" s="133" t="s">
        <v>710</v>
      </c>
      <c r="F493" s="133" t="s">
        <v>635</v>
      </c>
    </row>
    <row r="494" spans="1:6" ht="33.75" x14ac:dyDescent="0.15">
      <c r="A494" s="132">
        <v>626</v>
      </c>
      <c r="B494" s="135" t="s">
        <v>424</v>
      </c>
      <c r="C494" s="133" t="s">
        <v>514</v>
      </c>
      <c r="D494" s="133" t="s">
        <v>711</v>
      </c>
      <c r="E494" s="133" t="s">
        <v>712</v>
      </c>
      <c r="F494" s="133" t="s">
        <v>578</v>
      </c>
    </row>
    <row r="495" spans="1:6" ht="22.5" x14ac:dyDescent="0.15">
      <c r="A495" s="132">
        <v>628</v>
      </c>
      <c r="B495" s="135" t="s">
        <v>767</v>
      </c>
      <c r="C495" s="133" t="s">
        <v>542</v>
      </c>
      <c r="D495" s="133" t="s">
        <v>780</v>
      </c>
      <c r="E495" s="133" t="s">
        <v>781</v>
      </c>
      <c r="F495" s="133" t="s">
        <v>781</v>
      </c>
    </row>
    <row r="496" spans="1:6" ht="33.75" x14ac:dyDescent="0.15">
      <c r="A496" s="132">
        <v>631</v>
      </c>
      <c r="B496" s="135" t="s">
        <v>770</v>
      </c>
      <c r="C496" s="133" t="s">
        <v>542</v>
      </c>
      <c r="D496" s="133" t="s">
        <v>682</v>
      </c>
      <c r="E496" s="133" t="s">
        <v>782</v>
      </c>
      <c r="F496" s="133" t="s">
        <v>782</v>
      </c>
    </row>
    <row r="497" spans="1:6" ht="22.5" x14ac:dyDescent="0.15">
      <c r="A497" s="132">
        <v>634</v>
      </c>
      <c r="B497" s="135" t="s">
        <v>808</v>
      </c>
      <c r="C497" s="133" t="s">
        <v>584</v>
      </c>
      <c r="D497" s="133" t="s">
        <v>828</v>
      </c>
      <c r="E497" s="133" t="s">
        <v>829</v>
      </c>
      <c r="F497" s="133" t="s">
        <v>220</v>
      </c>
    </row>
    <row r="498" spans="1:6" x14ac:dyDescent="0.15">
      <c r="A498" s="129"/>
      <c r="B498" s="136"/>
      <c r="C498" s="130"/>
      <c r="D498" s="130"/>
      <c r="E498" s="130"/>
      <c r="F498" s="130"/>
    </row>
    <row r="499" spans="1:6" ht="12.75" x14ac:dyDescent="0.2">
      <c r="A499" s="120" t="s">
        <v>713</v>
      </c>
      <c r="B499" s="139" t="s">
        <v>714</v>
      </c>
      <c r="C499" s="121"/>
      <c r="D499" s="121"/>
      <c r="E499" s="131"/>
      <c r="F499" s="121"/>
    </row>
    <row r="500" spans="1:6" ht="12.75" x14ac:dyDescent="0.2">
      <c r="A500" s="120" t="s">
        <v>715</v>
      </c>
      <c r="B500" s="121" t="s">
        <v>521</v>
      </c>
      <c r="C500" s="121"/>
      <c r="D500" s="121"/>
      <c r="E500" s="130"/>
      <c r="F500" s="121"/>
    </row>
    <row r="501" spans="1:6" ht="12.75" x14ac:dyDescent="0.2">
      <c r="A501" s="120" t="s">
        <v>716</v>
      </c>
      <c r="B501" s="139" t="s">
        <v>508</v>
      </c>
      <c r="C501" s="121"/>
      <c r="D501" s="121"/>
      <c r="E501" s="121"/>
      <c r="F501" s="121"/>
    </row>
    <row r="502" spans="1:6" ht="12.75" x14ac:dyDescent="0.2">
      <c r="A502" s="120" t="s">
        <v>717</v>
      </c>
      <c r="B502" s="121" t="s">
        <v>718</v>
      </c>
      <c r="C502" s="121"/>
      <c r="D502" s="121"/>
      <c r="E502" s="121"/>
      <c r="F502" s="121"/>
    </row>
    <row r="503" spans="1:6" ht="12.75" x14ac:dyDescent="0.2">
      <c r="A503" s="120" t="s">
        <v>719</v>
      </c>
      <c r="B503" s="121" t="s">
        <v>720</v>
      </c>
      <c r="C503" s="121"/>
      <c r="D503" s="121"/>
      <c r="E503" s="121"/>
      <c r="F503" s="121"/>
    </row>
    <row r="504" spans="1:6" ht="12.75" x14ac:dyDescent="0.2">
      <c r="A504" s="120" t="s">
        <v>721</v>
      </c>
      <c r="B504" s="121" t="s">
        <v>722</v>
      </c>
      <c r="C504" s="121"/>
      <c r="D504" s="121"/>
      <c r="E504" s="121"/>
      <c r="F504" s="121"/>
    </row>
    <row r="505" spans="1:6" ht="12.75" x14ac:dyDescent="0.2">
      <c r="A505" s="120" t="s">
        <v>723</v>
      </c>
      <c r="B505" s="121" t="s">
        <v>724</v>
      </c>
      <c r="C505" s="121"/>
      <c r="D505" s="121"/>
      <c r="E505" s="121"/>
      <c r="F505" s="121"/>
    </row>
    <row r="506" spans="1:6" ht="12.75" x14ac:dyDescent="0.2">
      <c r="A506" s="120" t="s">
        <v>725</v>
      </c>
      <c r="B506" s="121" t="s">
        <v>726</v>
      </c>
      <c r="C506" s="121"/>
      <c r="D506" s="121"/>
      <c r="E506" s="121"/>
      <c r="F506" s="121"/>
    </row>
    <row r="507" spans="1:6" ht="12.75" x14ac:dyDescent="0.2">
      <c r="A507" s="120" t="s">
        <v>727</v>
      </c>
      <c r="B507" s="121" t="s">
        <v>728</v>
      </c>
      <c r="C507" s="121"/>
      <c r="D507" s="121"/>
      <c r="E507" s="121"/>
      <c r="F507" s="121"/>
    </row>
    <row r="508" spans="1:6" ht="12.75" x14ac:dyDescent="0.2">
      <c r="A508" s="120" t="s">
        <v>729</v>
      </c>
      <c r="B508" s="121" t="s">
        <v>730</v>
      </c>
      <c r="C508" s="121"/>
      <c r="D508" s="121"/>
      <c r="E508" s="121"/>
      <c r="F508" s="121"/>
    </row>
    <row r="509" spans="1:6" ht="12.75" x14ac:dyDescent="0.2">
      <c r="A509" s="120"/>
      <c r="B509" s="121"/>
      <c r="C509" s="121"/>
      <c r="D509" s="121"/>
      <c r="E509" s="121"/>
      <c r="F509" s="121"/>
    </row>
    <row r="510" spans="1:6" x14ac:dyDescent="0.15">
      <c r="A510" s="149" t="s">
        <v>731</v>
      </c>
      <c r="B510" s="149"/>
      <c r="C510" s="149"/>
      <c r="D510" s="149"/>
      <c r="E510" s="149"/>
      <c r="F510" s="149"/>
    </row>
    <row r="511" spans="1:6" x14ac:dyDescent="0.15">
      <c r="A511" s="149"/>
      <c r="B511" s="149"/>
      <c r="C511" s="149"/>
      <c r="D511" s="149"/>
      <c r="E511" s="149"/>
      <c r="F511" s="149"/>
    </row>
    <row r="512" spans="1:6" x14ac:dyDescent="0.15">
      <c r="A512" s="149"/>
      <c r="B512" s="149"/>
      <c r="C512" s="149"/>
      <c r="D512" s="149"/>
      <c r="E512" s="149"/>
      <c r="F512" s="149"/>
    </row>
    <row r="513" spans="1:6" x14ac:dyDescent="0.15">
      <c r="A513" s="149"/>
      <c r="B513" s="149"/>
      <c r="C513" s="149"/>
      <c r="D513" s="149"/>
      <c r="E513" s="149"/>
      <c r="F513" s="149"/>
    </row>
  </sheetData>
  <mergeCells count="2">
    <mergeCell ref="J5:K5"/>
    <mergeCell ref="A510:F5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2013-12-13T02:27:13Z</dcterms:modified>
</cp:coreProperties>
</file>