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s Documentos\Para publicar\"/>
    </mc:Choice>
  </mc:AlternateContent>
  <xr:revisionPtr revIDLastSave="0" documentId="8_{B522810F-AF1D-4926-9DE3-257D22129E0E}" xr6:coauthVersionLast="41" xr6:coauthVersionMax="41" xr10:uidLastSave="{00000000-0000-0000-0000-000000000000}"/>
  <bookViews>
    <workbookView xWindow="28680" yWindow="-120" windowWidth="28110" windowHeight="16440" xr2:uid="{00000000-000D-0000-FFFF-FFFF00000000}"/>
  </bookViews>
  <sheets>
    <sheet name="INDICE" sheetId="7" r:id="rId1"/>
    <sheet name="SITUACION GENERAL" sheetId="8" r:id="rId2"/>
    <sheet name="N° CONTRATOS Y SALDO AC." sheetId="2" r:id="rId3"/>
    <sheet name="MODALIDADES" sheetId="6" r:id="rId4"/>
    <sheet name="EDAD Y GENERO" sheetId="3" r:id="rId5"/>
    <sheet name="PLANES" sheetId="9" r:id="rId6"/>
  </sheets>
  <definedNames>
    <definedName name="_xlnm.Print_Area" localSheetId="4">'EDAD Y GENERO'!$A$1:$CG$68</definedName>
    <definedName name="_xlnm.Print_Area" localSheetId="0">INDICE!$B$2:$C$25</definedName>
    <definedName name="_xlnm.Print_Area" localSheetId="3">MODALIDADES!$A$1:$J$1157</definedName>
    <definedName name="_xlnm.Print_Area" localSheetId="2">'N° CONTRATOS Y SALDO AC.'!$A$1:$K$1158</definedName>
    <definedName name="_xlnm.Print_Area" localSheetId="5">PLANES!$A$1:$I$33</definedName>
    <definedName name="_xlnm.Print_Area" localSheetId="1">'SITUACION GENERAL'!$B$2:$G$142</definedName>
    <definedName name="_xlnm.Print_Titles" localSheetId="3">MODALIDADES!$1:$7</definedName>
    <definedName name="_xlnm.Print_Titles" localSheetId="2">'N° CONTRATOS Y SALDO AC.'!$1:$5</definedName>
    <definedName name="_xlnm.Print_Titles" localSheetId="1">'SITUACION GENERAL'!$1:$4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86" i="6" l="1"/>
  <c r="B1787" i="6"/>
  <c r="B1991" i="6" s="1"/>
  <c r="L1991" i="6" s="1"/>
  <c r="B1788" i="6"/>
  <c r="L1788" i="6" s="1"/>
  <c r="D1989" i="6"/>
  <c r="N1989" i="6" s="1"/>
  <c r="E1989" i="6"/>
  <c r="O1989" i="6" s="1"/>
  <c r="G1989" i="6"/>
  <c r="I1989" i="6"/>
  <c r="J1989" i="6"/>
  <c r="B1990" i="6"/>
  <c r="L1990" i="6" s="1"/>
  <c r="D1990" i="6"/>
  <c r="E1990" i="6"/>
  <c r="G1990" i="6"/>
  <c r="I1990" i="6"/>
  <c r="J1990" i="6"/>
  <c r="D1991" i="6"/>
  <c r="E1991" i="6"/>
  <c r="G1991" i="6"/>
  <c r="I1991" i="6"/>
  <c r="N1991" i="6" s="1"/>
  <c r="J1991" i="6"/>
  <c r="O1991" i="6" s="1"/>
  <c r="D1992" i="6"/>
  <c r="E1992" i="6"/>
  <c r="O1992" i="6" s="1"/>
  <c r="G1992" i="6"/>
  <c r="I1992" i="6"/>
  <c r="J1992" i="6"/>
  <c r="B1993" i="6"/>
  <c r="L1993" i="6" s="1"/>
  <c r="D1993" i="6"/>
  <c r="N1993" i="6" s="1"/>
  <c r="E1993" i="6"/>
  <c r="G1993" i="6"/>
  <c r="I1993" i="6"/>
  <c r="J1993" i="6"/>
  <c r="D1994" i="6"/>
  <c r="N1994" i="6" s="1"/>
  <c r="E1994" i="6"/>
  <c r="O1994" i="6" s="1"/>
  <c r="G1994" i="6"/>
  <c r="I1994" i="6"/>
  <c r="J1994" i="6"/>
  <c r="D1782" i="6"/>
  <c r="N1782" i="6" s="1"/>
  <c r="E1782" i="6"/>
  <c r="O1782" i="6" s="1"/>
  <c r="G1782" i="6"/>
  <c r="I1782" i="6"/>
  <c r="J1782" i="6"/>
  <c r="L1782" i="6"/>
  <c r="D1783" i="6"/>
  <c r="E1783" i="6"/>
  <c r="G1783" i="6"/>
  <c r="I1783" i="6"/>
  <c r="N1783" i="6" s="1"/>
  <c r="J1783" i="6"/>
  <c r="O1783" i="6" s="1"/>
  <c r="L1783" i="6"/>
  <c r="D1784" i="6"/>
  <c r="E1784" i="6"/>
  <c r="G1784" i="6"/>
  <c r="I1784" i="6"/>
  <c r="J1784" i="6"/>
  <c r="N1784" i="6"/>
  <c r="D1785" i="6"/>
  <c r="N1785" i="6" s="1"/>
  <c r="E1785" i="6"/>
  <c r="O1785" i="6" s="1"/>
  <c r="G1785" i="6"/>
  <c r="I1785" i="6"/>
  <c r="J1785" i="6"/>
  <c r="L1785" i="6"/>
  <c r="D1786" i="6"/>
  <c r="E1786" i="6"/>
  <c r="G1786" i="6"/>
  <c r="I1786" i="6"/>
  <c r="N1786" i="6" s="1"/>
  <c r="J1786" i="6"/>
  <c r="L1786" i="6"/>
  <c r="O1786" i="6"/>
  <c r="D1787" i="6"/>
  <c r="N1787" i="6" s="1"/>
  <c r="E1787" i="6"/>
  <c r="G1787" i="6"/>
  <c r="I1787" i="6"/>
  <c r="J1787" i="6"/>
  <c r="D1788" i="6"/>
  <c r="N1788" i="6" s="1"/>
  <c r="E1788" i="6"/>
  <c r="O1788" i="6" s="1"/>
  <c r="G1788" i="6"/>
  <c r="I1788" i="6"/>
  <c r="J1788" i="6"/>
  <c r="D1789" i="6"/>
  <c r="E1789" i="6"/>
  <c r="G1789" i="6"/>
  <c r="I1789" i="6"/>
  <c r="J1789" i="6"/>
  <c r="O1789" i="6" s="1"/>
  <c r="D1790" i="6"/>
  <c r="E1790" i="6"/>
  <c r="G1790" i="6"/>
  <c r="I1790" i="6"/>
  <c r="J1790" i="6"/>
  <c r="N1790" i="6"/>
  <c r="D1559" i="6"/>
  <c r="M1559" i="6" s="1"/>
  <c r="E1559" i="6"/>
  <c r="I1559" i="6"/>
  <c r="J1559" i="6"/>
  <c r="D1560" i="6"/>
  <c r="M1560" i="6" s="1"/>
  <c r="E1560" i="6"/>
  <c r="I1560" i="6"/>
  <c r="J1560" i="6"/>
  <c r="D1561" i="6"/>
  <c r="E1561" i="6"/>
  <c r="G1561" i="6"/>
  <c r="L1561" i="6" s="1"/>
  <c r="I1561" i="6"/>
  <c r="M1561" i="6" s="1"/>
  <c r="J1561" i="6"/>
  <c r="N1561" i="6"/>
  <c r="D1562" i="6"/>
  <c r="M1562" i="6" s="1"/>
  <c r="E1562" i="6"/>
  <c r="I1562" i="6"/>
  <c r="J1562" i="6"/>
  <c r="N1562" i="6" s="1"/>
  <c r="D1563" i="6"/>
  <c r="E1563" i="6"/>
  <c r="N1563" i="6" s="1"/>
  <c r="I1563" i="6"/>
  <c r="J1563" i="6"/>
  <c r="D1564" i="6"/>
  <c r="M1564" i="6" s="1"/>
  <c r="E1564" i="6"/>
  <c r="N1564" i="6" s="1"/>
  <c r="I1564" i="6"/>
  <c r="J1564" i="6"/>
  <c r="D1565" i="6"/>
  <c r="E1565" i="6"/>
  <c r="N1565" i="6" s="1"/>
  <c r="I1565" i="6"/>
  <c r="J1565" i="6"/>
  <c r="M1565" i="6"/>
  <c r="D1566" i="6"/>
  <c r="E1566" i="6"/>
  <c r="N1566" i="6" s="1"/>
  <c r="G1566" i="6"/>
  <c r="L1566" i="6" s="1"/>
  <c r="I1566" i="6"/>
  <c r="M1566" i="6" s="1"/>
  <c r="J1566" i="6"/>
  <c r="D1567" i="6"/>
  <c r="E1567" i="6"/>
  <c r="I1567" i="6"/>
  <c r="J1567" i="6"/>
  <c r="M1567" i="6"/>
  <c r="D1568" i="6"/>
  <c r="E1568" i="6"/>
  <c r="G1568" i="6"/>
  <c r="L1568" i="6" s="1"/>
  <c r="I1568" i="6"/>
  <c r="J1568" i="6"/>
  <c r="M1568" i="6"/>
  <c r="N1568" i="6"/>
  <c r="D1569" i="6"/>
  <c r="E1569" i="6"/>
  <c r="N1569" i="6" s="1"/>
  <c r="I1569" i="6"/>
  <c r="M1569" i="6" s="1"/>
  <c r="J1569" i="6"/>
  <c r="D1570" i="6"/>
  <c r="E1570" i="6"/>
  <c r="N1570" i="6" s="1"/>
  <c r="G1570" i="6"/>
  <c r="L1570" i="6" s="1"/>
  <c r="I1570" i="6"/>
  <c r="M1570" i="6" s="1"/>
  <c r="J1570" i="6"/>
  <c r="D1571" i="6"/>
  <c r="E1571" i="6"/>
  <c r="I1571" i="6"/>
  <c r="D1581" i="6" s="1"/>
  <c r="J1571" i="6"/>
  <c r="D1572" i="6"/>
  <c r="E1572" i="6"/>
  <c r="I1572" i="6"/>
  <c r="J1572" i="6"/>
  <c r="B1569" i="6"/>
  <c r="G1569" i="6" s="1"/>
  <c r="L1569" i="6" s="1"/>
  <c r="B1570" i="6"/>
  <c r="B1571" i="6"/>
  <c r="G1571" i="6" s="1"/>
  <c r="L1571" i="6" s="1"/>
  <c r="B1572" i="6"/>
  <c r="G1572" i="6" s="1"/>
  <c r="L1572" i="6" s="1"/>
  <c r="B1567" i="6"/>
  <c r="G1567" i="6" s="1"/>
  <c r="L1567" i="6" s="1"/>
  <c r="B1785" i="6"/>
  <c r="B1989" i="6" s="1"/>
  <c r="L1989" i="6" s="1"/>
  <c r="B1789" i="6"/>
  <c r="L1789" i="6" s="1"/>
  <c r="B1790" i="6"/>
  <c r="B1568" i="6"/>
  <c r="D1986" i="6"/>
  <c r="E1986" i="6"/>
  <c r="G1986" i="6"/>
  <c r="I1986" i="6"/>
  <c r="J1986" i="6"/>
  <c r="D1987" i="6"/>
  <c r="E1987" i="6"/>
  <c r="G1987" i="6"/>
  <c r="I1987" i="6"/>
  <c r="J1987" i="6"/>
  <c r="D1988" i="6"/>
  <c r="E1988" i="6"/>
  <c r="G1988" i="6"/>
  <c r="I1988" i="6"/>
  <c r="J1988" i="6"/>
  <c r="D1995" i="6"/>
  <c r="E1995" i="6"/>
  <c r="G1995" i="6"/>
  <c r="I1995" i="6"/>
  <c r="J1995" i="6"/>
  <c r="B1782" i="6"/>
  <c r="B1986" i="6" s="1"/>
  <c r="L1986" i="6" s="1"/>
  <c r="B1783" i="6"/>
  <c r="B1784" i="6"/>
  <c r="B1791" i="6"/>
  <c r="B1995" i="6"/>
  <c r="L1995" i="6" s="1"/>
  <c r="D1791" i="6"/>
  <c r="N1791" i="6" s="1"/>
  <c r="E1791" i="6"/>
  <c r="G1791" i="6"/>
  <c r="I1791" i="6"/>
  <c r="J1791" i="6"/>
  <c r="O1791" i="6" s="1"/>
  <c r="B1564" i="6"/>
  <c r="G1564" i="6" s="1"/>
  <c r="L1564" i="6" s="1"/>
  <c r="B1565" i="6"/>
  <c r="G1565" i="6" s="1"/>
  <c r="L1565" i="6" s="1"/>
  <c r="B1566" i="6"/>
  <c r="B1573" i="6"/>
  <c r="G1573" i="6" s="1"/>
  <c r="L1573" i="6" s="1"/>
  <c r="D1573" i="6"/>
  <c r="M1573" i="6" s="1"/>
  <c r="E1573" i="6"/>
  <c r="I1573" i="6"/>
  <c r="J1573" i="6"/>
  <c r="J1983" i="6"/>
  <c r="I1983" i="6"/>
  <c r="G1983" i="6"/>
  <c r="E1983" i="6"/>
  <c r="O1983" i="6"/>
  <c r="D1983" i="6"/>
  <c r="N1983" i="6" s="1"/>
  <c r="J1984" i="6"/>
  <c r="I1984" i="6"/>
  <c r="G1984" i="6"/>
  <c r="E1984" i="6"/>
  <c r="D1984" i="6"/>
  <c r="J1985" i="6"/>
  <c r="I1985" i="6"/>
  <c r="G1985" i="6"/>
  <c r="E1985" i="6"/>
  <c r="O1985" i="6" s="1"/>
  <c r="D1985" i="6"/>
  <c r="J1779" i="6"/>
  <c r="I1779" i="6"/>
  <c r="G1779" i="6"/>
  <c r="E1779" i="6"/>
  <c r="D1779" i="6"/>
  <c r="B1779" i="6"/>
  <c r="J1780" i="6"/>
  <c r="I1780" i="6"/>
  <c r="G1780" i="6"/>
  <c r="E1780" i="6"/>
  <c r="O1780" i="6" s="1"/>
  <c r="D1780" i="6"/>
  <c r="B1780" i="6"/>
  <c r="B1984" i="6" s="1"/>
  <c r="L1984" i="6" s="1"/>
  <c r="J1781" i="6"/>
  <c r="I1781" i="6"/>
  <c r="G1781" i="6"/>
  <c r="E1781" i="6"/>
  <c r="D1781" i="6"/>
  <c r="B1781" i="6"/>
  <c r="B1985" i="6"/>
  <c r="L1985" i="6" s="1"/>
  <c r="B1561" i="6"/>
  <c r="B1562" i="6"/>
  <c r="G1562" i="6" s="1"/>
  <c r="L1562" i="6" s="1"/>
  <c r="B1563" i="6"/>
  <c r="G1563" i="6" s="1"/>
  <c r="L1563" i="6" s="1"/>
  <c r="F2044" i="6"/>
  <c r="F2034" i="6"/>
  <c r="D1980" i="6"/>
  <c r="E1980" i="6"/>
  <c r="O1980" i="6" s="1"/>
  <c r="G1980" i="6"/>
  <c r="I1980" i="6"/>
  <c r="N1980" i="6" s="1"/>
  <c r="J1980" i="6"/>
  <c r="D1981" i="6"/>
  <c r="E1981" i="6"/>
  <c r="O1981" i="6"/>
  <c r="G1981" i="6"/>
  <c r="I1981" i="6"/>
  <c r="J1981" i="6"/>
  <c r="D1982" i="6"/>
  <c r="E1982" i="6"/>
  <c r="O1982" i="6"/>
  <c r="G1982" i="6"/>
  <c r="I1982" i="6"/>
  <c r="J1982" i="6"/>
  <c r="B1776" i="6"/>
  <c r="L1776" i="6" s="1"/>
  <c r="D1776" i="6"/>
  <c r="E1776" i="6"/>
  <c r="G1776" i="6"/>
  <c r="I1776" i="6"/>
  <c r="J1776" i="6"/>
  <c r="B1777" i="6"/>
  <c r="B1981" i="6" s="1"/>
  <c r="L1981" i="6" s="1"/>
  <c r="D1777" i="6"/>
  <c r="E1777" i="6"/>
  <c r="O1777" i="6" s="1"/>
  <c r="G1777" i="6"/>
  <c r="I1777" i="6"/>
  <c r="J1777" i="6"/>
  <c r="B1778" i="6"/>
  <c r="B1982" i="6" s="1"/>
  <c r="L1982" i="6" s="1"/>
  <c r="D1778" i="6"/>
  <c r="E1778" i="6"/>
  <c r="G1778" i="6"/>
  <c r="I1778" i="6"/>
  <c r="J1778" i="6"/>
  <c r="B1558" i="6"/>
  <c r="G1558" i="6" s="1"/>
  <c r="L1558" i="6" s="1"/>
  <c r="D1558" i="6"/>
  <c r="E1558" i="6"/>
  <c r="I1558" i="6"/>
  <c r="M1558" i="6" s="1"/>
  <c r="J1558" i="6"/>
  <c r="B1559" i="6"/>
  <c r="G1559" i="6" s="1"/>
  <c r="L1559" i="6" s="1"/>
  <c r="B1560" i="6"/>
  <c r="G1560" i="6" s="1"/>
  <c r="L1560" i="6" s="1"/>
  <c r="B1553" i="6"/>
  <c r="G1553" i="6" s="1"/>
  <c r="L1553" i="6" s="1"/>
  <c r="D1553" i="6"/>
  <c r="E1553" i="6"/>
  <c r="I1553" i="6"/>
  <c r="J1553" i="6"/>
  <c r="N1553" i="6" s="1"/>
  <c r="B1554" i="6"/>
  <c r="G1554" i="6" s="1"/>
  <c r="L1554" i="6" s="1"/>
  <c r="D1554" i="6"/>
  <c r="M1554" i="6" s="1"/>
  <c r="E1554" i="6"/>
  <c r="I1554" i="6"/>
  <c r="J1554" i="6"/>
  <c r="B1555" i="6"/>
  <c r="G1555" i="6" s="1"/>
  <c r="L1555" i="6" s="1"/>
  <c r="D1555" i="6"/>
  <c r="E1555" i="6"/>
  <c r="I1555" i="6"/>
  <c r="J1555" i="6"/>
  <c r="B1556" i="6"/>
  <c r="G1556" i="6" s="1"/>
  <c r="L1556" i="6" s="1"/>
  <c r="D1556" i="6"/>
  <c r="E1556" i="6"/>
  <c r="I1556" i="6"/>
  <c r="J1556" i="6"/>
  <c r="N1556" i="6" s="1"/>
  <c r="B1557" i="6"/>
  <c r="G1557" i="6" s="1"/>
  <c r="L1557" i="6" s="1"/>
  <c r="D1557" i="6"/>
  <c r="E1557" i="6"/>
  <c r="N1557" i="6" s="1"/>
  <c r="I1557" i="6"/>
  <c r="M1557" i="6" s="1"/>
  <c r="J1557" i="6"/>
  <c r="M700" i="2"/>
  <c r="L700" i="2"/>
  <c r="M699" i="2"/>
  <c r="L699" i="2"/>
  <c r="M698" i="2"/>
  <c r="L698" i="2"/>
  <c r="M697" i="2"/>
  <c r="L697" i="2"/>
  <c r="M696" i="2"/>
  <c r="L696" i="2"/>
  <c r="M695" i="2"/>
  <c r="L695" i="2"/>
  <c r="M694" i="2"/>
  <c r="L694" i="2"/>
  <c r="M693" i="2"/>
  <c r="L693" i="2"/>
  <c r="M692" i="2"/>
  <c r="L692" i="2"/>
  <c r="M691" i="2"/>
  <c r="L691" i="2"/>
  <c r="M690" i="2"/>
  <c r="L690" i="2"/>
  <c r="M689" i="2"/>
  <c r="L689" i="2"/>
  <c r="M688" i="2"/>
  <c r="L688" i="2"/>
  <c r="M687" i="2"/>
  <c r="L687" i="2"/>
  <c r="M686" i="2"/>
  <c r="L686" i="2"/>
  <c r="M685" i="2"/>
  <c r="L685" i="2"/>
  <c r="M684" i="2"/>
  <c r="L684" i="2"/>
  <c r="M683" i="2"/>
  <c r="L683" i="2"/>
  <c r="M682" i="2"/>
  <c r="L682" i="2"/>
  <c r="M681" i="2"/>
  <c r="L681" i="2"/>
  <c r="M680" i="2"/>
  <c r="L680" i="2"/>
  <c r="M679" i="2"/>
  <c r="L679" i="2"/>
  <c r="M678" i="2"/>
  <c r="L678" i="2"/>
  <c r="M677" i="2"/>
  <c r="L677" i="2"/>
  <c r="M676" i="2"/>
  <c r="L676" i="2"/>
  <c r="M675" i="2"/>
  <c r="L675" i="2"/>
  <c r="M674" i="2"/>
  <c r="L674" i="2"/>
  <c r="M673" i="2"/>
  <c r="L673" i="2"/>
  <c r="M672" i="2"/>
  <c r="L672" i="2"/>
  <c r="M671" i="2"/>
  <c r="L671" i="2"/>
  <c r="M63" i="2"/>
  <c r="L63" i="2"/>
  <c r="M62" i="2"/>
  <c r="L62" i="2"/>
  <c r="M61" i="2"/>
  <c r="L61" i="2"/>
  <c r="M60" i="2"/>
  <c r="L60" i="2"/>
  <c r="M59" i="2"/>
  <c r="L59" i="2"/>
  <c r="M58" i="2"/>
  <c r="L58" i="2"/>
  <c r="M57" i="2"/>
  <c r="L57" i="2"/>
  <c r="M56" i="2"/>
  <c r="L56" i="2"/>
  <c r="M55" i="2"/>
  <c r="L55" i="2"/>
  <c r="M54" i="2"/>
  <c r="L54" i="2"/>
  <c r="M53" i="2"/>
  <c r="L53" i="2"/>
  <c r="M52" i="2"/>
  <c r="L52" i="2"/>
  <c r="M51" i="2"/>
  <c r="L51" i="2"/>
  <c r="M50" i="2"/>
  <c r="L50" i="2"/>
  <c r="M49" i="2"/>
  <c r="L49" i="2"/>
  <c r="M48" i="2"/>
  <c r="L48" i="2"/>
  <c r="M47" i="2"/>
  <c r="L47" i="2"/>
  <c r="M46" i="2"/>
  <c r="L46" i="2"/>
  <c r="M45" i="2"/>
  <c r="L45" i="2"/>
  <c r="M44" i="2"/>
  <c r="L44" i="2"/>
  <c r="M43" i="2"/>
  <c r="L43" i="2"/>
  <c r="M42" i="2"/>
  <c r="L42" i="2"/>
  <c r="M41" i="2"/>
  <c r="L41" i="2"/>
  <c r="M40" i="2"/>
  <c r="L40" i="2"/>
  <c r="M39" i="2"/>
  <c r="L39" i="2"/>
  <c r="M38" i="2"/>
  <c r="L38" i="2"/>
  <c r="M37" i="2"/>
  <c r="L37" i="2"/>
  <c r="M36" i="2"/>
  <c r="L36" i="2"/>
  <c r="M35" i="2"/>
  <c r="L35" i="2"/>
  <c r="M34" i="2"/>
  <c r="L34" i="2"/>
  <c r="D1977" i="6"/>
  <c r="E1977" i="6"/>
  <c r="G1977" i="6"/>
  <c r="I1977" i="6"/>
  <c r="J1977" i="6"/>
  <c r="O1977" i="6" s="1"/>
  <c r="D1978" i="6"/>
  <c r="N1978" i="6" s="1"/>
  <c r="E1978" i="6"/>
  <c r="G1978" i="6"/>
  <c r="I1978" i="6"/>
  <c r="J1978" i="6"/>
  <c r="O1978" i="6" s="1"/>
  <c r="D1979" i="6"/>
  <c r="E1979" i="6"/>
  <c r="O1979" i="6"/>
  <c r="G1979" i="6"/>
  <c r="I1979" i="6"/>
  <c r="J1979" i="6"/>
  <c r="B1773" i="6"/>
  <c r="L1773" i="6"/>
  <c r="D1773" i="6"/>
  <c r="E1773" i="6"/>
  <c r="G1773" i="6"/>
  <c r="I1773" i="6"/>
  <c r="N1773" i="6" s="1"/>
  <c r="J1773" i="6"/>
  <c r="B1774" i="6"/>
  <c r="L1774" i="6"/>
  <c r="B1978" i="6"/>
  <c r="L1978" i="6" s="1"/>
  <c r="D1774" i="6"/>
  <c r="E1774" i="6"/>
  <c r="O1774" i="6" s="1"/>
  <c r="G1774" i="6"/>
  <c r="I1774" i="6"/>
  <c r="J1774" i="6"/>
  <c r="B1775" i="6"/>
  <c r="B1979" i="6"/>
  <c r="L1979" i="6" s="1"/>
  <c r="L1775" i="6"/>
  <c r="D1775" i="6"/>
  <c r="E1775" i="6"/>
  <c r="G1775" i="6"/>
  <c r="I1775" i="6"/>
  <c r="J1775" i="6"/>
  <c r="D1974" i="6"/>
  <c r="E1974" i="6"/>
  <c r="G1974" i="6"/>
  <c r="I1974" i="6"/>
  <c r="N1974" i="6" s="1"/>
  <c r="J1974" i="6"/>
  <c r="D1975" i="6"/>
  <c r="E1975" i="6"/>
  <c r="G1975" i="6"/>
  <c r="I1975" i="6"/>
  <c r="J1975" i="6"/>
  <c r="D1976" i="6"/>
  <c r="E1976" i="6"/>
  <c r="G1976" i="6"/>
  <c r="I1976" i="6"/>
  <c r="J1976" i="6"/>
  <c r="B1770" i="6"/>
  <c r="B1974" i="6"/>
  <c r="L1974" i="6" s="1"/>
  <c r="D1770" i="6"/>
  <c r="E1770" i="6"/>
  <c r="G1770" i="6"/>
  <c r="I1770" i="6"/>
  <c r="J1770" i="6"/>
  <c r="O1770" i="6" s="1"/>
  <c r="B1771" i="6"/>
  <c r="B1975" i="6" s="1"/>
  <c r="L1975" i="6" s="1"/>
  <c r="D1771" i="6"/>
  <c r="E1771" i="6"/>
  <c r="G1771" i="6"/>
  <c r="I1771" i="6"/>
  <c r="J1771" i="6"/>
  <c r="O1771" i="6"/>
  <c r="B1772" i="6"/>
  <c r="B1976" i="6" s="1"/>
  <c r="L1976" i="6" s="1"/>
  <c r="D1772" i="6"/>
  <c r="E1772" i="6"/>
  <c r="G1772" i="6"/>
  <c r="I1772" i="6"/>
  <c r="N1772" i="6" s="1"/>
  <c r="J1772" i="6"/>
  <c r="B1552" i="6"/>
  <c r="G1552" i="6" s="1"/>
  <c r="L1552" i="6" s="1"/>
  <c r="D1552" i="6"/>
  <c r="M1552" i="6" s="1"/>
  <c r="E1552" i="6"/>
  <c r="N1552" i="6" s="1"/>
  <c r="I1552" i="6"/>
  <c r="J1552" i="6"/>
  <c r="D1971" i="6"/>
  <c r="E1971" i="6"/>
  <c r="G1971" i="6"/>
  <c r="I1971" i="6"/>
  <c r="N1971" i="6" s="1"/>
  <c r="J1971" i="6"/>
  <c r="O1971" i="6" s="1"/>
  <c r="D1972" i="6"/>
  <c r="E1972" i="6"/>
  <c r="G1972" i="6"/>
  <c r="I1972" i="6"/>
  <c r="N1972" i="6" s="1"/>
  <c r="J1972" i="6"/>
  <c r="D1973" i="6"/>
  <c r="E1973" i="6"/>
  <c r="O1973" i="6" s="1"/>
  <c r="G1973" i="6"/>
  <c r="I1973" i="6"/>
  <c r="J1973" i="6"/>
  <c r="B1767" i="6"/>
  <c r="D1767" i="6"/>
  <c r="E1767" i="6"/>
  <c r="O1767" i="6" s="1"/>
  <c r="G1767" i="6"/>
  <c r="I1767" i="6"/>
  <c r="J1767" i="6"/>
  <c r="B1768" i="6"/>
  <c r="L1768" i="6" s="1"/>
  <c r="D1768" i="6"/>
  <c r="E1768" i="6"/>
  <c r="G1768" i="6"/>
  <c r="I1768" i="6"/>
  <c r="J1768" i="6"/>
  <c r="B1769" i="6"/>
  <c r="L1769" i="6" s="1"/>
  <c r="D1769" i="6"/>
  <c r="E1769" i="6"/>
  <c r="G1769" i="6"/>
  <c r="I1769" i="6"/>
  <c r="J1769" i="6"/>
  <c r="I1549" i="6"/>
  <c r="J1549" i="6"/>
  <c r="N1549" i="6" s="1"/>
  <c r="I1550" i="6"/>
  <c r="J1550" i="6"/>
  <c r="I1551" i="6"/>
  <c r="J1551" i="6"/>
  <c r="D1549" i="6"/>
  <c r="E1549" i="6"/>
  <c r="D1550" i="6"/>
  <c r="E1550" i="6"/>
  <c r="D1551" i="6"/>
  <c r="E1551" i="6"/>
  <c r="B1549" i="6"/>
  <c r="G1549" i="6"/>
  <c r="L1549" i="6" s="1"/>
  <c r="B1550" i="6"/>
  <c r="G1550" i="6" s="1"/>
  <c r="L1550" i="6" s="1"/>
  <c r="B1551" i="6"/>
  <c r="G1551" i="6"/>
  <c r="L1551" i="6" s="1"/>
  <c r="D1968" i="6"/>
  <c r="N1968" i="6" s="1"/>
  <c r="E1968" i="6"/>
  <c r="G1968" i="6"/>
  <c r="I1968" i="6"/>
  <c r="J1968" i="6"/>
  <c r="D1969" i="6"/>
  <c r="E1969" i="6"/>
  <c r="O1969" i="6" s="1"/>
  <c r="G1969" i="6"/>
  <c r="I1969" i="6"/>
  <c r="J1969" i="6"/>
  <c r="D1970" i="6"/>
  <c r="E1970" i="6"/>
  <c r="G1970" i="6"/>
  <c r="I1970" i="6"/>
  <c r="N1970" i="6" s="1"/>
  <c r="J1970" i="6"/>
  <c r="B1764" i="6"/>
  <c r="B1968" i="6" s="1"/>
  <c r="L1968" i="6" s="1"/>
  <c r="D1764" i="6"/>
  <c r="E1764" i="6"/>
  <c r="O1764" i="6" s="1"/>
  <c r="G1764" i="6"/>
  <c r="I1764" i="6"/>
  <c r="J1764" i="6"/>
  <c r="B1765" i="6"/>
  <c r="B1969" i="6" s="1"/>
  <c r="L1969" i="6" s="1"/>
  <c r="D1765" i="6"/>
  <c r="E1765" i="6"/>
  <c r="G1765" i="6"/>
  <c r="I1765" i="6"/>
  <c r="N1765" i="6" s="1"/>
  <c r="J1765" i="6"/>
  <c r="B1766" i="6"/>
  <c r="D1766" i="6"/>
  <c r="E1766" i="6"/>
  <c r="G1766" i="6"/>
  <c r="I1766" i="6"/>
  <c r="J1766" i="6"/>
  <c r="B1546" i="6"/>
  <c r="G1546" i="6"/>
  <c r="L1546" i="6" s="1"/>
  <c r="D1546" i="6"/>
  <c r="E1546" i="6"/>
  <c r="I1546" i="6"/>
  <c r="J1546" i="6"/>
  <c r="B1547" i="6"/>
  <c r="G1547" i="6" s="1"/>
  <c r="L1547" i="6" s="1"/>
  <c r="D1547" i="6"/>
  <c r="E1547" i="6"/>
  <c r="I1547" i="6"/>
  <c r="J1547" i="6"/>
  <c r="B1548" i="6"/>
  <c r="G1548" i="6"/>
  <c r="L1548" i="6" s="1"/>
  <c r="D1548" i="6"/>
  <c r="M1548" i="6" s="1"/>
  <c r="E1548" i="6"/>
  <c r="I1548" i="6"/>
  <c r="J1548" i="6"/>
  <c r="N1548" i="6" s="1"/>
  <c r="J1967" i="6"/>
  <c r="I1967" i="6"/>
  <c r="G1967" i="6"/>
  <c r="E1967" i="6"/>
  <c r="O1967" i="6" s="1"/>
  <c r="D1967" i="6"/>
  <c r="J1966" i="6"/>
  <c r="O1966" i="6" s="1"/>
  <c r="I1966" i="6"/>
  <c r="G1966" i="6"/>
  <c r="E1966" i="6"/>
  <c r="D1966" i="6"/>
  <c r="N1966" i="6" s="1"/>
  <c r="J1965" i="6"/>
  <c r="I1965" i="6"/>
  <c r="G1965" i="6"/>
  <c r="E1965" i="6"/>
  <c r="O1965" i="6" s="1"/>
  <c r="D1965" i="6"/>
  <c r="J1763" i="6"/>
  <c r="I1763" i="6"/>
  <c r="G1763" i="6"/>
  <c r="E1763" i="6"/>
  <c r="D1763" i="6"/>
  <c r="B1763" i="6"/>
  <c r="L1763" i="6" s="1"/>
  <c r="J1762" i="6"/>
  <c r="I1762" i="6"/>
  <c r="G1762" i="6"/>
  <c r="E1762" i="6"/>
  <c r="D1762" i="6"/>
  <c r="B1762" i="6"/>
  <c r="B1966" i="6"/>
  <c r="L1966" i="6" s="1"/>
  <c r="J1761" i="6"/>
  <c r="I1761" i="6"/>
  <c r="G1761" i="6"/>
  <c r="E1761" i="6"/>
  <c r="D1761" i="6"/>
  <c r="N1761" i="6" s="1"/>
  <c r="B1761" i="6"/>
  <c r="L1761" i="6" s="1"/>
  <c r="J1545" i="6"/>
  <c r="I1545" i="6"/>
  <c r="M1545" i="6" s="1"/>
  <c r="E1545" i="6"/>
  <c r="D1545" i="6"/>
  <c r="B1545" i="6"/>
  <c r="G1545" i="6"/>
  <c r="L1545" i="6" s="1"/>
  <c r="J1544" i="6"/>
  <c r="I1544" i="6"/>
  <c r="E1544" i="6"/>
  <c r="D1544" i="6"/>
  <c r="B1544" i="6"/>
  <c r="G1544" i="6" s="1"/>
  <c r="L1544" i="6" s="1"/>
  <c r="J1543" i="6"/>
  <c r="I1543" i="6"/>
  <c r="E1543" i="6"/>
  <c r="N1543" i="6" s="1"/>
  <c r="D1543" i="6"/>
  <c r="M1543" i="6" s="1"/>
  <c r="B1543" i="6"/>
  <c r="G1543" i="6" s="1"/>
  <c r="L1543" i="6" s="1"/>
  <c r="B1592" i="6"/>
  <c r="L1592" i="6" s="1"/>
  <c r="D1592" i="6"/>
  <c r="E1592" i="6"/>
  <c r="G1592" i="6"/>
  <c r="I1592" i="6"/>
  <c r="J1592" i="6"/>
  <c r="B1593" i="6"/>
  <c r="L1593" i="6" s="1"/>
  <c r="D1593" i="6"/>
  <c r="E1593" i="6"/>
  <c r="G1593" i="6"/>
  <c r="I1593" i="6"/>
  <c r="J1593" i="6"/>
  <c r="O1593" i="6" s="1"/>
  <c r="B1594" i="6"/>
  <c r="L1594" i="6" s="1"/>
  <c r="D1594" i="6"/>
  <c r="E1594" i="6"/>
  <c r="G1594" i="6"/>
  <c r="I1594" i="6"/>
  <c r="N1594" i="6" s="1"/>
  <c r="J1594" i="6"/>
  <c r="B1595" i="6"/>
  <c r="B1799" i="6"/>
  <c r="L1799" i="6" s="1"/>
  <c r="D1595" i="6"/>
  <c r="E1595" i="6"/>
  <c r="G1595" i="6"/>
  <c r="I1595" i="6"/>
  <c r="J1595" i="6"/>
  <c r="O1595" i="6"/>
  <c r="B1596" i="6"/>
  <c r="L1596" i="6" s="1"/>
  <c r="D1596" i="6"/>
  <c r="N1596" i="6" s="1"/>
  <c r="E1596" i="6"/>
  <c r="G1596" i="6"/>
  <c r="I1596" i="6"/>
  <c r="J1596" i="6"/>
  <c r="B1597" i="6"/>
  <c r="B1801" i="6" s="1"/>
  <c r="L1801" i="6" s="1"/>
  <c r="D1597" i="6"/>
  <c r="N1597" i="6" s="1"/>
  <c r="E1597" i="6"/>
  <c r="G1597" i="6"/>
  <c r="I1597" i="6"/>
  <c r="J1597" i="6"/>
  <c r="B1598" i="6"/>
  <c r="B1802" i="6" s="1"/>
  <c r="L1802" i="6" s="1"/>
  <c r="D1598" i="6"/>
  <c r="E1598" i="6"/>
  <c r="G1598" i="6"/>
  <c r="I1598" i="6"/>
  <c r="N1598" i="6" s="1"/>
  <c r="J1598" i="6"/>
  <c r="B1599" i="6"/>
  <c r="L1599" i="6" s="1"/>
  <c r="D1599" i="6"/>
  <c r="N1599" i="6"/>
  <c r="E1599" i="6"/>
  <c r="O1599" i="6" s="1"/>
  <c r="G1599" i="6"/>
  <c r="I1599" i="6"/>
  <c r="J1599" i="6"/>
  <c r="B1600" i="6"/>
  <c r="L1600" i="6"/>
  <c r="D1600" i="6"/>
  <c r="N1600" i="6" s="1"/>
  <c r="E1600" i="6"/>
  <c r="G1600" i="6"/>
  <c r="I1600" i="6"/>
  <c r="J1600" i="6"/>
  <c r="B1601" i="6"/>
  <c r="L1601" i="6" s="1"/>
  <c r="D1601" i="6"/>
  <c r="E1601" i="6"/>
  <c r="G1601" i="6"/>
  <c r="I1601" i="6"/>
  <c r="J1601" i="6"/>
  <c r="B1602" i="6"/>
  <c r="B1806" i="6" s="1"/>
  <c r="L1806" i="6" s="1"/>
  <c r="D1602" i="6"/>
  <c r="N1602" i="6" s="1"/>
  <c r="E1602" i="6"/>
  <c r="G1602" i="6"/>
  <c r="I1602" i="6"/>
  <c r="J1602" i="6"/>
  <c r="O1602" i="6" s="1"/>
  <c r="B1603" i="6"/>
  <c r="L1603" i="6" s="1"/>
  <c r="D1603" i="6"/>
  <c r="E1603" i="6"/>
  <c r="G1603" i="6"/>
  <c r="I1603" i="6"/>
  <c r="J1603" i="6"/>
  <c r="O1603" i="6"/>
  <c r="B1604" i="6"/>
  <c r="L1604" i="6" s="1"/>
  <c r="D1604" i="6"/>
  <c r="E1604" i="6"/>
  <c r="G1604" i="6"/>
  <c r="I1604" i="6"/>
  <c r="J1604" i="6"/>
  <c r="B1605" i="6"/>
  <c r="L1605" i="6" s="1"/>
  <c r="D1605" i="6"/>
  <c r="N1605" i="6" s="1"/>
  <c r="E1605" i="6"/>
  <c r="G1605" i="6"/>
  <c r="I1605" i="6"/>
  <c r="J1605" i="6"/>
  <c r="B1606" i="6"/>
  <c r="L1606" i="6" s="1"/>
  <c r="D1606" i="6"/>
  <c r="E1606" i="6"/>
  <c r="G1606" i="6"/>
  <c r="I1606" i="6"/>
  <c r="J1606" i="6"/>
  <c r="B1607" i="6"/>
  <c r="B1811" i="6" s="1"/>
  <c r="L1811" i="6" s="1"/>
  <c r="D1607" i="6"/>
  <c r="E1607" i="6"/>
  <c r="G1607" i="6"/>
  <c r="I1607" i="6"/>
  <c r="J1607" i="6"/>
  <c r="O1607" i="6" s="1"/>
  <c r="B1608" i="6"/>
  <c r="B1812" i="6" s="1"/>
  <c r="L1812" i="6" s="1"/>
  <c r="L1608" i="6"/>
  <c r="D1608" i="6"/>
  <c r="E1608" i="6"/>
  <c r="G1608" i="6"/>
  <c r="I1608" i="6"/>
  <c r="J1608" i="6"/>
  <c r="B1609" i="6"/>
  <c r="D1609" i="6"/>
  <c r="N1609" i="6"/>
  <c r="G1609" i="6"/>
  <c r="I1609" i="6"/>
  <c r="J1609" i="6"/>
  <c r="B1610" i="6"/>
  <c r="B1814" i="6" s="1"/>
  <c r="L1814" i="6" s="1"/>
  <c r="D1610" i="6"/>
  <c r="G1610" i="6"/>
  <c r="I1610" i="6"/>
  <c r="J1610" i="6"/>
  <c r="B1611" i="6"/>
  <c r="L1611" i="6" s="1"/>
  <c r="D1611" i="6"/>
  <c r="N1611" i="6" s="1"/>
  <c r="G1611" i="6"/>
  <c r="I1611" i="6"/>
  <c r="J1611" i="6"/>
  <c r="B1612" i="6"/>
  <c r="L1612" i="6" s="1"/>
  <c r="D1612" i="6"/>
  <c r="N1612" i="6" s="1"/>
  <c r="E1612" i="6"/>
  <c r="G1612" i="6"/>
  <c r="I1612" i="6"/>
  <c r="J1612" i="6"/>
  <c r="B1613" i="6"/>
  <c r="D1613" i="6"/>
  <c r="E1613" i="6"/>
  <c r="G1613" i="6"/>
  <c r="I1613" i="6"/>
  <c r="J1613" i="6"/>
  <c r="O1613" i="6"/>
  <c r="B1614" i="6"/>
  <c r="L1614" i="6" s="1"/>
  <c r="D1614" i="6"/>
  <c r="E1614" i="6"/>
  <c r="O1614" i="6" s="1"/>
  <c r="G1614" i="6"/>
  <c r="I1614" i="6"/>
  <c r="N1614" i="6" s="1"/>
  <c r="J1614" i="6"/>
  <c r="B1615" i="6"/>
  <c r="L1615" i="6" s="1"/>
  <c r="D1615" i="6"/>
  <c r="E1615" i="6"/>
  <c r="G1615" i="6"/>
  <c r="I1615" i="6"/>
  <c r="J1615" i="6"/>
  <c r="B1616" i="6"/>
  <c r="B1820" i="6" s="1"/>
  <c r="L1820" i="6" s="1"/>
  <c r="D1616" i="6"/>
  <c r="N1616" i="6" s="1"/>
  <c r="E1616" i="6"/>
  <c r="G1616" i="6"/>
  <c r="I1616" i="6"/>
  <c r="J1616" i="6"/>
  <c r="B1617" i="6"/>
  <c r="B1821" i="6" s="1"/>
  <c r="L1821" i="6" s="1"/>
  <c r="D1617" i="6"/>
  <c r="E1617" i="6"/>
  <c r="G1617" i="6"/>
  <c r="I1617" i="6"/>
  <c r="J1617" i="6"/>
  <c r="O1617" i="6"/>
  <c r="B1618" i="6"/>
  <c r="L1618" i="6" s="1"/>
  <c r="D1618" i="6"/>
  <c r="N1618" i="6" s="1"/>
  <c r="E1618" i="6"/>
  <c r="G1618" i="6"/>
  <c r="I1618" i="6"/>
  <c r="J1618" i="6"/>
  <c r="B1619" i="6"/>
  <c r="B1823" i="6" s="1"/>
  <c r="L1823" i="6" s="1"/>
  <c r="L1619" i="6"/>
  <c r="D1619" i="6"/>
  <c r="N1619" i="6" s="1"/>
  <c r="E1619" i="6"/>
  <c r="G1619" i="6"/>
  <c r="I1619" i="6"/>
  <c r="J1619" i="6"/>
  <c r="B1620" i="6"/>
  <c r="D1620" i="6"/>
  <c r="E1620" i="6"/>
  <c r="G1620" i="6"/>
  <c r="I1620" i="6"/>
  <c r="N1620" i="6"/>
  <c r="J1620" i="6"/>
  <c r="B1621" i="6"/>
  <c r="B1825" i="6" s="1"/>
  <c r="L1825" i="6" s="1"/>
  <c r="D1621" i="6"/>
  <c r="E1621" i="6"/>
  <c r="G1621" i="6"/>
  <c r="I1621" i="6"/>
  <c r="J1621" i="6"/>
  <c r="B1622" i="6"/>
  <c r="B1826" i="6" s="1"/>
  <c r="L1826" i="6" s="1"/>
  <c r="D1622" i="6"/>
  <c r="E1622" i="6"/>
  <c r="G1622" i="6"/>
  <c r="I1622" i="6"/>
  <c r="J1622" i="6"/>
  <c r="B1623" i="6"/>
  <c r="B1827" i="6" s="1"/>
  <c r="L1827" i="6" s="1"/>
  <c r="D1623" i="6"/>
  <c r="E1623" i="6"/>
  <c r="G1623" i="6"/>
  <c r="I1623" i="6"/>
  <c r="J1623" i="6"/>
  <c r="B1624" i="6"/>
  <c r="D1624" i="6"/>
  <c r="E1624" i="6"/>
  <c r="G1624" i="6"/>
  <c r="I1624" i="6"/>
  <c r="J1624" i="6"/>
  <c r="B1625" i="6"/>
  <c r="B1829" i="6" s="1"/>
  <c r="L1829" i="6" s="1"/>
  <c r="D1625" i="6"/>
  <c r="E1625" i="6"/>
  <c r="G1625" i="6"/>
  <c r="I1625" i="6"/>
  <c r="J1625" i="6"/>
  <c r="B1626" i="6"/>
  <c r="B1830" i="6" s="1"/>
  <c r="L1830" i="6" s="1"/>
  <c r="D1626" i="6"/>
  <c r="E1626" i="6"/>
  <c r="G1626" i="6"/>
  <c r="I1626" i="6"/>
  <c r="J1626" i="6"/>
  <c r="B1627" i="6"/>
  <c r="B1831" i="6" s="1"/>
  <c r="L1831" i="6" s="1"/>
  <c r="D1627" i="6"/>
  <c r="E1627" i="6"/>
  <c r="G1627" i="6"/>
  <c r="I1627" i="6"/>
  <c r="J1627" i="6"/>
  <c r="B1628" i="6"/>
  <c r="B1832" i="6" s="1"/>
  <c r="L1832" i="6" s="1"/>
  <c r="D1628" i="6"/>
  <c r="E1628" i="6"/>
  <c r="G1628" i="6"/>
  <c r="I1628" i="6"/>
  <c r="J1628" i="6"/>
  <c r="B1629" i="6"/>
  <c r="L1629" i="6"/>
  <c r="B1833" i="6"/>
  <c r="L1833" i="6" s="1"/>
  <c r="D1629" i="6"/>
  <c r="E1629" i="6"/>
  <c r="G1629" i="6"/>
  <c r="I1629" i="6"/>
  <c r="J1629" i="6"/>
  <c r="O1629" i="6" s="1"/>
  <c r="B1630" i="6"/>
  <c r="B1834" i="6" s="1"/>
  <c r="L1834" i="6" s="1"/>
  <c r="D1630" i="6"/>
  <c r="E1630" i="6"/>
  <c r="G1630" i="6"/>
  <c r="I1630" i="6"/>
  <c r="J1630" i="6"/>
  <c r="B1631" i="6"/>
  <c r="L1631" i="6" s="1"/>
  <c r="D1631" i="6"/>
  <c r="E1631" i="6"/>
  <c r="G1631" i="6"/>
  <c r="I1631" i="6"/>
  <c r="J1631" i="6"/>
  <c r="B1632" i="6"/>
  <c r="B1836" i="6" s="1"/>
  <c r="L1836" i="6" s="1"/>
  <c r="D1632" i="6"/>
  <c r="E1632" i="6"/>
  <c r="G1632" i="6"/>
  <c r="I1632" i="6"/>
  <c r="N1632" i="6" s="1"/>
  <c r="J1632" i="6"/>
  <c r="B1633" i="6"/>
  <c r="B1837" i="6"/>
  <c r="L1837" i="6" s="1"/>
  <c r="D1633" i="6"/>
  <c r="E1633" i="6"/>
  <c r="G1633" i="6"/>
  <c r="I1633" i="6"/>
  <c r="J1633" i="6"/>
  <c r="B1634" i="6"/>
  <c r="D1634" i="6"/>
  <c r="E1634" i="6"/>
  <c r="G1634" i="6"/>
  <c r="I1634" i="6"/>
  <c r="J1634" i="6"/>
  <c r="B1635" i="6"/>
  <c r="L1635" i="6"/>
  <c r="D1635" i="6"/>
  <c r="E1635" i="6"/>
  <c r="G1635" i="6"/>
  <c r="I1635" i="6"/>
  <c r="J1635" i="6"/>
  <c r="B1636" i="6"/>
  <c r="B1840" i="6" s="1"/>
  <c r="L1840" i="6" s="1"/>
  <c r="D1636" i="6"/>
  <c r="N1636" i="6" s="1"/>
  <c r="E1636" i="6"/>
  <c r="O1636" i="6" s="1"/>
  <c r="G1636" i="6"/>
  <c r="I1636" i="6"/>
  <c r="J1636" i="6"/>
  <c r="B1637" i="6"/>
  <c r="D1637" i="6"/>
  <c r="E1637" i="6"/>
  <c r="G1637" i="6"/>
  <c r="I1637" i="6"/>
  <c r="N1637" i="6" s="1"/>
  <c r="J1637" i="6"/>
  <c r="B1638" i="6"/>
  <c r="L1638" i="6"/>
  <c r="D1638" i="6"/>
  <c r="E1638" i="6"/>
  <c r="G1638" i="6"/>
  <c r="I1638" i="6"/>
  <c r="J1638" i="6"/>
  <c r="B1639" i="6"/>
  <c r="B1843" i="6" s="1"/>
  <c r="L1843" i="6"/>
  <c r="D1639" i="6"/>
  <c r="E1639" i="6"/>
  <c r="G1639" i="6"/>
  <c r="I1639" i="6"/>
  <c r="J1639" i="6"/>
  <c r="O1639" i="6" s="1"/>
  <c r="B1640" i="6"/>
  <c r="B1844" i="6" s="1"/>
  <c r="L1844" i="6" s="1"/>
  <c r="D1640" i="6"/>
  <c r="E1640" i="6"/>
  <c r="G1640" i="6"/>
  <c r="I1640" i="6"/>
  <c r="J1640" i="6"/>
  <c r="B1641" i="6"/>
  <c r="B1845" i="6" s="1"/>
  <c r="L1845" i="6" s="1"/>
  <c r="D1641" i="6"/>
  <c r="E1641" i="6"/>
  <c r="G1641" i="6"/>
  <c r="I1641" i="6"/>
  <c r="J1641" i="6"/>
  <c r="B1642" i="6"/>
  <c r="L1642" i="6" s="1"/>
  <c r="D1642" i="6"/>
  <c r="E1642" i="6"/>
  <c r="G1642" i="6"/>
  <c r="I1642" i="6"/>
  <c r="J1642" i="6"/>
  <c r="B1643" i="6"/>
  <c r="L1643" i="6" s="1"/>
  <c r="D1643" i="6"/>
  <c r="E1643" i="6"/>
  <c r="O1643" i="6"/>
  <c r="G1643" i="6"/>
  <c r="I1643" i="6"/>
  <c r="J1643" i="6"/>
  <c r="B1644" i="6"/>
  <c r="L1644" i="6" s="1"/>
  <c r="D1644" i="6"/>
  <c r="N1644" i="6" s="1"/>
  <c r="E1644" i="6"/>
  <c r="G1644" i="6"/>
  <c r="I1644" i="6"/>
  <c r="J1644" i="6"/>
  <c r="B1645" i="6"/>
  <c r="B1849" i="6" s="1"/>
  <c r="L1849" i="6" s="1"/>
  <c r="D1645" i="6"/>
  <c r="E1645" i="6"/>
  <c r="O1645" i="6" s="1"/>
  <c r="G1645" i="6"/>
  <c r="I1645" i="6"/>
  <c r="J1645" i="6"/>
  <c r="B1646" i="6"/>
  <c r="B1850" i="6" s="1"/>
  <c r="L1850" i="6" s="1"/>
  <c r="D1646" i="6"/>
  <c r="E1646" i="6"/>
  <c r="G1646" i="6"/>
  <c r="I1646" i="6"/>
  <c r="J1646" i="6"/>
  <c r="B1647" i="6"/>
  <c r="L1647" i="6" s="1"/>
  <c r="D1647" i="6"/>
  <c r="N1647" i="6"/>
  <c r="E1647" i="6"/>
  <c r="G1647" i="6"/>
  <c r="I1647" i="6"/>
  <c r="J1647" i="6"/>
  <c r="B1648" i="6"/>
  <c r="B1852" i="6" s="1"/>
  <c r="L1852" i="6" s="1"/>
  <c r="D1648" i="6"/>
  <c r="E1648" i="6"/>
  <c r="O1648" i="6" s="1"/>
  <c r="G1648" i="6"/>
  <c r="I1648" i="6"/>
  <c r="N1648" i="6" s="1"/>
  <c r="J1648" i="6"/>
  <c r="B1649" i="6"/>
  <c r="L1649" i="6" s="1"/>
  <c r="D1649" i="6"/>
  <c r="E1649" i="6"/>
  <c r="G1649" i="6"/>
  <c r="I1649" i="6"/>
  <c r="J1649" i="6"/>
  <c r="B1650" i="6"/>
  <c r="L1650" i="6" s="1"/>
  <c r="D1650" i="6"/>
  <c r="N1650" i="6" s="1"/>
  <c r="E1650" i="6"/>
  <c r="O1650" i="6" s="1"/>
  <c r="G1650" i="6"/>
  <c r="I1650" i="6"/>
  <c r="J1650" i="6"/>
  <c r="B1651" i="6"/>
  <c r="L1651" i="6" s="1"/>
  <c r="D1651" i="6"/>
  <c r="E1651" i="6"/>
  <c r="O1651" i="6" s="1"/>
  <c r="G1651" i="6"/>
  <c r="I1651" i="6"/>
  <c r="J1651" i="6"/>
  <c r="B1652" i="6"/>
  <c r="D1652" i="6"/>
  <c r="E1652" i="6"/>
  <c r="G1652" i="6"/>
  <c r="I1652" i="6"/>
  <c r="J1652" i="6"/>
  <c r="B1653" i="6"/>
  <c r="L1653" i="6" s="1"/>
  <c r="D1653" i="6"/>
  <c r="N1653" i="6"/>
  <c r="E1653" i="6"/>
  <c r="G1653" i="6"/>
  <c r="I1653" i="6"/>
  <c r="J1653" i="6"/>
  <c r="B1654" i="6"/>
  <c r="D1654" i="6"/>
  <c r="E1654" i="6"/>
  <c r="G1654" i="6"/>
  <c r="I1654" i="6"/>
  <c r="N1654" i="6" s="1"/>
  <c r="J1654" i="6"/>
  <c r="B1655" i="6"/>
  <c r="L1655" i="6" s="1"/>
  <c r="D1655" i="6"/>
  <c r="E1655" i="6"/>
  <c r="G1655" i="6"/>
  <c r="I1655" i="6"/>
  <c r="J1655" i="6"/>
  <c r="B1656" i="6"/>
  <c r="D1656" i="6"/>
  <c r="E1656" i="6"/>
  <c r="G1656" i="6"/>
  <c r="I1656" i="6"/>
  <c r="J1656" i="6"/>
  <c r="B1657" i="6"/>
  <c r="D1657" i="6"/>
  <c r="E1657" i="6"/>
  <c r="G1657" i="6"/>
  <c r="I1657" i="6"/>
  <c r="J1657" i="6"/>
  <c r="B1658" i="6"/>
  <c r="B1862" i="6" s="1"/>
  <c r="L1862" i="6" s="1"/>
  <c r="D1658" i="6"/>
  <c r="E1658" i="6"/>
  <c r="G1658" i="6"/>
  <c r="I1658" i="6"/>
  <c r="J1658" i="6"/>
  <c r="B1659" i="6"/>
  <c r="L1659" i="6" s="1"/>
  <c r="D1659" i="6"/>
  <c r="E1659" i="6"/>
  <c r="G1659" i="6"/>
  <c r="I1659" i="6"/>
  <c r="J1659" i="6"/>
  <c r="B1660" i="6"/>
  <c r="B1864" i="6" s="1"/>
  <c r="L1864" i="6" s="1"/>
  <c r="D1660" i="6"/>
  <c r="E1660" i="6"/>
  <c r="G1660" i="6"/>
  <c r="I1660" i="6"/>
  <c r="J1660" i="6"/>
  <c r="O1660" i="6" s="1"/>
  <c r="B1661" i="6"/>
  <c r="L1661" i="6" s="1"/>
  <c r="D1661" i="6"/>
  <c r="E1661" i="6"/>
  <c r="G1661" i="6"/>
  <c r="I1661" i="6"/>
  <c r="J1661" i="6"/>
  <c r="B1662" i="6"/>
  <c r="L1662" i="6" s="1"/>
  <c r="D1662" i="6"/>
  <c r="E1662" i="6"/>
  <c r="G1662" i="6"/>
  <c r="I1662" i="6"/>
  <c r="J1662" i="6"/>
  <c r="O1662" i="6"/>
  <c r="B1663" i="6"/>
  <c r="L1663" i="6" s="1"/>
  <c r="D1663" i="6"/>
  <c r="E1663" i="6"/>
  <c r="G1663" i="6"/>
  <c r="I1663" i="6"/>
  <c r="J1663" i="6"/>
  <c r="O1663" i="6" s="1"/>
  <c r="B1664" i="6"/>
  <c r="L1664" i="6"/>
  <c r="D1664" i="6"/>
  <c r="N1664" i="6" s="1"/>
  <c r="E1664" i="6"/>
  <c r="G1664" i="6"/>
  <c r="I1664" i="6"/>
  <c r="J1664" i="6"/>
  <c r="B1665" i="6"/>
  <c r="B1869" i="6" s="1"/>
  <c r="L1869" i="6" s="1"/>
  <c r="D1665" i="6"/>
  <c r="N1665" i="6" s="1"/>
  <c r="E1665" i="6"/>
  <c r="G1665" i="6"/>
  <c r="I1665" i="6"/>
  <c r="J1665" i="6"/>
  <c r="O1665" i="6" s="1"/>
  <c r="B1666" i="6"/>
  <c r="L1666" i="6" s="1"/>
  <c r="D1666" i="6"/>
  <c r="E1666" i="6"/>
  <c r="G1666" i="6"/>
  <c r="I1666" i="6"/>
  <c r="N1666" i="6" s="1"/>
  <c r="J1666" i="6"/>
  <c r="B1667" i="6"/>
  <c r="L1667" i="6"/>
  <c r="D1667" i="6"/>
  <c r="E1667" i="6"/>
  <c r="G1667" i="6"/>
  <c r="I1667" i="6"/>
  <c r="J1667" i="6"/>
  <c r="B1668" i="6"/>
  <c r="L1668" i="6" s="1"/>
  <c r="D1668" i="6"/>
  <c r="E1668" i="6"/>
  <c r="O1668" i="6" s="1"/>
  <c r="G1668" i="6"/>
  <c r="I1668" i="6"/>
  <c r="J1668" i="6"/>
  <c r="B1669" i="6"/>
  <c r="D1669" i="6"/>
  <c r="E1669" i="6"/>
  <c r="O1669" i="6"/>
  <c r="G1669" i="6"/>
  <c r="I1669" i="6"/>
  <c r="J1669" i="6"/>
  <c r="B1670" i="6"/>
  <c r="B1874" i="6" s="1"/>
  <c r="L1874" i="6" s="1"/>
  <c r="D1670" i="6"/>
  <c r="E1670" i="6"/>
  <c r="G1670" i="6"/>
  <c r="I1670" i="6"/>
  <c r="J1670" i="6"/>
  <c r="B1671" i="6"/>
  <c r="B1875" i="6"/>
  <c r="L1875" i="6" s="1"/>
  <c r="D1671" i="6"/>
  <c r="N1671" i="6" s="1"/>
  <c r="E1671" i="6"/>
  <c r="O1671" i="6" s="1"/>
  <c r="G1671" i="6"/>
  <c r="I1671" i="6"/>
  <c r="J1671" i="6"/>
  <c r="B1672" i="6"/>
  <c r="L1672" i="6" s="1"/>
  <c r="D1672" i="6"/>
  <c r="E1672" i="6"/>
  <c r="G1672" i="6"/>
  <c r="I1672" i="6"/>
  <c r="J1672" i="6"/>
  <c r="B1673" i="6"/>
  <c r="L1673" i="6" s="1"/>
  <c r="D1673" i="6"/>
  <c r="N1673" i="6" s="1"/>
  <c r="E1673" i="6"/>
  <c r="G1673" i="6"/>
  <c r="I1673" i="6"/>
  <c r="J1673" i="6"/>
  <c r="B1674" i="6"/>
  <c r="L1674" i="6" s="1"/>
  <c r="D1674" i="6"/>
  <c r="E1674" i="6"/>
  <c r="G1674" i="6"/>
  <c r="I1674" i="6"/>
  <c r="J1674" i="6"/>
  <c r="B1675" i="6"/>
  <c r="L1675" i="6"/>
  <c r="D1675" i="6"/>
  <c r="E1675" i="6"/>
  <c r="G1675" i="6"/>
  <c r="I1675" i="6"/>
  <c r="J1675" i="6"/>
  <c r="O1675" i="6" s="1"/>
  <c r="B1676" i="6"/>
  <c r="B1880" i="6" s="1"/>
  <c r="L1880" i="6" s="1"/>
  <c r="L1676" i="6"/>
  <c r="D1676" i="6"/>
  <c r="E1676" i="6"/>
  <c r="G1676" i="6"/>
  <c r="I1676" i="6"/>
  <c r="J1676" i="6"/>
  <c r="B1677" i="6"/>
  <c r="D1677" i="6"/>
  <c r="E1677" i="6"/>
  <c r="G1677" i="6"/>
  <c r="I1677" i="6"/>
  <c r="J1677" i="6"/>
  <c r="B1678" i="6"/>
  <c r="L1678" i="6" s="1"/>
  <c r="D1678" i="6"/>
  <c r="E1678" i="6"/>
  <c r="O1678" i="6" s="1"/>
  <c r="G1678" i="6"/>
  <c r="I1678" i="6"/>
  <c r="J1678" i="6"/>
  <c r="B1679" i="6"/>
  <c r="B1883" i="6" s="1"/>
  <c r="L1883" i="6" s="1"/>
  <c r="D1679" i="6"/>
  <c r="E1679" i="6"/>
  <c r="G1679" i="6"/>
  <c r="I1679" i="6"/>
  <c r="J1679" i="6"/>
  <c r="B1680" i="6"/>
  <c r="L1680" i="6" s="1"/>
  <c r="D1680" i="6"/>
  <c r="E1680" i="6"/>
  <c r="G1680" i="6"/>
  <c r="I1680" i="6"/>
  <c r="N1680" i="6"/>
  <c r="J1680" i="6"/>
  <c r="O1680" i="6" s="1"/>
  <c r="B1681" i="6"/>
  <c r="L1681" i="6" s="1"/>
  <c r="D1681" i="6"/>
  <c r="E1681" i="6"/>
  <c r="O1681" i="6" s="1"/>
  <c r="G1681" i="6"/>
  <c r="I1681" i="6"/>
  <c r="J1681" i="6"/>
  <c r="B1682" i="6"/>
  <c r="D1682" i="6"/>
  <c r="E1682" i="6"/>
  <c r="G1682" i="6"/>
  <c r="I1682" i="6"/>
  <c r="J1682" i="6"/>
  <c r="B1683" i="6"/>
  <c r="L1683" i="6" s="1"/>
  <c r="D1683" i="6"/>
  <c r="E1683" i="6"/>
  <c r="G1683" i="6"/>
  <c r="I1683" i="6"/>
  <c r="J1683" i="6"/>
  <c r="O1683" i="6" s="1"/>
  <c r="B1684" i="6"/>
  <c r="B1888" i="6" s="1"/>
  <c r="L1888" i="6" s="1"/>
  <c r="D1684" i="6"/>
  <c r="E1684" i="6"/>
  <c r="G1684" i="6"/>
  <c r="I1684" i="6"/>
  <c r="J1684" i="6"/>
  <c r="B1685" i="6"/>
  <c r="D1685" i="6"/>
  <c r="E1685" i="6"/>
  <c r="G1685" i="6"/>
  <c r="I1685" i="6"/>
  <c r="N1685" i="6" s="1"/>
  <c r="J1685" i="6"/>
  <c r="B1686" i="6"/>
  <c r="B1890" i="6" s="1"/>
  <c r="L1890" i="6" s="1"/>
  <c r="D1686" i="6"/>
  <c r="E1686" i="6"/>
  <c r="G1686" i="6"/>
  <c r="I1686" i="6"/>
  <c r="J1686" i="6"/>
  <c r="B1687" i="6"/>
  <c r="D1687" i="6"/>
  <c r="N1687" i="6" s="1"/>
  <c r="E1687" i="6"/>
  <c r="G1687" i="6"/>
  <c r="I1687" i="6"/>
  <c r="J1687" i="6"/>
  <c r="B1688" i="6"/>
  <c r="B1892" i="6" s="1"/>
  <c r="L1892" i="6" s="1"/>
  <c r="D1688" i="6"/>
  <c r="E1688" i="6"/>
  <c r="G1688" i="6"/>
  <c r="I1688" i="6"/>
  <c r="N1688" i="6" s="1"/>
  <c r="J1688" i="6"/>
  <c r="B1689" i="6"/>
  <c r="B1893" i="6" s="1"/>
  <c r="L1893" i="6" s="1"/>
  <c r="D1689" i="6"/>
  <c r="E1689" i="6"/>
  <c r="G1689" i="6"/>
  <c r="I1689" i="6"/>
  <c r="J1689" i="6"/>
  <c r="B1690" i="6"/>
  <c r="L1690" i="6" s="1"/>
  <c r="D1690" i="6"/>
  <c r="E1690" i="6"/>
  <c r="G1690" i="6"/>
  <c r="I1690" i="6"/>
  <c r="N1690" i="6" s="1"/>
  <c r="J1690" i="6"/>
  <c r="B1691" i="6"/>
  <c r="D1691" i="6"/>
  <c r="E1691" i="6"/>
  <c r="G1691" i="6"/>
  <c r="I1691" i="6"/>
  <c r="N1691" i="6"/>
  <c r="J1691" i="6"/>
  <c r="B1692" i="6"/>
  <c r="B1896" i="6" s="1"/>
  <c r="L1896" i="6" s="1"/>
  <c r="D1692" i="6"/>
  <c r="E1692" i="6"/>
  <c r="G1692" i="6"/>
  <c r="I1692" i="6"/>
  <c r="J1692" i="6"/>
  <c r="B1693" i="6"/>
  <c r="D1693" i="6"/>
  <c r="E1693" i="6"/>
  <c r="G1693" i="6"/>
  <c r="I1693" i="6"/>
  <c r="J1693" i="6"/>
  <c r="B1694" i="6"/>
  <c r="L1694" i="6" s="1"/>
  <c r="D1694" i="6"/>
  <c r="E1694" i="6"/>
  <c r="G1694" i="6"/>
  <c r="I1694" i="6"/>
  <c r="J1694" i="6"/>
  <c r="B1695" i="6"/>
  <c r="D1695" i="6"/>
  <c r="E1695" i="6"/>
  <c r="O1695" i="6" s="1"/>
  <c r="G1695" i="6"/>
  <c r="I1695" i="6"/>
  <c r="J1695" i="6"/>
  <c r="B1696" i="6"/>
  <c r="B1900" i="6" s="1"/>
  <c r="L1900" i="6" s="1"/>
  <c r="D1696" i="6"/>
  <c r="E1696" i="6"/>
  <c r="O1696" i="6" s="1"/>
  <c r="G1696" i="6"/>
  <c r="I1696" i="6"/>
  <c r="J1696" i="6"/>
  <c r="B1697" i="6"/>
  <c r="B1901" i="6" s="1"/>
  <c r="L1901" i="6" s="1"/>
  <c r="D1697" i="6"/>
  <c r="E1697" i="6"/>
  <c r="G1697" i="6"/>
  <c r="I1697" i="6"/>
  <c r="J1697" i="6"/>
  <c r="O1697" i="6" s="1"/>
  <c r="B1698" i="6"/>
  <c r="L1698" i="6" s="1"/>
  <c r="D1698" i="6"/>
  <c r="N1698" i="6"/>
  <c r="E1698" i="6"/>
  <c r="G1698" i="6"/>
  <c r="I1698" i="6"/>
  <c r="J1698" i="6"/>
  <c r="B1699" i="6"/>
  <c r="B1903" i="6" s="1"/>
  <c r="L1903" i="6" s="1"/>
  <c r="D1699" i="6"/>
  <c r="E1699" i="6"/>
  <c r="G1699" i="6"/>
  <c r="I1699" i="6"/>
  <c r="J1699" i="6"/>
  <c r="B1700" i="6"/>
  <c r="L1700" i="6" s="1"/>
  <c r="B1904" i="6"/>
  <c r="L1904" i="6" s="1"/>
  <c r="D1700" i="6"/>
  <c r="E1700" i="6"/>
  <c r="O1700" i="6" s="1"/>
  <c r="G1700" i="6"/>
  <c r="I1700" i="6"/>
  <c r="J1700" i="6"/>
  <c r="B1701" i="6"/>
  <c r="L1701" i="6"/>
  <c r="D1701" i="6"/>
  <c r="E1701" i="6"/>
  <c r="G1701" i="6"/>
  <c r="I1701" i="6"/>
  <c r="J1701" i="6"/>
  <c r="B1702" i="6"/>
  <c r="D1702" i="6"/>
  <c r="E1702" i="6"/>
  <c r="G1702" i="6"/>
  <c r="I1702" i="6"/>
  <c r="N1702" i="6" s="1"/>
  <c r="J1702" i="6"/>
  <c r="B1703" i="6"/>
  <c r="D1703" i="6"/>
  <c r="E1703" i="6"/>
  <c r="G1703" i="6"/>
  <c r="I1703" i="6"/>
  <c r="J1703" i="6"/>
  <c r="B1704" i="6"/>
  <c r="B1908" i="6"/>
  <c r="L1908" i="6" s="1"/>
  <c r="D1704" i="6"/>
  <c r="E1704" i="6"/>
  <c r="O1704" i="6" s="1"/>
  <c r="G1704" i="6"/>
  <c r="I1704" i="6"/>
  <c r="J1704" i="6"/>
  <c r="B1705" i="6"/>
  <c r="D1705" i="6"/>
  <c r="E1705" i="6"/>
  <c r="G1705" i="6"/>
  <c r="I1705" i="6"/>
  <c r="J1705" i="6"/>
  <c r="B1706" i="6"/>
  <c r="L1706" i="6" s="1"/>
  <c r="D1706" i="6"/>
  <c r="E1706" i="6"/>
  <c r="O1706" i="6" s="1"/>
  <c r="G1706" i="6"/>
  <c r="I1706" i="6"/>
  <c r="J1706" i="6"/>
  <c r="B1707" i="6"/>
  <c r="B1911" i="6" s="1"/>
  <c r="L1911" i="6" s="1"/>
  <c r="D1707" i="6"/>
  <c r="E1707" i="6"/>
  <c r="G1707" i="6"/>
  <c r="I1707" i="6"/>
  <c r="N1707" i="6" s="1"/>
  <c r="J1707" i="6"/>
  <c r="O1707" i="6" s="1"/>
  <c r="B1708" i="6"/>
  <c r="L1708" i="6"/>
  <c r="D1708" i="6"/>
  <c r="E1708" i="6"/>
  <c r="O1708" i="6" s="1"/>
  <c r="G1708" i="6"/>
  <c r="I1708" i="6"/>
  <c r="N1708" i="6" s="1"/>
  <c r="J1708" i="6"/>
  <c r="B1709" i="6"/>
  <c r="D1709" i="6"/>
  <c r="E1709" i="6"/>
  <c r="G1709" i="6"/>
  <c r="I1709" i="6"/>
  <c r="J1709" i="6"/>
  <c r="B1710" i="6"/>
  <c r="L1710" i="6" s="1"/>
  <c r="D1710" i="6"/>
  <c r="E1710" i="6"/>
  <c r="G1710" i="6"/>
  <c r="I1710" i="6"/>
  <c r="J1710" i="6"/>
  <c r="B1711" i="6"/>
  <c r="L1711" i="6" s="1"/>
  <c r="D1711" i="6"/>
  <c r="E1711" i="6"/>
  <c r="G1711" i="6"/>
  <c r="I1711" i="6"/>
  <c r="J1711" i="6"/>
  <c r="B1712" i="6"/>
  <c r="L1712" i="6" s="1"/>
  <c r="B1916" i="6"/>
  <c r="L1916" i="6" s="1"/>
  <c r="D1712" i="6"/>
  <c r="E1712" i="6"/>
  <c r="G1712" i="6"/>
  <c r="I1712" i="6"/>
  <c r="N1712" i="6"/>
  <c r="J1712" i="6"/>
  <c r="B1713" i="6"/>
  <c r="L1713" i="6" s="1"/>
  <c r="D1713" i="6"/>
  <c r="E1713" i="6"/>
  <c r="O1713" i="6" s="1"/>
  <c r="G1713" i="6"/>
  <c r="I1713" i="6"/>
  <c r="J1713" i="6"/>
  <c r="B1714" i="6"/>
  <c r="D1714" i="6"/>
  <c r="N1714" i="6"/>
  <c r="E1714" i="6"/>
  <c r="G1714" i="6"/>
  <c r="I1714" i="6"/>
  <c r="J1714" i="6"/>
  <c r="B1715" i="6"/>
  <c r="L1715" i="6" s="1"/>
  <c r="D1715" i="6"/>
  <c r="E1715" i="6"/>
  <c r="G1715" i="6"/>
  <c r="I1715" i="6"/>
  <c r="J1715" i="6"/>
  <c r="B1716" i="6"/>
  <c r="B1920" i="6" s="1"/>
  <c r="L1920" i="6" s="1"/>
  <c r="D1716" i="6"/>
  <c r="N1716" i="6" s="1"/>
  <c r="E1716" i="6"/>
  <c r="G1716" i="6"/>
  <c r="I1716" i="6"/>
  <c r="J1716" i="6"/>
  <c r="B1717" i="6"/>
  <c r="L1717" i="6" s="1"/>
  <c r="D1717" i="6"/>
  <c r="E1717" i="6"/>
  <c r="G1717" i="6"/>
  <c r="I1717" i="6"/>
  <c r="J1717" i="6"/>
  <c r="B1718" i="6"/>
  <c r="B1922" i="6" s="1"/>
  <c r="L1922" i="6" s="1"/>
  <c r="D1718" i="6"/>
  <c r="E1718" i="6"/>
  <c r="G1718" i="6"/>
  <c r="I1718" i="6"/>
  <c r="N1718" i="6" s="1"/>
  <c r="J1718" i="6"/>
  <c r="B1719" i="6"/>
  <c r="B1923" i="6" s="1"/>
  <c r="L1923" i="6" s="1"/>
  <c r="D1719" i="6"/>
  <c r="E1719" i="6"/>
  <c r="G1719" i="6"/>
  <c r="I1719" i="6"/>
  <c r="J1719" i="6"/>
  <c r="B1720" i="6"/>
  <c r="B1924" i="6" s="1"/>
  <c r="L1924" i="6" s="1"/>
  <c r="D1720" i="6"/>
  <c r="E1720" i="6"/>
  <c r="O1720" i="6"/>
  <c r="G1720" i="6"/>
  <c r="I1720" i="6"/>
  <c r="J1720" i="6"/>
  <c r="B1721" i="6"/>
  <c r="L1721" i="6" s="1"/>
  <c r="D1721" i="6"/>
  <c r="N1721" i="6" s="1"/>
  <c r="E1721" i="6"/>
  <c r="G1721" i="6"/>
  <c r="I1721" i="6"/>
  <c r="J1721" i="6"/>
  <c r="B1722" i="6"/>
  <c r="L1722" i="6"/>
  <c r="D1722" i="6"/>
  <c r="N1722" i="6" s="1"/>
  <c r="E1722" i="6"/>
  <c r="G1722" i="6"/>
  <c r="I1722" i="6"/>
  <c r="J1722" i="6"/>
  <c r="B1723" i="6"/>
  <c r="L1723" i="6" s="1"/>
  <c r="D1723" i="6"/>
  <c r="E1723" i="6"/>
  <c r="G1723" i="6"/>
  <c r="I1723" i="6"/>
  <c r="J1723" i="6"/>
  <c r="B1724" i="6"/>
  <c r="D1724" i="6"/>
  <c r="E1724" i="6"/>
  <c r="G1724" i="6"/>
  <c r="I1724" i="6"/>
  <c r="J1724" i="6"/>
  <c r="B1725" i="6"/>
  <c r="B1929" i="6" s="1"/>
  <c r="L1929" i="6" s="1"/>
  <c r="D1725" i="6"/>
  <c r="E1725" i="6"/>
  <c r="G1725" i="6"/>
  <c r="I1725" i="6"/>
  <c r="J1725" i="6"/>
  <c r="B1726" i="6"/>
  <c r="B1930" i="6" s="1"/>
  <c r="L1930" i="6" s="1"/>
  <c r="D1726" i="6"/>
  <c r="E1726" i="6"/>
  <c r="O1726" i="6" s="1"/>
  <c r="G1726" i="6"/>
  <c r="I1726" i="6"/>
  <c r="N1726" i="6" s="1"/>
  <c r="J1726" i="6"/>
  <c r="B1727" i="6"/>
  <c r="L1727" i="6" s="1"/>
  <c r="D1727" i="6"/>
  <c r="E1727" i="6"/>
  <c r="O1727" i="6" s="1"/>
  <c r="G1727" i="6"/>
  <c r="I1727" i="6"/>
  <c r="J1727" i="6"/>
  <c r="B1728" i="6"/>
  <c r="B1932" i="6"/>
  <c r="L1932" i="6" s="1"/>
  <c r="D1728" i="6"/>
  <c r="E1728" i="6"/>
  <c r="G1728" i="6"/>
  <c r="I1728" i="6"/>
  <c r="J1728" i="6"/>
  <c r="B1729" i="6"/>
  <c r="B1933" i="6" s="1"/>
  <c r="L1933" i="6" s="1"/>
  <c r="D1729" i="6"/>
  <c r="E1729" i="6"/>
  <c r="G1729" i="6"/>
  <c r="I1729" i="6"/>
  <c r="J1729" i="6"/>
  <c r="B1730" i="6"/>
  <c r="B1934" i="6" s="1"/>
  <c r="L1934" i="6" s="1"/>
  <c r="D1730" i="6"/>
  <c r="E1730" i="6"/>
  <c r="G1730" i="6"/>
  <c r="I1730" i="6"/>
  <c r="J1730" i="6"/>
  <c r="O1730" i="6" s="1"/>
  <c r="B1731" i="6"/>
  <c r="B1935" i="6" s="1"/>
  <c r="L1935" i="6" s="1"/>
  <c r="D1731" i="6"/>
  <c r="E1731" i="6"/>
  <c r="G1731" i="6"/>
  <c r="I1731" i="6"/>
  <c r="J1731" i="6"/>
  <c r="B1732" i="6"/>
  <c r="L1732" i="6" s="1"/>
  <c r="D1732" i="6"/>
  <c r="N1732" i="6"/>
  <c r="E1732" i="6"/>
  <c r="G1732" i="6"/>
  <c r="I1732" i="6"/>
  <c r="J1732" i="6"/>
  <c r="B1733" i="6"/>
  <c r="D1733" i="6"/>
  <c r="E1733" i="6"/>
  <c r="O1733" i="6" s="1"/>
  <c r="G1733" i="6"/>
  <c r="I1733" i="6"/>
  <c r="J1733" i="6"/>
  <c r="B1734" i="6"/>
  <c r="L1734" i="6" s="1"/>
  <c r="D1734" i="6"/>
  <c r="E1734" i="6"/>
  <c r="G1734" i="6"/>
  <c r="I1734" i="6"/>
  <c r="N1734" i="6" s="1"/>
  <c r="J1734" i="6"/>
  <c r="B91" i="8"/>
  <c r="F2032" i="6"/>
  <c r="D1962" i="6"/>
  <c r="E1962" i="6"/>
  <c r="G1962" i="6"/>
  <c r="I1962" i="6"/>
  <c r="J1962" i="6"/>
  <c r="O1962" i="6" s="1"/>
  <c r="D1963" i="6"/>
  <c r="E1963" i="6"/>
  <c r="G1963" i="6"/>
  <c r="I1963" i="6"/>
  <c r="J1963" i="6"/>
  <c r="O1963" i="6" s="1"/>
  <c r="D1964" i="6"/>
  <c r="E1964" i="6"/>
  <c r="G1964" i="6"/>
  <c r="I1964" i="6"/>
  <c r="J1964" i="6"/>
  <c r="B1758" i="6"/>
  <c r="B1962" i="6" s="1"/>
  <c r="L1962" i="6" s="1"/>
  <c r="D1758" i="6"/>
  <c r="E1758" i="6"/>
  <c r="G1758" i="6"/>
  <c r="I1758" i="6"/>
  <c r="J1758" i="6"/>
  <c r="O1758" i="6" s="1"/>
  <c r="B1759" i="6"/>
  <c r="B1963" i="6" s="1"/>
  <c r="L1963" i="6" s="1"/>
  <c r="D1759" i="6"/>
  <c r="E1759" i="6"/>
  <c r="G1759" i="6"/>
  <c r="I1759" i="6"/>
  <c r="J1759" i="6"/>
  <c r="B1760" i="6"/>
  <c r="L1760" i="6" s="1"/>
  <c r="D1760" i="6"/>
  <c r="N1760" i="6" s="1"/>
  <c r="E1760" i="6"/>
  <c r="G1760" i="6"/>
  <c r="I1760" i="6"/>
  <c r="J1760" i="6"/>
  <c r="B1540" i="6"/>
  <c r="G1540" i="6" s="1"/>
  <c r="L1540" i="6" s="1"/>
  <c r="D1540" i="6"/>
  <c r="E1540" i="6"/>
  <c r="I1540" i="6"/>
  <c r="M1540" i="6" s="1"/>
  <c r="J1540" i="6"/>
  <c r="B1541" i="6"/>
  <c r="G1541" i="6"/>
  <c r="L1541" i="6" s="1"/>
  <c r="D1541" i="6"/>
  <c r="E1541" i="6"/>
  <c r="I1541" i="6"/>
  <c r="J1541" i="6"/>
  <c r="N1541" i="6" s="1"/>
  <c r="B1542" i="6"/>
  <c r="G1542" i="6" s="1"/>
  <c r="L1542" i="6" s="1"/>
  <c r="D1542" i="6"/>
  <c r="M1542" i="6" s="1"/>
  <c r="E1542" i="6"/>
  <c r="I1542" i="6"/>
  <c r="J1542" i="6"/>
  <c r="D1959" i="6"/>
  <c r="E1959" i="6"/>
  <c r="G1959" i="6"/>
  <c r="I1959" i="6"/>
  <c r="N1959" i="6" s="1"/>
  <c r="J1959" i="6"/>
  <c r="D1960" i="6"/>
  <c r="E1960" i="6"/>
  <c r="O1960" i="6" s="1"/>
  <c r="G1960" i="6"/>
  <c r="I1960" i="6"/>
  <c r="N1960" i="6" s="1"/>
  <c r="J1960" i="6"/>
  <c r="D1961" i="6"/>
  <c r="E1961" i="6"/>
  <c r="G1961" i="6"/>
  <c r="I1961" i="6"/>
  <c r="N1961" i="6" s="1"/>
  <c r="J1961" i="6"/>
  <c r="B1755" i="6"/>
  <c r="B1959" i="6"/>
  <c r="L1959" i="6" s="1"/>
  <c r="D1755" i="6"/>
  <c r="E1755" i="6"/>
  <c r="G1755" i="6"/>
  <c r="I1755" i="6"/>
  <c r="J1755" i="6"/>
  <c r="B1756" i="6"/>
  <c r="D1756" i="6"/>
  <c r="N1756" i="6" s="1"/>
  <c r="E1756" i="6"/>
  <c r="G1756" i="6"/>
  <c r="I1756" i="6"/>
  <c r="J1756" i="6"/>
  <c r="O1756" i="6" s="1"/>
  <c r="B1757" i="6"/>
  <c r="B1961" i="6" s="1"/>
  <c r="L1961" i="6" s="1"/>
  <c r="D1757" i="6"/>
  <c r="E1757" i="6"/>
  <c r="G1757" i="6"/>
  <c r="I1757" i="6"/>
  <c r="J1757" i="6"/>
  <c r="B1537" i="6"/>
  <c r="G1537" i="6" s="1"/>
  <c r="L1537" i="6" s="1"/>
  <c r="D1537" i="6"/>
  <c r="M1537" i="6" s="1"/>
  <c r="E1537" i="6"/>
  <c r="I1537" i="6"/>
  <c r="J1537" i="6"/>
  <c r="N1537" i="6" s="1"/>
  <c r="B1538" i="6"/>
  <c r="G1538" i="6" s="1"/>
  <c r="L1538" i="6" s="1"/>
  <c r="D1538" i="6"/>
  <c r="E1538" i="6"/>
  <c r="I1538" i="6"/>
  <c r="J1538" i="6"/>
  <c r="B1539" i="6"/>
  <c r="G1539" i="6" s="1"/>
  <c r="L1539" i="6" s="1"/>
  <c r="D1539" i="6"/>
  <c r="E1539" i="6"/>
  <c r="N1539" i="6" s="1"/>
  <c r="I1539" i="6"/>
  <c r="J1539" i="6"/>
  <c r="G1956" i="6"/>
  <c r="I1956" i="6"/>
  <c r="J1956" i="6"/>
  <c r="G1957" i="6"/>
  <c r="I1957" i="6"/>
  <c r="J1957" i="6"/>
  <c r="G1958" i="6"/>
  <c r="I1958" i="6"/>
  <c r="J1958" i="6"/>
  <c r="D1956" i="6"/>
  <c r="E1956" i="6"/>
  <c r="D1957" i="6"/>
  <c r="E1957" i="6"/>
  <c r="D1958" i="6"/>
  <c r="E1958" i="6"/>
  <c r="O1958" i="6" s="1"/>
  <c r="G1752" i="6"/>
  <c r="I1752" i="6"/>
  <c r="J1752" i="6"/>
  <c r="G1753" i="6"/>
  <c r="I1753" i="6"/>
  <c r="J1753" i="6"/>
  <c r="G1754" i="6"/>
  <c r="I1754" i="6"/>
  <c r="J1754" i="6"/>
  <c r="B1752" i="6"/>
  <c r="D1752" i="6"/>
  <c r="E1752" i="6"/>
  <c r="B1753" i="6"/>
  <c r="L1753" i="6" s="1"/>
  <c r="D1753" i="6"/>
  <c r="E1753" i="6"/>
  <c r="B1754" i="6"/>
  <c r="D1754" i="6"/>
  <c r="E1754" i="6"/>
  <c r="I1534" i="6"/>
  <c r="J1534" i="6"/>
  <c r="I1535" i="6"/>
  <c r="M1535" i="6" s="1"/>
  <c r="J1535" i="6"/>
  <c r="I1536" i="6"/>
  <c r="J1536" i="6"/>
  <c r="B1534" i="6"/>
  <c r="G1534" i="6" s="1"/>
  <c r="L1534" i="6" s="1"/>
  <c r="D1534" i="6"/>
  <c r="M1534" i="6" s="1"/>
  <c r="E1534" i="6"/>
  <c r="B1535" i="6"/>
  <c r="G1535" i="6" s="1"/>
  <c r="L1535" i="6" s="1"/>
  <c r="D1535" i="6"/>
  <c r="E1535" i="6"/>
  <c r="N1535" i="6" s="1"/>
  <c r="B1536" i="6"/>
  <c r="G1536" i="6" s="1"/>
  <c r="L1536" i="6" s="1"/>
  <c r="D1536" i="6"/>
  <c r="E1536" i="6"/>
  <c r="N1536" i="6" s="1"/>
  <c r="D1953" i="6"/>
  <c r="E1953" i="6"/>
  <c r="G1953" i="6"/>
  <c r="I1953" i="6"/>
  <c r="J1953" i="6"/>
  <c r="D1954" i="6"/>
  <c r="E1954" i="6"/>
  <c r="G1954" i="6"/>
  <c r="I1954" i="6"/>
  <c r="J1954" i="6"/>
  <c r="D1955" i="6"/>
  <c r="N1955" i="6" s="1"/>
  <c r="E1955" i="6"/>
  <c r="G1955" i="6"/>
  <c r="I1955" i="6"/>
  <c r="J1955" i="6"/>
  <c r="B1749" i="6"/>
  <c r="B1953" i="6" s="1"/>
  <c r="L1953" i="6" s="1"/>
  <c r="D1749" i="6"/>
  <c r="E1749" i="6"/>
  <c r="G1749" i="6"/>
  <c r="I1749" i="6"/>
  <c r="J1749" i="6"/>
  <c r="B1750" i="6"/>
  <c r="B1954" i="6" s="1"/>
  <c r="L1954" i="6" s="1"/>
  <c r="D1750" i="6"/>
  <c r="E1750" i="6"/>
  <c r="G1750" i="6"/>
  <c r="I1750" i="6"/>
  <c r="J1750" i="6"/>
  <c r="O1750" i="6" s="1"/>
  <c r="B1751" i="6"/>
  <c r="B1955" i="6" s="1"/>
  <c r="L1955" i="6" s="1"/>
  <c r="D1751" i="6"/>
  <c r="E1751" i="6"/>
  <c r="G1751" i="6"/>
  <c r="I1751" i="6"/>
  <c r="J1751" i="6"/>
  <c r="B1531" i="6"/>
  <c r="G1531" i="6" s="1"/>
  <c r="L1531" i="6" s="1"/>
  <c r="D1531" i="6"/>
  <c r="E1531" i="6"/>
  <c r="I1531" i="6"/>
  <c r="J1531" i="6"/>
  <c r="B1532" i="6"/>
  <c r="G1532" i="6" s="1"/>
  <c r="L1532" i="6" s="1"/>
  <c r="D1532" i="6"/>
  <c r="E1532" i="6"/>
  <c r="I1532" i="6"/>
  <c r="M1532" i="6" s="1"/>
  <c r="J1532" i="6"/>
  <c r="B1533" i="6"/>
  <c r="G1533" i="6" s="1"/>
  <c r="L1533" i="6" s="1"/>
  <c r="D1533" i="6"/>
  <c r="E1533" i="6"/>
  <c r="I1533" i="6"/>
  <c r="J1533" i="6"/>
  <c r="D1950" i="6"/>
  <c r="E1950" i="6"/>
  <c r="O1950" i="6" s="1"/>
  <c r="G1950" i="6"/>
  <c r="I1950" i="6"/>
  <c r="J1950" i="6"/>
  <c r="D1951" i="6"/>
  <c r="E1951" i="6"/>
  <c r="G1951" i="6"/>
  <c r="I1951" i="6"/>
  <c r="J1951" i="6"/>
  <c r="D1952" i="6"/>
  <c r="E1952" i="6"/>
  <c r="G1952" i="6"/>
  <c r="I1952" i="6"/>
  <c r="J1952" i="6"/>
  <c r="B1746" i="6"/>
  <c r="L1746" i="6" s="1"/>
  <c r="D1746" i="6"/>
  <c r="N1746" i="6" s="1"/>
  <c r="E1746" i="6"/>
  <c r="G1746" i="6"/>
  <c r="I1746" i="6"/>
  <c r="J1746" i="6"/>
  <c r="O1746" i="6" s="1"/>
  <c r="B1747" i="6"/>
  <c r="L1747" i="6" s="1"/>
  <c r="D1747" i="6"/>
  <c r="E1747" i="6"/>
  <c r="G1747" i="6"/>
  <c r="I1747" i="6"/>
  <c r="J1747" i="6"/>
  <c r="B1748" i="6"/>
  <c r="L1748" i="6" s="1"/>
  <c r="D1748" i="6"/>
  <c r="N1748" i="6" s="1"/>
  <c r="E1748" i="6"/>
  <c r="G1748" i="6"/>
  <c r="I1748" i="6"/>
  <c r="J1748" i="6"/>
  <c r="B1528" i="6"/>
  <c r="G1528" i="6" s="1"/>
  <c r="L1528" i="6" s="1"/>
  <c r="D1528" i="6"/>
  <c r="E1528" i="6"/>
  <c r="I1528" i="6"/>
  <c r="J1528" i="6"/>
  <c r="B1529" i="6"/>
  <c r="G1529" i="6" s="1"/>
  <c r="L1529" i="6" s="1"/>
  <c r="D1529" i="6"/>
  <c r="E1529" i="6"/>
  <c r="N1529" i="6" s="1"/>
  <c r="I1529" i="6"/>
  <c r="J1529" i="6"/>
  <c r="B1530" i="6"/>
  <c r="G1530" i="6" s="1"/>
  <c r="L1530" i="6" s="1"/>
  <c r="D1530" i="6"/>
  <c r="E1530" i="6"/>
  <c r="I1530" i="6"/>
  <c r="J1530" i="6"/>
  <c r="D1949" i="6"/>
  <c r="E1949" i="6"/>
  <c r="G1949" i="6"/>
  <c r="I1949" i="6"/>
  <c r="J1949" i="6"/>
  <c r="B1745" i="6"/>
  <c r="B1949" i="6"/>
  <c r="L1949" i="6" s="1"/>
  <c r="L1745" i="6"/>
  <c r="D1745" i="6"/>
  <c r="E1745" i="6"/>
  <c r="G1745" i="6"/>
  <c r="I1745" i="6"/>
  <c r="J1745" i="6"/>
  <c r="O1745" i="6" s="1"/>
  <c r="D1947" i="6"/>
  <c r="E1947" i="6"/>
  <c r="G1947" i="6"/>
  <c r="I1947" i="6"/>
  <c r="J1947" i="6"/>
  <c r="D1948" i="6"/>
  <c r="N1948" i="6" s="1"/>
  <c r="E1948" i="6"/>
  <c r="G1948" i="6"/>
  <c r="I1948" i="6"/>
  <c r="J1948" i="6"/>
  <c r="B1743" i="6"/>
  <c r="B1947" i="6" s="1"/>
  <c r="L1947" i="6" s="1"/>
  <c r="D1743" i="6"/>
  <c r="E1743" i="6"/>
  <c r="O1743" i="6" s="1"/>
  <c r="G1743" i="6"/>
  <c r="I1743" i="6"/>
  <c r="J1743" i="6"/>
  <c r="B1744" i="6"/>
  <c r="L1744" i="6" s="1"/>
  <c r="D1744" i="6"/>
  <c r="E1744" i="6"/>
  <c r="G1744" i="6"/>
  <c r="I1744" i="6"/>
  <c r="N1744" i="6" s="1"/>
  <c r="J1744" i="6"/>
  <c r="I1525" i="6"/>
  <c r="J1525" i="6"/>
  <c r="I1526" i="6"/>
  <c r="J1526" i="6"/>
  <c r="I1527" i="6"/>
  <c r="J1527" i="6"/>
  <c r="D1525" i="6"/>
  <c r="E1525" i="6"/>
  <c r="N1525" i="6" s="1"/>
  <c r="D1526" i="6"/>
  <c r="E1526" i="6"/>
  <c r="D1527" i="6"/>
  <c r="E1527" i="6"/>
  <c r="N1527" i="6" s="1"/>
  <c r="B1525" i="6"/>
  <c r="G1525" i="6" s="1"/>
  <c r="L1525" i="6" s="1"/>
  <c r="B1526" i="6"/>
  <c r="G1526" i="6" s="1"/>
  <c r="L1526" i="6" s="1"/>
  <c r="B1527" i="6"/>
  <c r="G1527" i="6" s="1"/>
  <c r="L1527" i="6" s="1"/>
  <c r="D1944" i="6"/>
  <c r="N1944" i="6" s="1"/>
  <c r="E1944" i="6"/>
  <c r="G1944" i="6"/>
  <c r="I1944" i="6"/>
  <c r="J1944" i="6"/>
  <c r="D1945" i="6"/>
  <c r="E1945" i="6"/>
  <c r="G1945" i="6"/>
  <c r="I1945" i="6"/>
  <c r="N1945" i="6" s="1"/>
  <c r="J1945" i="6"/>
  <c r="D1946" i="6"/>
  <c r="E1946" i="6"/>
  <c r="O1946" i="6" s="1"/>
  <c r="G1946" i="6"/>
  <c r="I1946" i="6"/>
  <c r="N1946" i="6" s="1"/>
  <c r="J1946" i="6"/>
  <c r="B1740" i="6"/>
  <c r="B1944" i="6" s="1"/>
  <c r="L1944" i="6" s="1"/>
  <c r="D1740" i="6"/>
  <c r="E1740" i="6"/>
  <c r="G1740" i="6"/>
  <c r="I1740" i="6"/>
  <c r="J1740" i="6"/>
  <c r="B1741" i="6"/>
  <c r="D1741" i="6"/>
  <c r="E1741" i="6"/>
  <c r="O1741" i="6" s="1"/>
  <c r="G1741" i="6"/>
  <c r="I1741" i="6"/>
  <c r="J1741" i="6"/>
  <c r="B1742" i="6"/>
  <c r="B1946" i="6" s="1"/>
  <c r="L1946" i="6" s="1"/>
  <c r="D1742" i="6"/>
  <c r="N1742" i="6"/>
  <c r="E1742" i="6"/>
  <c r="G1742" i="6"/>
  <c r="I1742" i="6"/>
  <c r="J1742" i="6"/>
  <c r="B1522" i="6"/>
  <c r="G1522" i="6" s="1"/>
  <c r="L1522" i="6" s="1"/>
  <c r="D1522" i="6"/>
  <c r="E1522" i="6"/>
  <c r="N1522" i="6" s="1"/>
  <c r="I1522" i="6"/>
  <c r="J1522" i="6"/>
  <c r="B1523" i="6"/>
  <c r="G1523" i="6" s="1"/>
  <c r="L1523" i="6" s="1"/>
  <c r="D1523" i="6"/>
  <c r="E1523" i="6"/>
  <c r="I1523" i="6"/>
  <c r="J1523" i="6"/>
  <c r="B1524" i="6"/>
  <c r="G1524" i="6" s="1"/>
  <c r="L1524" i="6" s="1"/>
  <c r="D1524" i="6"/>
  <c r="E1524" i="6"/>
  <c r="I1524" i="6"/>
  <c r="J1524" i="6"/>
  <c r="D1938" i="6"/>
  <c r="E1938" i="6"/>
  <c r="G1938" i="6"/>
  <c r="I1938" i="6"/>
  <c r="J1938" i="6"/>
  <c r="O1938" i="6" s="1"/>
  <c r="D1939" i="6"/>
  <c r="E1939" i="6"/>
  <c r="G1939" i="6"/>
  <c r="I1939" i="6"/>
  <c r="N1939" i="6" s="1"/>
  <c r="J1939" i="6"/>
  <c r="D1940" i="6"/>
  <c r="E1940" i="6"/>
  <c r="G1940" i="6"/>
  <c r="I1940" i="6"/>
  <c r="J1940" i="6"/>
  <c r="D1941" i="6"/>
  <c r="E1941" i="6"/>
  <c r="G1941" i="6"/>
  <c r="I1941" i="6"/>
  <c r="J1941" i="6"/>
  <c r="D1942" i="6"/>
  <c r="E1942" i="6"/>
  <c r="G1942" i="6"/>
  <c r="I1942" i="6"/>
  <c r="N1942" i="6" s="1"/>
  <c r="J1942" i="6"/>
  <c r="D1943" i="6"/>
  <c r="E1943" i="6"/>
  <c r="G1943" i="6"/>
  <c r="I1943" i="6"/>
  <c r="J1943" i="6"/>
  <c r="B1735" i="6"/>
  <c r="B1939" i="6"/>
  <c r="L1939" i="6" s="1"/>
  <c r="D1735" i="6"/>
  <c r="E1735" i="6"/>
  <c r="G1735" i="6"/>
  <c r="I1735" i="6"/>
  <c r="J1735" i="6"/>
  <c r="B1736" i="6"/>
  <c r="B1940" i="6" s="1"/>
  <c r="L1940" i="6" s="1"/>
  <c r="D1736" i="6"/>
  <c r="E1736" i="6"/>
  <c r="G1736" i="6"/>
  <c r="I1736" i="6"/>
  <c r="J1736" i="6"/>
  <c r="B1737" i="6"/>
  <c r="B1941" i="6" s="1"/>
  <c r="L1941" i="6" s="1"/>
  <c r="D1737" i="6"/>
  <c r="E1737" i="6"/>
  <c r="O1737" i="6" s="1"/>
  <c r="G1737" i="6"/>
  <c r="I1737" i="6"/>
  <c r="J1737" i="6"/>
  <c r="B1738" i="6"/>
  <c r="L1738" i="6" s="1"/>
  <c r="B1942" i="6"/>
  <c r="L1942" i="6" s="1"/>
  <c r="D1738" i="6"/>
  <c r="E1738" i="6"/>
  <c r="G1738" i="6"/>
  <c r="I1738" i="6"/>
  <c r="J1738" i="6"/>
  <c r="O1738" i="6" s="1"/>
  <c r="B1739" i="6"/>
  <c r="L1739" i="6" s="1"/>
  <c r="D1739" i="6"/>
  <c r="E1739" i="6"/>
  <c r="O1739" i="6" s="1"/>
  <c r="G1739" i="6"/>
  <c r="I1739" i="6"/>
  <c r="J1739" i="6"/>
  <c r="B1516" i="6"/>
  <c r="G1516" i="6" s="1"/>
  <c r="L1516" i="6" s="1"/>
  <c r="D1516" i="6"/>
  <c r="E1516" i="6"/>
  <c r="I1516" i="6"/>
  <c r="J1516" i="6"/>
  <c r="B1517" i="6"/>
  <c r="G1517" i="6" s="1"/>
  <c r="L1517" i="6" s="1"/>
  <c r="D1517" i="6"/>
  <c r="E1517" i="6"/>
  <c r="I1517" i="6"/>
  <c r="J1517" i="6"/>
  <c r="B1518" i="6"/>
  <c r="G1518" i="6" s="1"/>
  <c r="L1518" i="6" s="1"/>
  <c r="D1518" i="6"/>
  <c r="E1518" i="6"/>
  <c r="N1518" i="6" s="1"/>
  <c r="I1518" i="6"/>
  <c r="J1518" i="6"/>
  <c r="B1519" i="6"/>
  <c r="G1519" i="6"/>
  <c r="L1519" i="6" s="1"/>
  <c r="D1519" i="6"/>
  <c r="E1519" i="6"/>
  <c r="I1519" i="6"/>
  <c r="J1519" i="6"/>
  <c r="B1520" i="6"/>
  <c r="G1520" i="6" s="1"/>
  <c r="L1520" i="6" s="1"/>
  <c r="D1520" i="6"/>
  <c r="E1520" i="6"/>
  <c r="I1520" i="6"/>
  <c r="J1520" i="6"/>
  <c r="B1521" i="6"/>
  <c r="G1521" i="6" s="1"/>
  <c r="L1521" i="6" s="1"/>
  <c r="D1521" i="6"/>
  <c r="E1521" i="6"/>
  <c r="I1521" i="6"/>
  <c r="J1521" i="6"/>
  <c r="D1935" i="6"/>
  <c r="E1935" i="6"/>
  <c r="G1935" i="6"/>
  <c r="I1935" i="6"/>
  <c r="J1935" i="6"/>
  <c r="D1936" i="6"/>
  <c r="E1936" i="6"/>
  <c r="G1936" i="6"/>
  <c r="I1936" i="6"/>
  <c r="J1936" i="6"/>
  <c r="D1937" i="6"/>
  <c r="E1937" i="6"/>
  <c r="G1937" i="6"/>
  <c r="I1937" i="6"/>
  <c r="J1937" i="6"/>
  <c r="B1513" i="6"/>
  <c r="G1513" i="6"/>
  <c r="L1513" i="6" s="1"/>
  <c r="D1513" i="6"/>
  <c r="E1513" i="6"/>
  <c r="I1513" i="6"/>
  <c r="J1513" i="6"/>
  <c r="B1514" i="6"/>
  <c r="G1514" i="6" s="1"/>
  <c r="L1514" i="6" s="1"/>
  <c r="D1514" i="6"/>
  <c r="E1514" i="6"/>
  <c r="I1514" i="6"/>
  <c r="J1514" i="6"/>
  <c r="B1515" i="6"/>
  <c r="G1515" i="6" s="1"/>
  <c r="L1515" i="6" s="1"/>
  <c r="D1515" i="6"/>
  <c r="E1515" i="6"/>
  <c r="I1515" i="6"/>
  <c r="J1515" i="6"/>
  <c r="D1796" i="6"/>
  <c r="E1796" i="6"/>
  <c r="G1796" i="6"/>
  <c r="I1796" i="6"/>
  <c r="N1796" i="6" s="1"/>
  <c r="J1796" i="6"/>
  <c r="D1797" i="6"/>
  <c r="N1797" i="6" s="1"/>
  <c r="E1797" i="6"/>
  <c r="G1797" i="6"/>
  <c r="I1797" i="6"/>
  <c r="J1797" i="6"/>
  <c r="D1798" i="6"/>
  <c r="N1798" i="6" s="1"/>
  <c r="E1798" i="6"/>
  <c r="G1798" i="6"/>
  <c r="I1798" i="6"/>
  <c r="J1798" i="6"/>
  <c r="D1799" i="6"/>
  <c r="E1799" i="6"/>
  <c r="G1799" i="6"/>
  <c r="I1799" i="6"/>
  <c r="J1799" i="6"/>
  <c r="D1800" i="6"/>
  <c r="E1800" i="6"/>
  <c r="G1800" i="6"/>
  <c r="I1800" i="6"/>
  <c r="N1800" i="6" s="1"/>
  <c r="J1800" i="6"/>
  <c r="D1801" i="6"/>
  <c r="E1801" i="6"/>
  <c r="O1801" i="6" s="1"/>
  <c r="G1801" i="6"/>
  <c r="I1801" i="6"/>
  <c r="J1801" i="6"/>
  <c r="D1802" i="6"/>
  <c r="E1802" i="6"/>
  <c r="G1802" i="6"/>
  <c r="I1802" i="6"/>
  <c r="J1802" i="6"/>
  <c r="D1803" i="6"/>
  <c r="N1803" i="6" s="1"/>
  <c r="E1803" i="6"/>
  <c r="G1803" i="6"/>
  <c r="I1803" i="6"/>
  <c r="J1803" i="6"/>
  <c r="D1804" i="6"/>
  <c r="E1804" i="6"/>
  <c r="G1804" i="6"/>
  <c r="I1804" i="6"/>
  <c r="N1804" i="6" s="1"/>
  <c r="J1804" i="6"/>
  <c r="D1805" i="6"/>
  <c r="E1805" i="6"/>
  <c r="O1805" i="6" s="1"/>
  <c r="G1805" i="6"/>
  <c r="I1805" i="6"/>
  <c r="J1805" i="6"/>
  <c r="D1806" i="6"/>
  <c r="E1806" i="6"/>
  <c r="G1806" i="6"/>
  <c r="I1806" i="6"/>
  <c r="J1806" i="6"/>
  <c r="D1807" i="6"/>
  <c r="E1807" i="6"/>
  <c r="G1807" i="6"/>
  <c r="I1807" i="6"/>
  <c r="J1807" i="6"/>
  <c r="D1808" i="6"/>
  <c r="E1808" i="6"/>
  <c r="G1808" i="6"/>
  <c r="I1808" i="6"/>
  <c r="J1808" i="6"/>
  <c r="D1809" i="6"/>
  <c r="E1809" i="6"/>
  <c r="G1809" i="6"/>
  <c r="I1809" i="6"/>
  <c r="J1809" i="6"/>
  <c r="D1810" i="6"/>
  <c r="N1810" i="6" s="1"/>
  <c r="E1810" i="6"/>
  <c r="G1810" i="6"/>
  <c r="I1810" i="6"/>
  <c r="J1810" i="6"/>
  <c r="O1810" i="6" s="1"/>
  <c r="D1811" i="6"/>
  <c r="E1811" i="6"/>
  <c r="G1811" i="6"/>
  <c r="I1811" i="6"/>
  <c r="J1811" i="6"/>
  <c r="D1812" i="6"/>
  <c r="N1812" i="6"/>
  <c r="E1812" i="6"/>
  <c r="G1812" i="6"/>
  <c r="I1812" i="6"/>
  <c r="J1812" i="6"/>
  <c r="D1813" i="6"/>
  <c r="E1813" i="6"/>
  <c r="G1813" i="6"/>
  <c r="I1813" i="6"/>
  <c r="J1813" i="6"/>
  <c r="D1814" i="6"/>
  <c r="N1814" i="6" s="1"/>
  <c r="G1814" i="6"/>
  <c r="I1814" i="6"/>
  <c r="J1814" i="6"/>
  <c r="D1815" i="6"/>
  <c r="G1815" i="6"/>
  <c r="I1815" i="6"/>
  <c r="J1815" i="6"/>
  <c r="D1816" i="6"/>
  <c r="E1816" i="6"/>
  <c r="G1816" i="6"/>
  <c r="I1816" i="6"/>
  <c r="J1816" i="6"/>
  <c r="D1817" i="6"/>
  <c r="E1817" i="6"/>
  <c r="G1817" i="6"/>
  <c r="I1817" i="6"/>
  <c r="J1817" i="6"/>
  <c r="O1817" i="6"/>
  <c r="D1818" i="6"/>
  <c r="E1818" i="6"/>
  <c r="G1818" i="6"/>
  <c r="I1818" i="6"/>
  <c r="J1818" i="6"/>
  <c r="D1819" i="6"/>
  <c r="E1819" i="6"/>
  <c r="G1819" i="6"/>
  <c r="I1819" i="6"/>
  <c r="J1819" i="6"/>
  <c r="D1820" i="6"/>
  <c r="E1820" i="6"/>
  <c r="G1820" i="6"/>
  <c r="I1820" i="6"/>
  <c r="J1820" i="6"/>
  <c r="D1821" i="6"/>
  <c r="E1821" i="6"/>
  <c r="G1821" i="6"/>
  <c r="I1821" i="6"/>
  <c r="J1821" i="6"/>
  <c r="O1821" i="6" s="1"/>
  <c r="D1822" i="6"/>
  <c r="N1822" i="6" s="1"/>
  <c r="E1822" i="6"/>
  <c r="G1822" i="6"/>
  <c r="I1822" i="6"/>
  <c r="J1822" i="6"/>
  <c r="D1823" i="6"/>
  <c r="N1823" i="6" s="1"/>
  <c r="E1823" i="6"/>
  <c r="G1823" i="6"/>
  <c r="I1823" i="6"/>
  <c r="J1823" i="6"/>
  <c r="O1823" i="6" s="1"/>
  <c r="D1824" i="6"/>
  <c r="N1824" i="6" s="1"/>
  <c r="E1824" i="6"/>
  <c r="G1824" i="6"/>
  <c r="I1824" i="6"/>
  <c r="J1824" i="6"/>
  <c r="D1825" i="6"/>
  <c r="E1825" i="6"/>
  <c r="O1825" i="6" s="1"/>
  <c r="G1825" i="6"/>
  <c r="I1825" i="6"/>
  <c r="N1825" i="6"/>
  <c r="J1825" i="6"/>
  <c r="D1826" i="6"/>
  <c r="E1826" i="6"/>
  <c r="G1826" i="6"/>
  <c r="I1826" i="6"/>
  <c r="N1826" i="6" s="1"/>
  <c r="J1826" i="6"/>
  <c r="D1827" i="6"/>
  <c r="E1827" i="6"/>
  <c r="G1827" i="6"/>
  <c r="I1827" i="6"/>
  <c r="J1827" i="6"/>
  <c r="D1828" i="6"/>
  <c r="E1828" i="6"/>
  <c r="O1828" i="6" s="1"/>
  <c r="G1828" i="6"/>
  <c r="I1828" i="6"/>
  <c r="J1828" i="6"/>
  <c r="D1829" i="6"/>
  <c r="E1829" i="6"/>
  <c r="G1829" i="6"/>
  <c r="I1829" i="6"/>
  <c r="J1829" i="6"/>
  <c r="D1830" i="6"/>
  <c r="E1830" i="6"/>
  <c r="O1830" i="6"/>
  <c r="G1830" i="6"/>
  <c r="I1830" i="6"/>
  <c r="N1830" i="6" s="1"/>
  <c r="J1830" i="6"/>
  <c r="D1831" i="6"/>
  <c r="E1831" i="6"/>
  <c r="G1831" i="6"/>
  <c r="I1831" i="6"/>
  <c r="J1831" i="6"/>
  <c r="D1832" i="6"/>
  <c r="E1832" i="6"/>
  <c r="O1832" i="6" s="1"/>
  <c r="G1832" i="6"/>
  <c r="I1832" i="6"/>
  <c r="N1832" i="6" s="1"/>
  <c r="J1832" i="6"/>
  <c r="D1833" i="6"/>
  <c r="E1833" i="6"/>
  <c r="G1833" i="6"/>
  <c r="I1833" i="6"/>
  <c r="N1833" i="6" s="1"/>
  <c r="J1833" i="6"/>
  <c r="D1834" i="6"/>
  <c r="N1834" i="6"/>
  <c r="E1834" i="6"/>
  <c r="G1834" i="6"/>
  <c r="I1834" i="6"/>
  <c r="J1834" i="6"/>
  <c r="D1835" i="6"/>
  <c r="E1835" i="6"/>
  <c r="G1835" i="6"/>
  <c r="I1835" i="6"/>
  <c r="J1835" i="6"/>
  <c r="O1835" i="6" s="1"/>
  <c r="D1836" i="6"/>
  <c r="E1836" i="6"/>
  <c r="O1836" i="6" s="1"/>
  <c r="G1836" i="6"/>
  <c r="I1836" i="6"/>
  <c r="J1836" i="6"/>
  <c r="D1837" i="6"/>
  <c r="E1837" i="6"/>
  <c r="G1837" i="6"/>
  <c r="I1837" i="6"/>
  <c r="J1837" i="6"/>
  <c r="D1838" i="6"/>
  <c r="E1838" i="6"/>
  <c r="G1838" i="6"/>
  <c r="I1838" i="6"/>
  <c r="J1838" i="6"/>
  <c r="D1839" i="6"/>
  <c r="E1839" i="6"/>
  <c r="G1839" i="6"/>
  <c r="I1839" i="6"/>
  <c r="N1839" i="6" s="1"/>
  <c r="J1839" i="6"/>
  <c r="D1840" i="6"/>
  <c r="E1840" i="6"/>
  <c r="G1840" i="6"/>
  <c r="I1840" i="6"/>
  <c r="J1840" i="6"/>
  <c r="D1841" i="6"/>
  <c r="E1841" i="6"/>
  <c r="G1841" i="6"/>
  <c r="I1841" i="6"/>
  <c r="N1841" i="6" s="1"/>
  <c r="J1841" i="6"/>
  <c r="D1842" i="6"/>
  <c r="E1842" i="6"/>
  <c r="O1842" i="6" s="1"/>
  <c r="G1842" i="6"/>
  <c r="I1842" i="6"/>
  <c r="J1842" i="6"/>
  <c r="D1843" i="6"/>
  <c r="E1843" i="6"/>
  <c r="G1843" i="6"/>
  <c r="I1843" i="6"/>
  <c r="J1843" i="6"/>
  <c r="O1843" i="6" s="1"/>
  <c r="D1844" i="6"/>
  <c r="E1844" i="6"/>
  <c r="G1844" i="6"/>
  <c r="I1844" i="6"/>
  <c r="J1844" i="6"/>
  <c r="D1845" i="6"/>
  <c r="E1845" i="6"/>
  <c r="G1845" i="6"/>
  <c r="I1845" i="6"/>
  <c r="J1845" i="6"/>
  <c r="O1845" i="6" s="1"/>
  <c r="D1846" i="6"/>
  <c r="E1846" i="6"/>
  <c r="G1846" i="6"/>
  <c r="I1846" i="6"/>
  <c r="J1846" i="6"/>
  <c r="D1847" i="6"/>
  <c r="E1847" i="6"/>
  <c r="G1847" i="6"/>
  <c r="I1847" i="6"/>
  <c r="J1847" i="6"/>
  <c r="D1848" i="6"/>
  <c r="E1848" i="6"/>
  <c r="G1848" i="6"/>
  <c r="I1848" i="6"/>
  <c r="J1848" i="6"/>
  <c r="D1849" i="6"/>
  <c r="E1849" i="6"/>
  <c r="G1849" i="6"/>
  <c r="I1849" i="6"/>
  <c r="J1849" i="6"/>
  <c r="D1850" i="6"/>
  <c r="N1850" i="6" s="1"/>
  <c r="E1850" i="6"/>
  <c r="G1850" i="6"/>
  <c r="I1850" i="6"/>
  <c r="J1850" i="6"/>
  <c r="O1850" i="6" s="1"/>
  <c r="D1851" i="6"/>
  <c r="E1851" i="6"/>
  <c r="G1851" i="6"/>
  <c r="I1851" i="6"/>
  <c r="J1851" i="6"/>
  <c r="D1852" i="6"/>
  <c r="E1852" i="6"/>
  <c r="G1852" i="6"/>
  <c r="I1852" i="6"/>
  <c r="J1852" i="6"/>
  <c r="D1853" i="6"/>
  <c r="E1853" i="6"/>
  <c r="G1853" i="6"/>
  <c r="I1853" i="6"/>
  <c r="J1853" i="6"/>
  <c r="D1854" i="6"/>
  <c r="E1854" i="6"/>
  <c r="G1854" i="6"/>
  <c r="I1854" i="6"/>
  <c r="J1854" i="6"/>
  <c r="D1855" i="6"/>
  <c r="E1855" i="6"/>
  <c r="G1855" i="6"/>
  <c r="I1855" i="6"/>
  <c r="N1855" i="6" s="1"/>
  <c r="J1855" i="6"/>
  <c r="D1856" i="6"/>
  <c r="E1856" i="6"/>
  <c r="G1856" i="6"/>
  <c r="I1856" i="6"/>
  <c r="J1856" i="6"/>
  <c r="D1857" i="6"/>
  <c r="E1857" i="6"/>
  <c r="G1857" i="6"/>
  <c r="I1857" i="6"/>
  <c r="J1857" i="6"/>
  <c r="D1858" i="6"/>
  <c r="N1858" i="6" s="1"/>
  <c r="E1858" i="6"/>
  <c r="G1858" i="6"/>
  <c r="I1858" i="6"/>
  <c r="J1858" i="6"/>
  <c r="D1859" i="6"/>
  <c r="E1859" i="6"/>
  <c r="G1859" i="6"/>
  <c r="I1859" i="6"/>
  <c r="J1859" i="6"/>
  <c r="D1860" i="6"/>
  <c r="E1860" i="6"/>
  <c r="G1860" i="6"/>
  <c r="I1860" i="6"/>
  <c r="J1860" i="6"/>
  <c r="D1861" i="6"/>
  <c r="E1861" i="6"/>
  <c r="G1861" i="6"/>
  <c r="I1861" i="6"/>
  <c r="J1861" i="6"/>
  <c r="D1862" i="6"/>
  <c r="E1862" i="6"/>
  <c r="G1862" i="6"/>
  <c r="I1862" i="6"/>
  <c r="N1862" i="6" s="1"/>
  <c r="J1862" i="6"/>
  <c r="O1862" i="6" s="1"/>
  <c r="D1863" i="6"/>
  <c r="E1863" i="6"/>
  <c r="G1863" i="6"/>
  <c r="I1863" i="6"/>
  <c r="J1863" i="6"/>
  <c r="D1864" i="6"/>
  <c r="E1864" i="6"/>
  <c r="G1864" i="6"/>
  <c r="I1864" i="6"/>
  <c r="J1864" i="6"/>
  <c r="D1865" i="6"/>
  <c r="N1865" i="6" s="1"/>
  <c r="E1865" i="6"/>
  <c r="G1865" i="6"/>
  <c r="I1865" i="6"/>
  <c r="J1865" i="6"/>
  <c r="O1865" i="6" s="1"/>
  <c r="D1866" i="6"/>
  <c r="N1866" i="6" s="1"/>
  <c r="E1866" i="6"/>
  <c r="G1866" i="6"/>
  <c r="I1866" i="6"/>
  <c r="J1866" i="6"/>
  <c r="D1867" i="6"/>
  <c r="E1867" i="6"/>
  <c r="G1867" i="6"/>
  <c r="I1867" i="6"/>
  <c r="J1867" i="6"/>
  <c r="D1868" i="6"/>
  <c r="E1868" i="6"/>
  <c r="G1868" i="6"/>
  <c r="I1868" i="6"/>
  <c r="J1868" i="6"/>
  <c r="D1869" i="6"/>
  <c r="E1869" i="6"/>
  <c r="G1869" i="6"/>
  <c r="I1869" i="6"/>
  <c r="J1869" i="6"/>
  <c r="D1870" i="6"/>
  <c r="E1870" i="6"/>
  <c r="G1870" i="6"/>
  <c r="I1870" i="6"/>
  <c r="N1870" i="6" s="1"/>
  <c r="J1870" i="6"/>
  <c r="O1870" i="6" s="1"/>
  <c r="D1871" i="6"/>
  <c r="E1871" i="6"/>
  <c r="G1871" i="6"/>
  <c r="I1871" i="6"/>
  <c r="J1871" i="6"/>
  <c r="D1872" i="6"/>
  <c r="E1872" i="6"/>
  <c r="G1872" i="6"/>
  <c r="I1872" i="6"/>
  <c r="J1872" i="6"/>
  <c r="D1873" i="6"/>
  <c r="E1873" i="6"/>
  <c r="G1873" i="6"/>
  <c r="I1873" i="6"/>
  <c r="N1873" i="6" s="1"/>
  <c r="J1873" i="6"/>
  <c r="D1874" i="6"/>
  <c r="E1874" i="6"/>
  <c r="G1874" i="6"/>
  <c r="I1874" i="6"/>
  <c r="J1874" i="6"/>
  <c r="D1875" i="6"/>
  <c r="E1875" i="6"/>
  <c r="O1875" i="6" s="1"/>
  <c r="G1875" i="6"/>
  <c r="I1875" i="6"/>
  <c r="J1875" i="6"/>
  <c r="D1876" i="6"/>
  <c r="E1876" i="6"/>
  <c r="G1876" i="6"/>
  <c r="I1876" i="6"/>
  <c r="J1876" i="6"/>
  <c r="D1877" i="6"/>
  <c r="E1877" i="6"/>
  <c r="G1877" i="6"/>
  <c r="I1877" i="6"/>
  <c r="J1877" i="6"/>
  <c r="D1878" i="6"/>
  <c r="E1878" i="6"/>
  <c r="G1878" i="6"/>
  <c r="I1878" i="6"/>
  <c r="J1878" i="6"/>
  <c r="D1879" i="6"/>
  <c r="E1879" i="6"/>
  <c r="G1879" i="6"/>
  <c r="I1879" i="6"/>
  <c r="J1879" i="6"/>
  <c r="D1880" i="6"/>
  <c r="E1880" i="6"/>
  <c r="G1880" i="6"/>
  <c r="I1880" i="6"/>
  <c r="J1880" i="6"/>
  <c r="D1881" i="6"/>
  <c r="E1881" i="6"/>
  <c r="G1881" i="6"/>
  <c r="I1881" i="6"/>
  <c r="J1881" i="6"/>
  <c r="D1882" i="6"/>
  <c r="E1882" i="6"/>
  <c r="G1882" i="6"/>
  <c r="I1882" i="6"/>
  <c r="N1882" i="6" s="1"/>
  <c r="J1882" i="6"/>
  <c r="O1882" i="6" s="1"/>
  <c r="D1883" i="6"/>
  <c r="E1883" i="6"/>
  <c r="G1883" i="6"/>
  <c r="I1883" i="6"/>
  <c r="J1883" i="6"/>
  <c r="D1884" i="6"/>
  <c r="E1884" i="6"/>
  <c r="G1884" i="6"/>
  <c r="I1884" i="6"/>
  <c r="J1884" i="6"/>
  <c r="D1885" i="6"/>
  <c r="E1885" i="6"/>
  <c r="G1885" i="6"/>
  <c r="I1885" i="6"/>
  <c r="J1885" i="6"/>
  <c r="D1886" i="6"/>
  <c r="E1886" i="6"/>
  <c r="G1886" i="6"/>
  <c r="I1886" i="6"/>
  <c r="J1886" i="6"/>
  <c r="D1887" i="6"/>
  <c r="E1887" i="6"/>
  <c r="G1887" i="6"/>
  <c r="I1887" i="6"/>
  <c r="J1887" i="6"/>
  <c r="D1888" i="6"/>
  <c r="E1888" i="6"/>
  <c r="G1888" i="6"/>
  <c r="I1888" i="6"/>
  <c r="J1888" i="6"/>
  <c r="D1889" i="6"/>
  <c r="E1889" i="6"/>
  <c r="G1889" i="6"/>
  <c r="I1889" i="6"/>
  <c r="N1889" i="6" s="1"/>
  <c r="J1889" i="6"/>
  <c r="D1890" i="6"/>
  <c r="E1890" i="6"/>
  <c r="G1890" i="6"/>
  <c r="I1890" i="6"/>
  <c r="J1890" i="6"/>
  <c r="O1890" i="6" s="1"/>
  <c r="D1891" i="6"/>
  <c r="E1891" i="6"/>
  <c r="G1891" i="6"/>
  <c r="I1891" i="6"/>
  <c r="J1891" i="6"/>
  <c r="D1892" i="6"/>
  <c r="E1892" i="6"/>
  <c r="G1892" i="6"/>
  <c r="I1892" i="6"/>
  <c r="J1892" i="6"/>
  <c r="D1893" i="6"/>
  <c r="E1893" i="6"/>
  <c r="G1893" i="6"/>
  <c r="I1893" i="6"/>
  <c r="J1893" i="6"/>
  <c r="D1894" i="6"/>
  <c r="E1894" i="6"/>
  <c r="G1894" i="6"/>
  <c r="I1894" i="6"/>
  <c r="N1894" i="6" s="1"/>
  <c r="J1894" i="6"/>
  <c r="O1894" i="6" s="1"/>
  <c r="D1895" i="6"/>
  <c r="E1895" i="6"/>
  <c r="G1895" i="6"/>
  <c r="I1895" i="6"/>
  <c r="J1895" i="6"/>
  <c r="D1896" i="6"/>
  <c r="E1896" i="6"/>
  <c r="G1896" i="6"/>
  <c r="I1896" i="6"/>
  <c r="J1896" i="6"/>
  <c r="D1897" i="6"/>
  <c r="E1897" i="6"/>
  <c r="G1897" i="6"/>
  <c r="I1897" i="6"/>
  <c r="N1897" i="6" s="1"/>
  <c r="J1897" i="6"/>
  <c r="D1898" i="6"/>
  <c r="E1898" i="6"/>
  <c r="G1898" i="6"/>
  <c r="I1898" i="6"/>
  <c r="N1898" i="6" s="1"/>
  <c r="J1898" i="6"/>
  <c r="O1898" i="6" s="1"/>
  <c r="D1899" i="6"/>
  <c r="E1899" i="6"/>
  <c r="G1899" i="6"/>
  <c r="I1899" i="6"/>
  <c r="J1899" i="6"/>
  <c r="D1900" i="6"/>
  <c r="E1900" i="6"/>
  <c r="G1900" i="6"/>
  <c r="I1900" i="6"/>
  <c r="J1900" i="6"/>
  <c r="D1901" i="6"/>
  <c r="E1901" i="6"/>
  <c r="G1901" i="6"/>
  <c r="I1901" i="6"/>
  <c r="J1901" i="6"/>
  <c r="D1902" i="6"/>
  <c r="E1902" i="6"/>
  <c r="O1902" i="6" s="1"/>
  <c r="G1902" i="6"/>
  <c r="I1902" i="6"/>
  <c r="J1902" i="6"/>
  <c r="D1903" i="6"/>
  <c r="N1903" i="6"/>
  <c r="E1903" i="6"/>
  <c r="O1903" i="6" s="1"/>
  <c r="G1903" i="6"/>
  <c r="I1903" i="6"/>
  <c r="J1903" i="6"/>
  <c r="D1904" i="6"/>
  <c r="E1904" i="6"/>
  <c r="G1904" i="6"/>
  <c r="I1904" i="6"/>
  <c r="J1904" i="6"/>
  <c r="D1905" i="6"/>
  <c r="E1905" i="6"/>
  <c r="G1905" i="6"/>
  <c r="I1905" i="6"/>
  <c r="J1905" i="6"/>
  <c r="D1906" i="6"/>
  <c r="E1906" i="6"/>
  <c r="G1906" i="6"/>
  <c r="I1906" i="6"/>
  <c r="J1906" i="6"/>
  <c r="D1907" i="6"/>
  <c r="E1907" i="6"/>
  <c r="G1907" i="6"/>
  <c r="I1907" i="6"/>
  <c r="N1907" i="6" s="1"/>
  <c r="J1907" i="6"/>
  <c r="D1908" i="6"/>
  <c r="E1908" i="6"/>
  <c r="G1908" i="6"/>
  <c r="I1908" i="6"/>
  <c r="J1908" i="6"/>
  <c r="D1909" i="6"/>
  <c r="E1909" i="6"/>
  <c r="G1909" i="6"/>
  <c r="I1909" i="6"/>
  <c r="J1909" i="6"/>
  <c r="D1910" i="6"/>
  <c r="E1910" i="6"/>
  <c r="G1910" i="6"/>
  <c r="I1910" i="6"/>
  <c r="J1910" i="6"/>
  <c r="O1910" i="6" s="1"/>
  <c r="D1911" i="6"/>
  <c r="E1911" i="6"/>
  <c r="G1911" i="6"/>
  <c r="I1911" i="6"/>
  <c r="J1911" i="6"/>
  <c r="O1911" i="6" s="1"/>
  <c r="D1912" i="6"/>
  <c r="N1912" i="6" s="1"/>
  <c r="E1912" i="6"/>
  <c r="G1912" i="6"/>
  <c r="I1912" i="6"/>
  <c r="J1912" i="6"/>
  <c r="D1913" i="6"/>
  <c r="E1913" i="6"/>
  <c r="G1913" i="6"/>
  <c r="I1913" i="6"/>
  <c r="J1913" i="6"/>
  <c r="D1914" i="6"/>
  <c r="E1914" i="6"/>
  <c r="O1914" i="6" s="1"/>
  <c r="G1914" i="6"/>
  <c r="I1914" i="6"/>
  <c r="J1914" i="6"/>
  <c r="D1915" i="6"/>
  <c r="E1915" i="6"/>
  <c r="G1915" i="6"/>
  <c r="I1915" i="6"/>
  <c r="N1915" i="6" s="1"/>
  <c r="J1915" i="6"/>
  <c r="D1916" i="6"/>
  <c r="E1916" i="6"/>
  <c r="G1916" i="6"/>
  <c r="I1916" i="6"/>
  <c r="J1916" i="6"/>
  <c r="D1917" i="6"/>
  <c r="E1917" i="6"/>
  <c r="O1917" i="6" s="1"/>
  <c r="G1917" i="6"/>
  <c r="I1917" i="6"/>
  <c r="J1917" i="6"/>
  <c r="D1918" i="6"/>
  <c r="E1918" i="6"/>
  <c r="G1918" i="6"/>
  <c r="I1918" i="6"/>
  <c r="J1918" i="6"/>
  <c r="D1919" i="6"/>
  <c r="E1919" i="6"/>
  <c r="G1919" i="6"/>
  <c r="I1919" i="6"/>
  <c r="J1919" i="6"/>
  <c r="D1920" i="6"/>
  <c r="E1920" i="6"/>
  <c r="G1920" i="6"/>
  <c r="I1920" i="6"/>
  <c r="J1920" i="6"/>
  <c r="D1921" i="6"/>
  <c r="E1921" i="6"/>
  <c r="O1921" i="6" s="1"/>
  <c r="G1921" i="6"/>
  <c r="I1921" i="6"/>
  <c r="J1921" i="6"/>
  <c r="D1922" i="6"/>
  <c r="N1922" i="6" s="1"/>
  <c r="E1922" i="6"/>
  <c r="G1922" i="6"/>
  <c r="I1922" i="6"/>
  <c r="J1922" i="6"/>
  <c r="D1923" i="6"/>
  <c r="E1923" i="6"/>
  <c r="G1923" i="6"/>
  <c r="I1923" i="6"/>
  <c r="N1923" i="6" s="1"/>
  <c r="J1923" i="6"/>
  <c r="D1924" i="6"/>
  <c r="E1924" i="6"/>
  <c r="G1924" i="6"/>
  <c r="I1924" i="6"/>
  <c r="J1924" i="6"/>
  <c r="D1925" i="6"/>
  <c r="E1925" i="6"/>
  <c r="G1925" i="6"/>
  <c r="I1925" i="6"/>
  <c r="J1925" i="6"/>
  <c r="D1926" i="6"/>
  <c r="N1926" i="6" s="1"/>
  <c r="E1926" i="6"/>
  <c r="G1926" i="6"/>
  <c r="I1926" i="6"/>
  <c r="J1926" i="6"/>
  <c r="D1927" i="6"/>
  <c r="E1927" i="6"/>
  <c r="G1927" i="6"/>
  <c r="I1927" i="6"/>
  <c r="J1927" i="6"/>
  <c r="D1928" i="6"/>
  <c r="E1928" i="6"/>
  <c r="G1928" i="6"/>
  <c r="I1928" i="6"/>
  <c r="J1928" i="6"/>
  <c r="O1928" i="6" s="1"/>
  <c r="D1929" i="6"/>
  <c r="E1929" i="6"/>
  <c r="G1929" i="6"/>
  <c r="I1929" i="6"/>
  <c r="J1929" i="6"/>
  <c r="D1930" i="6"/>
  <c r="N1930" i="6" s="1"/>
  <c r="E1930" i="6"/>
  <c r="O1930" i="6" s="1"/>
  <c r="G1930" i="6"/>
  <c r="I1930" i="6"/>
  <c r="J1930" i="6"/>
  <c r="D1931" i="6"/>
  <c r="E1931" i="6"/>
  <c r="G1931" i="6"/>
  <c r="I1931" i="6"/>
  <c r="J1931" i="6"/>
  <c r="O1931" i="6" s="1"/>
  <c r="D1932" i="6"/>
  <c r="N1932" i="6" s="1"/>
  <c r="E1932" i="6"/>
  <c r="O1932" i="6"/>
  <c r="G1932" i="6"/>
  <c r="I1932" i="6"/>
  <c r="J1932" i="6"/>
  <c r="D1933" i="6"/>
  <c r="E1933" i="6"/>
  <c r="G1933" i="6"/>
  <c r="I1933" i="6"/>
  <c r="J1933" i="6"/>
  <c r="D1934" i="6"/>
  <c r="E1934" i="6"/>
  <c r="O1934" i="6"/>
  <c r="G1934" i="6"/>
  <c r="I1934" i="6"/>
  <c r="J1934" i="6"/>
  <c r="I1374" i="6"/>
  <c r="J1374" i="6"/>
  <c r="I1375" i="6"/>
  <c r="J1375" i="6"/>
  <c r="I1376" i="6"/>
  <c r="J1376" i="6"/>
  <c r="I1377" i="6"/>
  <c r="J1377" i="6"/>
  <c r="I1378" i="6"/>
  <c r="J1378" i="6"/>
  <c r="I1379" i="6"/>
  <c r="J1379" i="6"/>
  <c r="I1380" i="6"/>
  <c r="J1380" i="6"/>
  <c r="I1381" i="6"/>
  <c r="J1381" i="6"/>
  <c r="I1382" i="6"/>
  <c r="J1382" i="6"/>
  <c r="I1383" i="6"/>
  <c r="J1383" i="6"/>
  <c r="I1384" i="6"/>
  <c r="M1384" i="6" s="1"/>
  <c r="J1384" i="6"/>
  <c r="N1384" i="6" s="1"/>
  <c r="I1385" i="6"/>
  <c r="J1385" i="6"/>
  <c r="I1386" i="6"/>
  <c r="J1386" i="6"/>
  <c r="I1387" i="6"/>
  <c r="J1387" i="6"/>
  <c r="I1388" i="6"/>
  <c r="J1388" i="6"/>
  <c r="I1389" i="6"/>
  <c r="J1389" i="6"/>
  <c r="I1390" i="6"/>
  <c r="J1390" i="6"/>
  <c r="I1424" i="6"/>
  <c r="J1424" i="6"/>
  <c r="I1425" i="6"/>
  <c r="J1425" i="6"/>
  <c r="I1426" i="6"/>
  <c r="J1426" i="6"/>
  <c r="I1427" i="6"/>
  <c r="J1427" i="6"/>
  <c r="I1428" i="6"/>
  <c r="J1428" i="6"/>
  <c r="I1429" i="6"/>
  <c r="M1429" i="6" s="1"/>
  <c r="J1429" i="6"/>
  <c r="I1430" i="6"/>
  <c r="J1430" i="6"/>
  <c r="I1431" i="6"/>
  <c r="J1431" i="6"/>
  <c r="I1432" i="6"/>
  <c r="J1432" i="6"/>
  <c r="I1433" i="6"/>
  <c r="J1433" i="6"/>
  <c r="I1434" i="6"/>
  <c r="J1434" i="6"/>
  <c r="I1435" i="6"/>
  <c r="J1435" i="6"/>
  <c r="I1436" i="6"/>
  <c r="J1436" i="6"/>
  <c r="I1437" i="6"/>
  <c r="J1437" i="6"/>
  <c r="I1438" i="6"/>
  <c r="J1438" i="6"/>
  <c r="I1439" i="6"/>
  <c r="J1439" i="6"/>
  <c r="I1440" i="6"/>
  <c r="J1440" i="6"/>
  <c r="I1441" i="6"/>
  <c r="J1441" i="6"/>
  <c r="I1442" i="6"/>
  <c r="J1442" i="6"/>
  <c r="I1443" i="6"/>
  <c r="J1443" i="6"/>
  <c r="N1443" i="6" s="1"/>
  <c r="I1444" i="6"/>
  <c r="J1444" i="6"/>
  <c r="I1445" i="6"/>
  <c r="J1445" i="6"/>
  <c r="I1446" i="6"/>
  <c r="J1446" i="6"/>
  <c r="N1446" i="6"/>
  <c r="I1447" i="6"/>
  <c r="M1447" i="6" s="1"/>
  <c r="J1447" i="6"/>
  <c r="I1448" i="6"/>
  <c r="J1448" i="6"/>
  <c r="I1449" i="6"/>
  <c r="J1449" i="6"/>
  <c r="I1450" i="6"/>
  <c r="J1450" i="6"/>
  <c r="I1451" i="6"/>
  <c r="J1451" i="6"/>
  <c r="I1452" i="6"/>
  <c r="J1452" i="6"/>
  <c r="I1453" i="6"/>
  <c r="J1453" i="6"/>
  <c r="I1454" i="6"/>
  <c r="J1454" i="6"/>
  <c r="I1455" i="6"/>
  <c r="J1455" i="6"/>
  <c r="I1456" i="6"/>
  <c r="J1456" i="6"/>
  <c r="I1457" i="6"/>
  <c r="J1457" i="6"/>
  <c r="I1458" i="6"/>
  <c r="J1458" i="6"/>
  <c r="I1459" i="6"/>
  <c r="J1459" i="6"/>
  <c r="I1460" i="6"/>
  <c r="J1460" i="6"/>
  <c r="I1461" i="6"/>
  <c r="J1461" i="6"/>
  <c r="I1462" i="6"/>
  <c r="J1462" i="6"/>
  <c r="I1463" i="6"/>
  <c r="J1463" i="6"/>
  <c r="I1464" i="6"/>
  <c r="J1464" i="6"/>
  <c r="I1465" i="6"/>
  <c r="J1465" i="6"/>
  <c r="I1466" i="6"/>
  <c r="J1466" i="6"/>
  <c r="I1467" i="6"/>
  <c r="J1467" i="6"/>
  <c r="I1468" i="6"/>
  <c r="J1468" i="6"/>
  <c r="I1469" i="6"/>
  <c r="J1469" i="6"/>
  <c r="I1470" i="6"/>
  <c r="J1470" i="6"/>
  <c r="I1471" i="6"/>
  <c r="J1471" i="6"/>
  <c r="I1472" i="6"/>
  <c r="J1472" i="6"/>
  <c r="I1473" i="6"/>
  <c r="J1473" i="6"/>
  <c r="I1474" i="6"/>
  <c r="J1474" i="6"/>
  <c r="I1475" i="6"/>
  <c r="J1475" i="6"/>
  <c r="I1476" i="6"/>
  <c r="J1476" i="6"/>
  <c r="I1477" i="6"/>
  <c r="J1477" i="6"/>
  <c r="I1478" i="6"/>
  <c r="J1478" i="6"/>
  <c r="I1479" i="6"/>
  <c r="J1479" i="6"/>
  <c r="I1480" i="6"/>
  <c r="J1480" i="6"/>
  <c r="I1481" i="6"/>
  <c r="M1481" i="6" s="1"/>
  <c r="J1481" i="6"/>
  <c r="I1482" i="6"/>
  <c r="J1482" i="6"/>
  <c r="I1483" i="6"/>
  <c r="J1483" i="6"/>
  <c r="I1484" i="6"/>
  <c r="J1484" i="6"/>
  <c r="I1485" i="6"/>
  <c r="J1485" i="6"/>
  <c r="I1486" i="6"/>
  <c r="J1486" i="6"/>
  <c r="I1487" i="6"/>
  <c r="J1487" i="6"/>
  <c r="I1488" i="6"/>
  <c r="J1488" i="6"/>
  <c r="I1489" i="6"/>
  <c r="J1489" i="6"/>
  <c r="I1490" i="6"/>
  <c r="J1490" i="6"/>
  <c r="I1491" i="6"/>
  <c r="J1491" i="6"/>
  <c r="I1492" i="6"/>
  <c r="J1492" i="6"/>
  <c r="N1492" i="6" s="1"/>
  <c r="I1493" i="6"/>
  <c r="J1493" i="6"/>
  <c r="I1494" i="6"/>
  <c r="J1494" i="6"/>
  <c r="I1495" i="6"/>
  <c r="J1495" i="6"/>
  <c r="I1496" i="6"/>
  <c r="J1496" i="6"/>
  <c r="I1497" i="6"/>
  <c r="J1497" i="6"/>
  <c r="I1498" i="6"/>
  <c r="J1498" i="6"/>
  <c r="N1498" i="6" s="1"/>
  <c r="I1499" i="6"/>
  <c r="J1499" i="6"/>
  <c r="I1500" i="6"/>
  <c r="J1500" i="6"/>
  <c r="I1501" i="6"/>
  <c r="J1501" i="6"/>
  <c r="I1502" i="6"/>
  <c r="J1502" i="6"/>
  <c r="I1503" i="6"/>
  <c r="J1503" i="6"/>
  <c r="I1504" i="6"/>
  <c r="J1504" i="6"/>
  <c r="N1504" i="6" s="1"/>
  <c r="I1505" i="6"/>
  <c r="M1505" i="6" s="1"/>
  <c r="J1505" i="6"/>
  <c r="I1506" i="6"/>
  <c r="J1506" i="6"/>
  <c r="I1507" i="6"/>
  <c r="J1507" i="6"/>
  <c r="I1508" i="6"/>
  <c r="J1508" i="6"/>
  <c r="I1509" i="6"/>
  <c r="J1509" i="6"/>
  <c r="I1510" i="6"/>
  <c r="J1510" i="6"/>
  <c r="I1511" i="6"/>
  <c r="J1511" i="6"/>
  <c r="I1512" i="6"/>
  <c r="J1512" i="6"/>
  <c r="E1374" i="6"/>
  <c r="E1375" i="6"/>
  <c r="E1376" i="6"/>
  <c r="E1377" i="6"/>
  <c r="E1378" i="6"/>
  <c r="E1379" i="6"/>
  <c r="N1379" i="6" s="1"/>
  <c r="E1380" i="6"/>
  <c r="E1381" i="6"/>
  <c r="E1382" i="6"/>
  <c r="E1383" i="6"/>
  <c r="E1384" i="6"/>
  <c r="E1385" i="6"/>
  <c r="N1385" i="6" s="1"/>
  <c r="E1386" i="6"/>
  <c r="E1387" i="6"/>
  <c r="N1387" i="6" s="1"/>
  <c r="E1388" i="6"/>
  <c r="E1389" i="6"/>
  <c r="N1389" i="6" s="1"/>
  <c r="E1390" i="6"/>
  <c r="E1424" i="6"/>
  <c r="E1425" i="6"/>
  <c r="E1426" i="6"/>
  <c r="E1427" i="6"/>
  <c r="N1427" i="6"/>
  <c r="E1428" i="6"/>
  <c r="N1428" i="6" s="1"/>
  <c r="E1429" i="6"/>
  <c r="E1430" i="6"/>
  <c r="N1430" i="6" s="1"/>
  <c r="E1431" i="6"/>
  <c r="N1431" i="6" s="1"/>
  <c r="E1432" i="6"/>
  <c r="N1432" i="6" s="1"/>
  <c r="E1433" i="6"/>
  <c r="E1434" i="6"/>
  <c r="N1434" i="6" s="1"/>
  <c r="E1435" i="6"/>
  <c r="E1436" i="6"/>
  <c r="N1436" i="6" s="1"/>
  <c r="E1437" i="6"/>
  <c r="E1438" i="6"/>
  <c r="E1439" i="6"/>
  <c r="N1439" i="6" s="1"/>
  <c r="E1440" i="6"/>
  <c r="N1440" i="6"/>
  <c r="E1441" i="6"/>
  <c r="E1442" i="6"/>
  <c r="N1442" i="6" s="1"/>
  <c r="E1443" i="6"/>
  <c r="E1444" i="6"/>
  <c r="E1445" i="6"/>
  <c r="E1446" i="6"/>
  <c r="E1447" i="6"/>
  <c r="E1448" i="6"/>
  <c r="N1448" i="6" s="1"/>
  <c r="E1449" i="6"/>
  <c r="N1449" i="6"/>
  <c r="E1450" i="6"/>
  <c r="E1451" i="6"/>
  <c r="N1451" i="6" s="1"/>
  <c r="E1452" i="6"/>
  <c r="E1453" i="6"/>
  <c r="N1453" i="6" s="1"/>
  <c r="E1454" i="6"/>
  <c r="E1455" i="6"/>
  <c r="N1455" i="6" s="1"/>
  <c r="E1456" i="6"/>
  <c r="E1457" i="6"/>
  <c r="N1457" i="6" s="1"/>
  <c r="E1458" i="6"/>
  <c r="E1459" i="6"/>
  <c r="N1459" i="6"/>
  <c r="E1460" i="6"/>
  <c r="E1461" i="6"/>
  <c r="E1462" i="6"/>
  <c r="E1463" i="6"/>
  <c r="N1463" i="6" s="1"/>
  <c r="E1464" i="6"/>
  <c r="E1465" i="6"/>
  <c r="N1465" i="6" s="1"/>
  <c r="E1466" i="6"/>
  <c r="N1466" i="6" s="1"/>
  <c r="E1467" i="6"/>
  <c r="N1467" i="6" s="1"/>
  <c r="E1468" i="6"/>
  <c r="E1469" i="6"/>
  <c r="E1470" i="6"/>
  <c r="E1471" i="6"/>
  <c r="E1472" i="6"/>
  <c r="N1472" i="6"/>
  <c r="E1473" i="6"/>
  <c r="N1473" i="6" s="1"/>
  <c r="E1474" i="6"/>
  <c r="E1475" i="6"/>
  <c r="E1476" i="6"/>
  <c r="N1476" i="6" s="1"/>
  <c r="E1477" i="6"/>
  <c r="E1478" i="6"/>
  <c r="N1478" i="6" s="1"/>
  <c r="E1479" i="6"/>
  <c r="E1480" i="6"/>
  <c r="E1481" i="6"/>
  <c r="N1481" i="6"/>
  <c r="E1482" i="6"/>
  <c r="E1483" i="6"/>
  <c r="N1483" i="6" s="1"/>
  <c r="E1484" i="6"/>
  <c r="E1485" i="6"/>
  <c r="N1485" i="6" s="1"/>
  <c r="E1486" i="6"/>
  <c r="E1487" i="6"/>
  <c r="N1487" i="6"/>
  <c r="E1488" i="6"/>
  <c r="N1488" i="6" s="1"/>
  <c r="E1489" i="6"/>
  <c r="N1489" i="6" s="1"/>
  <c r="E1490" i="6"/>
  <c r="N1490" i="6" s="1"/>
  <c r="E1491" i="6"/>
  <c r="N1491" i="6" s="1"/>
  <c r="E1492" i="6"/>
  <c r="E1493" i="6"/>
  <c r="N1493" i="6"/>
  <c r="E1494" i="6"/>
  <c r="N1494" i="6" s="1"/>
  <c r="E1495" i="6"/>
  <c r="N1495" i="6"/>
  <c r="E1496" i="6"/>
  <c r="E1497" i="6"/>
  <c r="N1497" i="6" s="1"/>
  <c r="E1498" i="6"/>
  <c r="E1499" i="6"/>
  <c r="N1499" i="6" s="1"/>
  <c r="E1500" i="6"/>
  <c r="E1501" i="6"/>
  <c r="N1501" i="6" s="1"/>
  <c r="E1502" i="6"/>
  <c r="N1502" i="6"/>
  <c r="E1503" i="6"/>
  <c r="N1503" i="6" s="1"/>
  <c r="E1504" i="6"/>
  <c r="E1505" i="6"/>
  <c r="N1505" i="6" s="1"/>
  <c r="E1506" i="6"/>
  <c r="E1507" i="6"/>
  <c r="N1507" i="6" s="1"/>
  <c r="E1508" i="6"/>
  <c r="N1508" i="6"/>
  <c r="E1509" i="6"/>
  <c r="E1510" i="6"/>
  <c r="E1511" i="6"/>
  <c r="E1512" i="6"/>
  <c r="B1374" i="6"/>
  <c r="G1374" i="6" s="1"/>
  <c r="L1374" i="6" s="1"/>
  <c r="B1375" i="6"/>
  <c r="G1375" i="6" s="1"/>
  <c r="L1375" i="6" s="1"/>
  <c r="B1376" i="6"/>
  <c r="G1376" i="6" s="1"/>
  <c r="L1376" i="6" s="1"/>
  <c r="B1377" i="6"/>
  <c r="G1377" i="6" s="1"/>
  <c r="L1377" i="6" s="1"/>
  <c r="B1378" i="6"/>
  <c r="G1378" i="6"/>
  <c r="L1378" i="6" s="1"/>
  <c r="B1379" i="6"/>
  <c r="G1379" i="6" s="1"/>
  <c r="L1379" i="6" s="1"/>
  <c r="B1380" i="6"/>
  <c r="G1380" i="6" s="1"/>
  <c r="L1380" i="6" s="1"/>
  <c r="B1381" i="6"/>
  <c r="G1381" i="6"/>
  <c r="L1381" i="6" s="1"/>
  <c r="B1382" i="6"/>
  <c r="G1382" i="6" s="1"/>
  <c r="L1382" i="6" s="1"/>
  <c r="B1383" i="6"/>
  <c r="G1383" i="6" s="1"/>
  <c r="L1383" i="6" s="1"/>
  <c r="B1384" i="6"/>
  <c r="G1384" i="6" s="1"/>
  <c r="L1384" i="6" s="1"/>
  <c r="B1385" i="6"/>
  <c r="G1385" i="6" s="1"/>
  <c r="L1385" i="6" s="1"/>
  <c r="B1386" i="6"/>
  <c r="G1386" i="6"/>
  <c r="L1386" i="6" s="1"/>
  <c r="B1387" i="6"/>
  <c r="G1387" i="6" s="1"/>
  <c r="L1387" i="6" s="1"/>
  <c r="B1388" i="6"/>
  <c r="G1388" i="6" s="1"/>
  <c r="L1388" i="6" s="1"/>
  <c r="B1389" i="6"/>
  <c r="G1389" i="6"/>
  <c r="L1389" i="6" s="1"/>
  <c r="B1390" i="6"/>
  <c r="G1390" i="6" s="1"/>
  <c r="L1390" i="6" s="1"/>
  <c r="B1391" i="6"/>
  <c r="G1391" i="6" s="1"/>
  <c r="L1391" i="6" s="1"/>
  <c r="B1392" i="6"/>
  <c r="G1392" i="6" s="1"/>
  <c r="L1392" i="6" s="1"/>
  <c r="B1393" i="6"/>
  <c r="G1393" i="6" s="1"/>
  <c r="L1393" i="6" s="1"/>
  <c r="B1394" i="6"/>
  <c r="G1394" i="6"/>
  <c r="L1394" i="6" s="1"/>
  <c r="B1395" i="6"/>
  <c r="G1395" i="6" s="1"/>
  <c r="L1395" i="6" s="1"/>
  <c r="B1396" i="6"/>
  <c r="G1396" i="6" s="1"/>
  <c r="L1396" i="6" s="1"/>
  <c r="B1397" i="6"/>
  <c r="G1397" i="6"/>
  <c r="L1397" i="6" s="1"/>
  <c r="B1398" i="6"/>
  <c r="G1398" i="6" s="1"/>
  <c r="L1398" i="6" s="1"/>
  <c r="B1399" i="6"/>
  <c r="G1399" i="6" s="1"/>
  <c r="L1399" i="6" s="1"/>
  <c r="B1400" i="6"/>
  <c r="G1400" i="6" s="1"/>
  <c r="L1400" i="6" s="1"/>
  <c r="B1401" i="6"/>
  <c r="G1401" i="6" s="1"/>
  <c r="L1401" i="6" s="1"/>
  <c r="B1402" i="6"/>
  <c r="G1402" i="6"/>
  <c r="L1402" i="6" s="1"/>
  <c r="B1403" i="6"/>
  <c r="G1403" i="6" s="1"/>
  <c r="L1403" i="6" s="1"/>
  <c r="B1404" i="6"/>
  <c r="G1404" i="6" s="1"/>
  <c r="L1404" i="6" s="1"/>
  <c r="B1405" i="6"/>
  <c r="G1405" i="6"/>
  <c r="L1405" i="6" s="1"/>
  <c r="B1406" i="6"/>
  <c r="G1406" i="6" s="1"/>
  <c r="L1406" i="6" s="1"/>
  <c r="B1407" i="6"/>
  <c r="G1407" i="6" s="1"/>
  <c r="L1407" i="6" s="1"/>
  <c r="B1408" i="6"/>
  <c r="G1408" i="6" s="1"/>
  <c r="L1408" i="6" s="1"/>
  <c r="B1409" i="6"/>
  <c r="G1409" i="6" s="1"/>
  <c r="L1409" i="6" s="1"/>
  <c r="B1410" i="6"/>
  <c r="G1410" i="6"/>
  <c r="L1410" i="6" s="1"/>
  <c r="B1411" i="6"/>
  <c r="G1411" i="6" s="1"/>
  <c r="L1411" i="6" s="1"/>
  <c r="B1412" i="6"/>
  <c r="G1412" i="6" s="1"/>
  <c r="L1412" i="6" s="1"/>
  <c r="B1413" i="6"/>
  <c r="G1413" i="6"/>
  <c r="L1413" i="6" s="1"/>
  <c r="B1414" i="6"/>
  <c r="G1414" i="6" s="1"/>
  <c r="L1414" i="6" s="1"/>
  <c r="B1415" i="6"/>
  <c r="G1415" i="6" s="1"/>
  <c r="L1415" i="6" s="1"/>
  <c r="B1416" i="6"/>
  <c r="G1416" i="6" s="1"/>
  <c r="L1416" i="6" s="1"/>
  <c r="B1417" i="6"/>
  <c r="G1417" i="6" s="1"/>
  <c r="L1417" i="6" s="1"/>
  <c r="B1418" i="6"/>
  <c r="G1418" i="6"/>
  <c r="L1418" i="6" s="1"/>
  <c r="B1419" i="6"/>
  <c r="G1419" i="6" s="1"/>
  <c r="L1419" i="6" s="1"/>
  <c r="B1420" i="6"/>
  <c r="G1420" i="6" s="1"/>
  <c r="L1420" i="6" s="1"/>
  <c r="B1421" i="6"/>
  <c r="G1421" i="6"/>
  <c r="L1421" i="6" s="1"/>
  <c r="B1422" i="6"/>
  <c r="G1422" i="6" s="1"/>
  <c r="L1422" i="6" s="1"/>
  <c r="B1423" i="6"/>
  <c r="G1423" i="6" s="1"/>
  <c r="L1423" i="6" s="1"/>
  <c r="B1424" i="6"/>
  <c r="G1424" i="6" s="1"/>
  <c r="L1424" i="6" s="1"/>
  <c r="B1425" i="6"/>
  <c r="G1425" i="6" s="1"/>
  <c r="L1425" i="6" s="1"/>
  <c r="B1426" i="6"/>
  <c r="G1426" i="6"/>
  <c r="L1426" i="6" s="1"/>
  <c r="B1427" i="6"/>
  <c r="G1427" i="6" s="1"/>
  <c r="L1427" i="6" s="1"/>
  <c r="B1428" i="6"/>
  <c r="G1428" i="6" s="1"/>
  <c r="L1428" i="6" s="1"/>
  <c r="B1429" i="6"/>
  <c r="G1429" i="6"/>
  <c r="L1429" i="6" s="1"/>
  <c r="B1430" i="6"/>
  <c r="G1430" i="6" s="1"/>
  <c r="L1430" i="6" s="1"/>
  <c r="B1431" i="6"/>
  <c r="G1431" i="6" s="1"/>
  <c r="L1431" i="6" s="1"/>
  <c r="B1432" i="6"/>
  <c r="G1432" i="6" s="1"/>
  <c r="L1432" i="6" s="1"/>
  <c r="B1433" i="6"/>
  <c r="G1433" i="6" s="1"/>
  <c r="L1433" i="6" s="1"/>
  <c r="B1434" i="6"/>
  <c r="G1434" i="6"/>
  <c r="L1434" i="6" s="1"/>
  <c r="B1435" i="6"/>
  <c r="G1435" i="6" s="1"/>
  <c r="L1435" i="6" s="1"/>
  <c r="B1436" i="6"/>
  <c r="G1436" i="6" s="1"/>
  <c r="L1436" i="6" s="1"/>
  <c r="B1437" i="6"/>
  <c r="G1437" i="6"/>
  <c r="L1437" i="6" s="1"/>
  <c r="B1438" i="6"/>
  <c r="G1438" i="6" s="1"/>
  <c r="L1438" i="6" s="1"/>
  <c r="B1439" i="6"/>
  <c r="G1439" i="6" s="1"/>
  <c r="L1439" i="6" s="1"/>
  <c r="B1440" i="6"/>
  <c r="G1440" i="6" s="1"/>
  <c r="L1440" i="6" s="1"/>
  <c r="B1441" i="6"/>
  <c r="G1441" i="6" s="1"/>
  <c r="L1441" i="6" s="1"/>
  <c r="B1442" i="6"/>
  <c r="G1442" i="6"/>
  <c r="L1442" i="6" s="1"/>
  <c r="B1443" i="6"/>
  <c r="G1443" i="6" s="1"/>
  <c r="L1443" i="6" s="1"/>
  <c r="B1444" i="6"/>
  <c r="G1444" i="6" s="1"/>
  <c r="L1444" i="6" s="1"/>
  <c r="B1445" i="6"/>
  <c r="G1445" i="6"/>
  <c r="L1445" i="6" s="1"/>
  <c r="B1446" i="6"/>
  <c r="G1446" i="6" s="1"/>
  <c r="L1446" i="6" s="1"/>
  <c r="B1447" i="6"/>
  <c r="G1447" i="6" s="1"/>
  <c r="L1447" i="6" s="1"/>
  <c r="B1448" i="6"/>
  <c r="G1448" i="6" s="1"/>
  <c r="L1448" i="6" s="1"/>
  <c r="B1449" i="6"/>
  <c r="G1449" i="6" s="1"/>
  <c r="L1449" i="6" s="1"/>
  <c r="B1450" i="6"/>
  <c r="G1450" i="6"/>
  <c r="L1450" i="6" s="1"/>
  <c r="B1451" i="6"/>
  <c r="G1451" i="6" s="1"/>
  <c r="L1451" i="6" s="1"/>
  <c r="B1452" i="6"/>
  <c r="G1452" i="6" s="1"/>
  <c r="L1452" i="6" s="1"/>
  <c r="B1453" i="6"/>
  <c r="G1453" i="6"/>
  <c r="L1453" i="6" s="1"/>
  <c r="B1454" i="6"/>
  <c r="G1454" i="6" s="1"/>
  <c r="L1454" i="6" s="1"/>
  <c r="B1455" i="6"/>
  <c r="G1455" i="6" s="1"/>
  <c r="L1455" i="6" s="1"/>
  <c r="B1456" i="6"/>
  <c r="G1456" i="6" s="1"/>
  <c r="L1456" i="6" s="1"/>
  <c r="B1457" i="6"/>
  <c r="G1457" i="6" s="1"/>
  <c r="L1457" i="6" s="1"/>
  <c r="B1458" i="6"/>
  <c r="G1458" i="6" s="1"/>
  <c r="L1458" i="6" s="1"/>
  <c r="B1459" i="6"/>
  <c r="G1459" i="6" s="1"/>
  <c r="L1459" i="6" s="1"/>
  <c r="B1460" i="6"/>
  <c r="G1460" i="6" s="1"/>
  <c r="L1460" i="6" s="1"/>
  <c r="B1461" i="6"/>
  <c r="G1461" i="6" s="1"/>
  <c r="L1461" i="6" s="1"/>
  <c r="B1462" i="6"/>
  <c r="G1462" i="6"/>
  <c r="L1462" i="6" s="1"/>
  <c r="B1463" i="6"/>
  <c r="G1463" i="6" s="1"/>
  <c r="L1463" i="6" s="1"/>
  <c r="B1464" i="6"/>
  <c r="G1464" i="6" s="1"/>
  <c r="L1464" i="6" s="1"/>
  <c r="B1465" i="6"/>
  <c r="G1465" i="6" s="1"/>
  <c r="L1465" i="6" s="1"/>
  <c r="B1466" i="6"/>
  <c r="G1466" i="6"/>
  <c r="L1466" i="6" s="1"/>
  <c r="B1467" i="6"/>
  <c r="G1467" i="6" s="1"/>
  <c r="L1467" i="6" s="1"/>
  <c r="B1468" i="6"/>
  <c r="G1468" i="6" s="1"/>
  <c r="L1468" i="6" s="1"/>
  <c r="B1469" i="6"/>
  <c r="G1469" i="6" s="1"/>
  <c r="L1469" i="6" s="1"/>
  <c r="B1470" i="6"/>
  <c r="G1470" i="6" s="1"/>
  <c r="L1470" i="6" s="1"/>
  <c r="B1471" i="6"/>
  <c r="G1471" i="6" s="1"/>
  <c r="L1471" i="6" s="1"/>
  <c r="B1472" i="6"/>
  <c r="G1472" i="6" s="1"/>
  <c r="L1472" i="6" s="1"/>
  <c r="B1473" i="6"/>
  <c r="G1473" i="6" s="1"/>
  <c r="L1473" i="6" s="1"/>
  <c r="B1474" i="6"/>
  <c r="G1474" i="6" s="1"/>
  <c r="L1474" i="6" s="1"/>
  <c r="B1475" i="6"/>
  <c r="G1475" i="6" s="1"/>
  <c r="L1475" i="6" s="1"/>
  <c r="B1476" i="6"/>
  <c r="G1476" i="6" s="1"/>
  <c r="L1476" i="6" s="1"/>
  <c r="B1477" i="6"/>
  <c r="G1477" i="6" s="1"/>
  <c r="L1477" i="6" s="1"/>
  <c r="B1478" i="6"/>
  <c r="G1478" i="6"/>
  <c r="L1478" i="6" s="1"/>
  <c r="B1479" i="6"/>
  <c r="G1479" i="6" s="1"/>
  <c r="L1479" i="6" s="1"/>
  <c r="B1480" i="6"/>
  <c r="G1480" i="6" s="1"/>
  <c r="L1480" i="6" s="1"/>
  <c r="B1481" i="6"/>
  <c r="G1481" i="6" s="1"/>
  <c r="L1481" i="6" s="1"/>
  <c r="B1482" i="6"/>
  <c r="G1482" i="6" s="1"/>
  <c r="L1482" i="6" s="1"/>
  <c r="B1483" i="6"/>
  <c r="G1483" i="6" s="1"/>
  <c r="L1483" i="6" s="1"/>
  <c r="B1484" i="6"/>
  <c r="G1484" i="6" s="1"/>
  <c r="L1484" i="6" s="1"/>
  <c r="B1485" i="6"/>
  <c r="G1485" i="6" s="1"/>
  <c r="L1485" i="6" s="1"/>
  <c r="B1486" i="6"/>
  <c r="G1486" i="6" s="1"/>
  <c r="L1486" i="6" s="1"/>
  <c r="B1487" i="6"/>
  <c r="G1487" i="6" s="1"/>
  <c r="L1487" i="6" s="1"/>
  <c r="B1488" i="6"/>
  <c r="G1488" i="6" s="1"/>
  <c r="L1488" i="6" s="1"/>
  <c r="B1489" i="6"/>
  <c r="G1489" i="6" s="1"/>
  <c r="L1489" i="6" s="1"/>
  <c r="B1490" i="6"/>
  <c r="G1490" i="6"/>
  <c r="L1490" i="6" s="1"/>
  <c r="B1491" i="6"/>
  <c r="G1491" i="6" s="1"/>
  <c r="L1491" i="6" s="1"/>
  <c r="B1492" i="6"/>
  <c r="G1492" i="6" s="1"/>
  <c r="L1492" i="6" s="1"/>
  <c r="B1493" i="6"/>
  <c r="G1493" i="6"/>
  <c r="L1493" i="6" s="1"/>
  <c r="B1494" i="6"/>
  <c r="G1494" i="6" s="1"/>
  <c r="L1494" i="6" s="1"/>
  <c r="B1495" i="6"/>
  <c r="G1495" i="6" s="1"/>
  <c r="L1495" i="6" s="1"/>
  <c r="B1496" i="6"/>
  <c r="G1496" i="6" s="1"/>
  <c r="L1496" i="6" s="1"/>
  <c r="B1497" i="6"/>
  <c r="G1497" i="6" s="1"/>
  <c r="L1497" i="6" s="1"/>
  <c r="B1498" i="6"/>
  <c r="G1498" i="6"/>
  <c r="L1498" i="6" s="1"/>
  <c r="B1499" i="6"/>
  <c r="G1499" i="6" s="1"/>
  <c r="L1499" i="6" s="1"/>
  <c r="B1500" i="6"/>
  <c r="G1500" i="6" s="1"/>
  <c r="L1500" i="6" s="1"/>
  <c r="B1501" i="6"/>
  <c r="G1501" i="6"/>
  <c r="L1501" i="6" s="1"/>
  <c r="B1502" i="6"/>
  <c r="G1502" i="6" s="1"/>
  <c r="L1502" i="6" s="1"/>
  <c r="B1503" i="6"/>
  <c r="G1503" i="6" s="1"/>
  <c r="L1503" i="6" s="1"/>
  <c r="B1504" i="6"/>
  <c r="G1504" i="6" s="1"/>
  <c r="L1504" i="6" s="1"/>
  <c r="B1505" i="6"/>
  <c r="G1505" i="6" s="1"/>
  <c r="L1505" i="6" s="1"/>
  <c r="B1506" i="6"/>
  <c r="G1506" i="6"/>
  <c r="L1506" i="6" s="1"/>
  <c r="B1507" i="6"/>
  <c r="G1507" i="6" s="1"/>
  <c r="L1507" i="6" s="1"/>
  <c r="B1508" i="6"/>
  <c r="G1508" i="6" s="1"/>
  <c r="L1508" i="6" s="1"/>
  <c r="B1509" i="6"/>
  <c r="G1509" i="6"/>
  <c r="L1509" i="6" s="1"/>
  <c r="B1510" i="6"/>
  <c r="G1510" i="6" s="1"/>
  <c r="L1510" i="6" s="1"/>
  <c r="D1374" i="6"/>
  <c r="M1374" i="6" s="1"/>
  <c r="D1375" i="6"/>
  <c r="M1375" i="6"/>
  <c r="D1376" i="6"/>
  <c r="M1376" i="6" s="1"/>
  <c r="D1377" i="6"/>
  <c r="M1377" i="6" s="1"/>
  <c r="D1378" i="6"/>
  <c r="M1378" i="6" s="1"/>
  <c r="D1379" i="6"/>
  <c r="D1380" i="6"/>
  <c r="D1381" i="6"/>
  <c r="D1382" i="6"/>
  <c r="M1382" i="6" s="1"/>
  <c r="D1383" i="6"/>
  <c r="M1383" i="6" s="1"/>
  <c r="D1384" i="6"/>
  <c r="D1385" i="6"/>
  <c r="M1385" i="6" s="1"/>
  <c r="D1386" i="6"/>
  <c r="M1386" i="6" s="1"/>
  <c r="D1387" i="6"/>
  <c r="M1387" i="6" s="1"/>
  <c r="D1388" i="6"/>
  <c r="M1388" i="6"/>
  <c r="D1389" i="6"/>
  <c r="M1389" i="6" s="1"/>
  <c r="D1390" i="6"/>
  <c r="D1424" i="6"/>
  <c r="M1424" i="6"/>
  <c r="D1425" i="6"/>
  <c r="M1425" i="6" s="1"/>
  <c r="D1426" i="6"/>
  <c r="M1426" i="6" s="1"/>
  <c r="D1427" i="6"/>
  <c r="M1427" i="6" s="1"/>
  <c r="D1428" i="6"/>
  <c r="D1429" i="6"/>
  <c r="D1430" i="6"/>
  <c r="D1431" i="6"/>
  <c r="M1431" i="6" s="1"/>
  <c r="D1432" i="6"/>
  <c r="D1433" i="6"/>
  <c r="M1433" i="6" s="1"/>
  <c r="D1434" i="6"/>
  <c r="M1434" i="6" s="1"/>
  <c r="D1435" i="6"/>
  <c r="M1435" i="6" s="1"/>
  <c r="D1436" i="6"/>
  <c r="M1436" i="6"/>
  <c r="D1437" i="6"/>
  <c r="M1437" i="6" s="1"/>
  <c r="D1438" i="6"/>
  <c r="D1439" i="6"/>
  <c r="M1439" i="6" s="1"/>
  <c r="D1440" i="6"/>
  <c r="D1441" i="6"/>
  <c r="D1442" i="6"/>
  <c r="M1442" i="6" s="1"/>
  <c r="D1443" i="6"/>
  <c r="M1443" i="6"/>
  <c r="D1444" i="6"/>
  <c r="M1444" i="6" s="1"/>
  <c r="D1445" i="6"/>
  <c r="D1446" i="6"/>
  <c r="M1446" i="6" s="1"/>
  <c r="D1447" i="6"/>
  <c r="D1448" i="6"/>
  <c r="M1448" i="6" s="1"/>
  <c r="D1449" i="6"/>
  <c r="D1450" i="6"/>
  <c r="M1450" i="6" s="1"/>
  <c r="D1451" i="6"/>
  <c r="M1451" i="6" s="1"/>
  <c r="D1452" i="6"/>
  <c r="M1452" i="6"/>
  <c r="D1453" i="6"/>
  <c r="D1454" i="6"/>
  <c r="M1454" i="6" s="1"/>
  <c r="D1455" i="6"/>
  <c r="D1456" i="6"/>
  <c r="M1456" i="6" s="1"/>
  <c r="D1457" i="6"/>
  <c r="M1457" i="6" s="1"/>
  <c r="D1458" i="6"/>
  <c r="D1459" i="6"/>
  <c r="M1459" i="6"/>
  <c r="D1460" i="6"/>
  <c r="M1460" i="6" s="1"/>
  <c r="D1461" i="6"/>
  <c r="M1461" i="6"/>
  <c r="D1462" i="6"/>
  <c r="M1462" i="6" s="1"/>
  <c r="D1463" i="6"/>
  <c r="D1464" i="6"/>
  <c r="M1464" i="6"/>
  <c r="D1465" i="6"/>
  <c r="M1465" i="6" s="1"/>
  <c r="D1466" i="6"/>
  <c r="M1466" i="6" s="1"/>
  <c r="D1467" i="6"/>
  <c r="M1467" i="6" s="1"/>
  <c r="D1468" i="6"/>
  <c r="M1468" i="6" s="1"/>
  <c r="D1469" i="6"/>
  <c r="D1470" i="6"/>
  <c r="D1471" i="6"/>
  <c r="M1471" i="6" s="1"/>
  <c r="D1472" i="6"/>
  <c r="M1472" i="6"/>
  <c r="D1473" i="6"/>
  <c r="M1473" i="6" s="1"/>
  <c r="D1474" i="6"/>
  <c r="M1474" i="6" s="1"/>
  <c r="D1475" i="6"/>
  <c r="D1476" i="6"/>
  <c r="M1476" i="6" s="1"/>
  <c r="D1477" i="6"/>
  <c r="M1477" i="6" s="1"/>
  <c r="D1478" i="6"/>
  <c r="D1479" i="6"/>
  <c r="M1479" i="6" s="1"/>
  <c r="D1480" i="6"/>
  <c r="M1480" i="6" s="1"/>
  <c r="D1481" i="6"/>
  <c r="D1482" i="6"/>
  <c r="M1482" i="6" s="1"/>
  <c r="D1483" i="6"/>
  <c r="D1484" i="6"/>
  <c r="M1484" i="6"/>
  <c r="D1485" i="6"/>
  <c r="M1485" i="6" s="1"/>
  <c r="D1486" i="6"/>
  <c r="M1486" i="6" s="1"/>
  <c r="D1487" i="6"/>
  <c r="D1488" i="6"/>
  <c r="D1489" i="6"/>
  <c r="D1490" i="6"/>
  <c r="M1490" i="6"/>
  <c r="D1491" i="6"/>
  <c r="D1492" i="6"/>
  <c r="M1492" i="6"/>
  <c r="D1493" i="6"/>
  <c r="D1494" i="6"/>
  <c r="M1494" i="6" s="1"/>
  <c r="D1495" i="6"/>
  <c r="D1496" i="6"/>
  <c r="M1496" i="6" s="1"/>
  <c r="D1497" i="6"/>
  <c r="M1497" i="6" s="1"/>
  <c r="D1498" i="6"/>
  <c r="M1498" i="6"/>
  <c r="D1499" i="6"/>
  <c r="D1500" i="6"/>
  <c r="M1500" i="6" s="1"/>
  <c r="D1501" i="6"/>
  <c r="D1502" i="6"/>
  <c r="M1502" i="6" s="1"/>
  <c r="D1503" i="6"/>
  <c r="M1503" i="6" s="1"/>
  <c r="D1504" i="6"/>
  <c r="M1504" i="6" s="1"/>
  <c r="D1505" i="6"/>
  <c r="D1506" i="6"/>
  <c r="D1507" i="6"/>
  <c r="D1508" i="6"/>
  <c r="M1508" i="6" s="1"/>
  <c r="D1509" i="6"/>
  <c r="M1509" i="6" s="1"/>
  <c r="D1510" i="6"/>
  <c r="B1512" i="6"/>
  <c r="G1512" i="6" s="1"/>
  <c r="L1512" i="6" s="1"/>
  <c r="B1511" i="6"/>
  <c r="G1511" i="6" s="1"/>
  <c r="L1511" i="6" s="1"/>
  <c r="D1511" i="6"/>
  <c r="D1512" i="6"/>
  <c r="M1512" i="6" s="1"/>
  <c r="C41" i="3"/>
  <c r="AF41" i="3"/>
  <c r="BH41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68" i="3"/>
  <c r="C68" i="3"/>
  <c r="D67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F2043" i="6"/>
  <c r="F2042" i="6"/>
  <c r="F2033" i="6"/>
  <c r="I2046" i="6"/>
  <c r="AF68" i="3"/>
  <c r="AG68" i="3"/>
  <c r="AF37" i="3"/>
  <c r="AG37" i="3"/>
  <c r="BH37" i="3"/>
  <c r="BI37" i="3"/>
  <c r="BH15" i="3"/>
  <c r="BH16" i="3"/>
  <c r="BH17" i="3"/>
  <c r="BH18" i="3"/>
  <c r="BH19" i="3"/>
  <c r="BH20" i="3"/>
  <c r="BH21" i="3"/>
  <c r="BH22" i="3"/>
  <c r="BH23" i="3"/>
  <c r="BH24" i="3"/>
  <c r="BH25" i="3"/>
  <c r="BH26" i="3"/>
  <c r="BH27" i="3"/>
  <c r="BH28" i="3"/>
  <c r="BH29" i="3"/>
  <c r="BH30" i="3"/>
  <c r="BH31" i="3"/>
  <c r="BH32" i="3"/>
  <c r="BH33" i="3"/>
  <c r="BH34" i="3"/>
  <c r="BH35" i="3"/>
  <c r="BH36" i="3"/>
  <c r="BI15" i="3"/>
  <c r="BI16" i="3"/>
  <c r="BI17" i="3"/>
  <c r="BI18" i="3"/>
  <c r="BI19" i="3"/>
  <c r="BI20" i="3"/>
  <c r="BI21" i="3"/>
  <c r="BI22" i="3"/>
  <c r="BI23" i="3"/>
  <c r="BI24" i="3"/>
  <c r="BI25" i="3"/>
  <c r="BI26" i="3"/>
  <c r="BI27" i="3"/>
  <c r="BI28" i="3"/>
  <c r="BI29" i="3"/>
  <c r="BI30" i="3"/>
  <c r="BI31" i="3"/>
  <c r="BI32" i="3"/>
  <c r="BI33" i="3"/>
  <c r="BI34" i="3"/>
  <c r="BI35" i="3"/>
  <c r="BI36" i="3"/>
  <c r="BH46" i="3"/>
  <c r="BH47" i="3"/>
  <c r="BH48" i="3"/>
  <c r="BH49" i="3"/>
  <c r="BH50" i="3"/>
  <c r="BH51" i="3"/>
  <c r="BH52" i="3"/>
  <c r="BH53" i="3"/>
  <c r="BH54" i="3"/>
  <c r="BH55" i="3"/>
  <c r="BH56" i="3"/>
  <c r="BH57" i="3"/>
  <c r="BH58" i="3"/>
  <c r="BH59" i="3"/>
  <c r="BH60" i="3"/>
  <c r="BH61" i="3"/>
  <c r="BH62" i="3"/>
  <c r="BH63" i="3"/>
  <c r="BH64" i="3"/>
  <c r="BH65" i="3"/>
  <c r="BH66" i="3"/>
  <c r="BH67" i="3"/>
  <c r="E14" i="8"/>
  <c r="F11" i="8" s="1"/>
  <c r="BI46" i="3"/>
  <c r="BI47" i="3"/>
  <c r="BI48" i="3"/>
  <c r="BI49" i="3"/>
  <c r="BI50" i="3"/>
  <c r="BI51" i="3"/>
  <c r="BI52" i="3"/>
  <c r="BI53" i="3"/>
  <c r="BI54" i="3"/>
  <c r="BI55" i="3"/>
  <c r="BI56" i="3"/>
  <c r="BI57" i="3"/>
  <c r="BI58" i="3"/>
  <c r="BI59" i="3"/>
  <c r="BI60" i="3"/>
  <c r="BI61" i="3"/>
  <c r="BI62" i="3"/>
  <c r="BI63" i="3"/>
  <c r="BI64" i="3"/>
  <c r="BI65" i="3"/>
  <c r="BI66" i="3"/>
  <c r="BI67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K45" i="3"/>
  <c r="BM45" i="3"/>
  <c r="BO45" i="3"/>
  <c r="BQ45" i="3"/>
  <c r="BS45" i="3"/>
  <c r="BU45" i="3"/>
  <c r="BW45" i="3"/>
  <c r="BY45" i="3"/>
  <c r="CA45" i="3"/>
  <c r="CC45" i="3"/>
  <c r="CE45" i="3"/>
  <c r="CG45" i="3"/>
  <c r="BJ45" i="3"/>
  <c r="BL45" i="3"/>
  <c r="BN45" i="3"/>
  <c r="BP45" i="3"/>
  <c r="BR45" i="3"/>
  <c r="BT45" i="3"/>
  <c r="BV45" i="3"/>
  <c r="BX45" i="3"/>
  <c r="BZ45" i="3"/>
  <c r="CB45" i="3"/>
  <c r="CD45" i="3"/>
  <c r="CF45" i="3"/>
  <c r="BK14" i="3"/>
  <c r="BM14" i="3"/>
  <c r="BO14" i="3"/>
  <c r="BQ14" i="3"/>
  <c r="BS14" i="3"/>
  <c r="BU14" i="3"/>
  <c r="BW14" i="3"/>
  <c r="BY14" i="3"/>
  <c r="CA14" i="3"/>
  <c r="CC14" i="3"/>
  <c r="CE14" i="3"/>
  <c r="CG14" i="3"/>
  <c r="BJ14" i="3"/>
  <c r="BL14" i="3"/>
  <c r="BN14" i="3"/>
  <c r="BP14" i="3"/>
  <c r="BR14" i="3"/>
  <c r="BT14" i="3"/>
  <c r="BV14" i="3"/>
  <c r="BX14" i="3"/>
  <c r="BZ14" i="3"/>
  <c r="CB14" i="3"/>
  <c r="CD14" i="3"/>
  <c r="CF14" i="3"/>
  <c r="AI45" i="3"/>
  <c r="AK45" i="3"/>
  <c r="AM45" i="3"/>
  <c r="AO45" i="3"/>
  <c r="AQ45" i="3"/>
  <c r="AS45" i="3"/>
  <c r="AU45" i="3"/>
  <c r="AW45" i="3"/>
  <c r="AY45" i="3"/>
  <c r="BA45" i="3"/>
  <c r="BC45" i="3"/>
  <c r="BE45" i="3"/>
  <c r="AH45" i="3"/>
  <c r="AJ45" i="3"/>
  <c r="AL45" i="3"/>
  <c r="AN45" i="3"/>
  <c r="AP45" i="3"/>
  <c r="AR45" i="3"/>
  <c r="AT45" i="3"/>
  <c r="AV45" i="3"/>
  <c r="AX45" i="3"/>
  <c r="AZ45" i="3"/>
  <c r="BB45" i="3"/>
  <c r="BD45" i="3"/>
  <c r="F45" i="3"/>
  <c r="H45" i="3"/>
  <c r="J45" i="3"/>
  <c r="L45" i="3"/>
  <c r="N45" i="3"/>
  <c r="P45" i="3"/>
  <c r="R45" i="3"/>
  <c r="T45" i="3"/>
  <c r="V45" i="3"/>
  <c r="X45" i="3"/>
  <c r="Z45" i="3"/>
  <c r="AB45" i="3"/>
  <c r="E45" i="3"/>
  <c r="G45" i="3"/>
  <c r="I45" i="3"/>
  <c r="K45" i="3"/>
  <c r="M45" i="3"/>
  <c r="O45" i="3"/>
  <c r="Q45" i="3"/>
  <c r="S45" i="3"/>
  <c r="U45" i="3"/>
  <c r="W45" i="3"/>
  <c r="Y45" i="3"/>
  <c r="AA45" i="3"/>
  <c r="F14" i="3"/>
  <c r="H14" i="3"/>
  <c r="J14" i="3"/>
  <c r="L14" i="3"/>
  <c r="N14" i="3"/>
  <c r="P14" i="3"/>
  <c r="R14" i="3"/>
  <c r="T14" i="3"/>
  <c r="V14" i="3"/>
  <c r="X14" i="3"/>
  <c r="Z14" i="3"/>
  <c r="AB14" i="3"/>
  <c r="E14" i="3"/>
  <c r="G14" i="3"/>
  <c r="I14" i="3"/>
  <c r="K14" i="3"/>
  <c r="M14" i="3"/>
  <c r="O14" i="3"/>
  <c r="Q14" i="3"/>
  <c r="S14" i="3"/>
  <c r="U14" i="3"/>
  <c r="W14" i="3"/>
  <c r="Y14" i="3"/>
  <c r="AA14" i="3"/>
  <c r="D14" i="8"/>
  <c r="D66" i="6"/>
  <c r="D1421" i="6" s="1"/>
  <c r="D698" i="6"/>
  <c r="I1421" i="6" s="1"/>
  <c r="D67" i="6"/>
  <c r="D1422" i="6"/>
  <c r="D699" i="6"/>
  <c r="I1422" i="6" s="1"/>
  <c r="D68" i="6"/>
  <c r="D1423" i="6" s="1"/>
  <c r="D700" i="6"/>
  <c r="I1423" i="6" s="1"/>
  <c r="E66" i="6"/>
  <c r="E1421" i="6"/>
  <c r="E67" i="6"/>
  <c r="E1422" i="6" s="1"/>
  <c r="E68" i="6"/>
  <c r="E1423" i="6" s="1"/>
  <c r="E698" i="6"/>
  <c r="J1421" i="6" s="1"/>
  <c r="E699" i="6"/>
  <c r="J1422" i="6" s="1"/>
  <c r="E700" i="6"/>
  <c r="J1423" i="6" s="1"/>
  <c r="AG46" i="3"/>
  <c r="AG47" i="3"/>
  <c r="AG48" i="3"/>
  <c r="AG49" i="3"/>
  <c r="AG50" i="3"/>
  <c r="AG51" i="3"/>
  <c r="AG52" i="3"/>
  <c r="AG53" i="3"/>
  <c r="AG54" i="3"/>
  <c r="AG55" i="3"/>
  <c r="AG56" i="3"/>
  <c r="AG57" i="3"/>
  <c r="AG58" i="3"/>
  <c r="AG59" i="3"/>
  <c r="AG60" i="3"/>
  <c r="AG61" i="3"/>
  <c r="AG62" i="3"/>
  <c r="AG63" i="3"/>
  <c r="AG64" i="3"/>
  <c r="AG65" i="3"/>
  <c r="AG66" i="3"/>
  <c r="AG67" i="3"/>
  <c r="AF15" i="3"/>
  <c r="AF16" i="3"/>
  <c r="AF17" i="3"/>
  <c r="AF18" i="3"/>
  <c r="AF19" i="3"/>
  <c r="AF20" i="3"/>
  <c r="AF21" i="3"/>
  <c r="AF22" i="3"/>
  <c r="AF23" i="3"/>
  <c r="AF24" i="3"/>
  <c r="AF25" i="3"/>
  <c r="AF26" i="3"/>
  <c r="AF27" i="3"/>
  <c r="AF28" i="3"/>
  <c r="AF29" i="3"/>
  <c r="AF30" i="3"/>
  <c r="AF31" i="3"/>
  <c r="AF32" i="3"/>
  <c r="AF33" i="3"/>
  <c r="AF34" i="3"/>
  <c r="AF35" i="3"/>
  <c r="AF36" i="3"/>
  <c r="AG15" i="3"/>
  <c r="AG16" i="3"/>
  <c r="AG17" i="3"/>
  <c r="AG18" i="3"/>
  <c r="AG19" i="3"/>
  <c r="AG20" i="3"/>
  <c r="AG21" i="3"/>
  <c r="AG22" i="3"/>
  <c r="AG23" i="3"/>
  <c r="AG24" i="3"/>
  <c r="AG25" i="3"/>
  <c r="AG26" i="3"/>
  <c r="AG27" i="3"/>
  <c r="AG28" i="3"/>
  <c r="AG29" i="3"/>
  <c r="AG30" i="3"/>
  <c r="AG31" i="3"/>
  <c r="AG32" i="3"/>
  <c r="AG33" i="3"/>
  <c r="AG34" i="3"/>
  <c r="AG35" i="3"/>
  <c r="AG36" i="3"/>
  <c r="AF46" i="3"/>
  <c r="AF47" i="3"/>
  <c r="AF48" i="3"/>
  <c r="AF49" i="3"/>
  <c r="AF50" i="3"/>
  <c r="AF51" i="3"/>
  <c r="AF52" i="3"/>
  <c r="AF53" i="3"/>
  <c r="AF54" i="3"/>
  <c r="AF55" i="3"/>
  <c r="AF56" i="3"/>
  <c r="AF57" i="3"/>
  <c r="AF58" i="3"/>
  <c r="AF59" i="3"/>
  <c r="AF60" i="3"/>
  <c r="AF61" i="3"/>
  <c r="AF62" i="3"/>
  <c r="AF63" i="3"/>
  <c r="AF64" i="3"/>
  <c r="AF65" i="3"/>
  <c r="AF66" i="3"/>
  <c r="AF67" i="3"/>
  <c r="D34" i="2"/>
  <c r="E34" i="2"/>
  <c r="F34" i="2"/>
  <c r="G34" i="2"/>
  <c r="H34" i="2"/>
  <c r="I34" i="2"/>
  <c r="J34" i="2"/>
  <c r="K34" i="2"/>
  <c r="D35" i="2"/>
  <c r="E35" i="2"/>
  <c r="F35" i="2"/>
  <c r="G35" i="2"/>
  <c r="H35" i="2"/>
  <c r="I35" i="2"/>
  <c r="J35" i="2"/>
  <c r="K35" i="2"/>
  <c r="D36" i="2"/>
  <c r="E36" i="2"/>
  <c r="F36" i="2"/>
  <c r="G36" i="2"/>
  <c r="H36" i="2"/>
  <c r="I36" i="2"/>
  <c r="J36" i="2"/>
  <c r="K36" i="2"/>
  <c r="D37" i="2"/>
  <c r="E37" i="2"/>
  <c r="F37" i="2"/>
  <c r="G37" i="2"/>
  <c r="H37" i="2"/>
  <c r="I37" i="2"/>
  <c r="J37" i="2"/>
  <c r="K37" i="2"/>
  <c r="D38" i="2"/>
  <c r="E38" i="2"/>
  <c r="F38" i="2"/>
  <c r="G38" i="2"/>
  <c r="H38" i="2"/>
  <c r="I38" i="2"/>
  <c r="J38" i="2"/>
  <c r="K38" i="2"/>
  <c r="D39" i="2"/>
  <c r="E39" i="2"/>
  <c r="F39" i="2"/>
  <c r="G39" i="2"/>
  <c r="H39" i="2"/>
  <c r="I39" i="2"/>
  <c r="J39" i="2"/>
  <c r="K39" i="2"/>
  <c r="D40" i="2"/>
  <c r="E40" i="2"/>
  <c r="F40" i="2"/>
  <c r="G40" i="2"/>
  <c r="H40" i="2"/>
  <c r="I40" i="2"/>
  <c r="J40" i="2"/>
  <c r="K40" i="2"/>
  <c r="D41" i="2"/>
  <c r="E41" i="2"/>
  <c r="F41" i="2"/>
  <c r="G41" i="2"/>
  <c r="H41" i="2"/>
  <c r="I41" i="2"/>
  <c r="J41" i="2"/>
  <c r="K41" i="2"/>
  <c r="D42" i="2"/>
  <c r="E42" i="2"/>
  <c r="F42" i="2"/>
  <c r="G42" i="2"/>
  <c r="H42" i="2"/>
  <c r="I42" i="2"/>
  <c r="J42" i="2"/>
  <c r="K42" i="2"/>
  <c r="D43" i="2"/>
  <c r="E43" i="2"/>
  <c r="F43" i="2"/>
  <c r="G43" i="2"/>
  <c r="H43" i="2"/>
  <c r="I43" i="2"/>
  <c r="J43" i="2"/>
  <c r="K43" i="2"/>
  <c r="D44" i="2"/>
  <c r="E44" i="2"/>
  <c r="F44" i="2"/>
  <c r="G44" i="2"/>
  <c r="H44" i="2"/>
  <c r="I44" i="2"/>
  <c r="J44" i="2"/>
  <c r="K44" i="2"/>
  <c r="D45" i="2"/>
  <c r="E45" i="2"/>
  <c r="F45" i="2"/>
  <c r="G45" i="2"/>
  <c r="H45" i="2"/>
  <c r="I45" i="2"/>
  <c r="J45" i="2"/>
  <c r="K45" i="2"/>
  <c r="D46" i="2"/>
  <c r="E46" i="2"/>
  <c r="F46" i="2"/>
  <c r="G46" i="2"/>
  <c r="H46" i="2"/>
  <c r="I46" i="2"/>
  <c r="J46" i="2"/>
  <c r="K46" i="2"/>
  <c r="D47" i="2"/>
  <c r="E47" i="2"/>
  <c r="F47" i="2"/>
  <c r="G47" i="2"/>
  <c r="H47" i="2"/>
  <c r="I47" i="2"/>
  <c r="J47" i="2"/>
  <c r="K47" i="2"/>
  <c r="D48" i="2"/>
  <c r="E48" i="2"/>
  <c r="F48" i="2"/>
  <c r="G48" i="2"/>
  <c r="H48" i="2"/>
  <c r="I48" i="2"/>
  <c r="J48" i="2"/>
  <c r="K48" i="2"/>
  <c r="D49" i="2"/>
  <c r="E49" i="2"/>
  <c r="F49" i="2"/>
  <c r="G49" i="2"/>
  <c r="H49" i="2"/>
  <c r="I49" i="2"/>
  <c r="J49" i="2"/>
  <c r="K49" i="2"/>
  <c r="D50" i="2"/>
  <c r="E50" i="2"/>
  <c r="F50" i="2"/>
  <c r="G50" i="2"/>
  <c r="H50" i="2"/>
  <c r="I50" i="2"/>
  <c r="J50" i="2"/>
  <c r="K50" i="2"/>
  <c r="D51" i="2"/>
  <c r="E51" i="2"/>
  <c r="F51" i="2"/>
  <c r="G51" i="2"/>
  <c r="H51" i="2"/>
  <c r="I51" i="2"/>
  <c r="J51" i="2"/>
  <c r="K51" i="2"/>
  <c r="D52" i="2"/>
  <c r="E52" i="2"/>
  <c r="F52" i="2"/>
  <c r="G52" i="2"/>
  <c r="H52" i="2"/>
  <c r="I52" i="2"/>
  <c r="J52" i="2"/>
  <c r="K52" i="2"/>
  <c r="D53" i="2"/>
  <c r="E53" i="2"/>
  <c r="F53" i="2"/>
  <c r="G53" i="2"/>
  <c r="H53" i="2"/>
  <c r="I53" i="2"/>
  <c r="J53" i="2"/>
  <c r="K53" i="2"/>
  <c r="D54" i="2"/>
  <c r="E54" i="2"/>
  <c r="F54" i="2"/>
  <c r="G54" i="2"/>
  <c r="H54" i="2"/>
  <c r="I54" i="2"/>
  <c r="J54" i="2"/>
  <c r="K54" i="2"/>
  <c r="D55" i="2"/>
  <c r="E55" i="2"/>
  <c r="F55" i="2"/>
  <c r="G55" i="2"/>
  <c r="H55" i="2"/>
  <c r="I55" i="2"/>
  <c r="J55" i="2"/>
  <c r="K55" i="2"/>
  <c r="D56" i="2"/>
  <c r="E56" i="2"/>
  <c r="F56" i="2"/>
  <c r="G56" i="2"/>
  <c r="H56" i="2"/>
  <c r="I56" i="2"/>
  <c r="J56" i="2"/>
  <c r="K56" i="2"/>
  <c r="D57" i="2"/>
  <c r="E57" i="2"/>
  <c r="F57" i="2"/>
  <c r="G57" i="2"/>
  <c r="H57" i="2"/>
  <c r="I57" i="2"/>
  <c r="J57" i="2"/>
  <c r="K57" i="2"/>
  <c r="D58" i="2"/>
  <c r="E58" i="2"/>
  <c r="F58" i="2"/>
  <c r="G58" i="2"/>
  <c r="H58" i="2"/>
  <c r="I58" i="2"/>
  <c r="J58" i="2"/>
  <c r="K58" i="2"/>
  <c r="D59" i="2"/>
  <c r="E59" i="2"/>
  <c r="F59" i="2"/>
  <c r="G59" i="2"/>
  <c r="H59" i="2"/>
  <c r="I59" i="2"/>
  <c r="J59" i="2"/>
  <c r="K59" i="2"/>
  <c r="D60" i="2"/>
  <c r="E60" i="2"/>
  <c r="F60" i="2"/>
  <c r="G60" i="2"/>
  <c r="H60" i="2"/>
  <c r="I60" i="2"/>
  <c r="J60" i="2"/>
  <c r="K60" i="2"/>
  <c r="D61" i="2"/>
  <c r="E61" i="2"/>
  <c r="F61" i="2"/>
  <c r="G61" i="2"/>
  <c r="H61" i="2"/>
  <c r="I61" i="2"/>
  <c r="J61" i="2"/>
  <c r="K61" i="2"/>
  <c r="D62" i="2"/>
  <c r="E62" i="2"/>
  <c r="F62" i="2"/>
  <c r="G62" i="2"/>
  <c r="H62" i="2"/>
  <c r="I62" i="2"/>
  <c r="J62" i="2"/>
  <c r="K62" i="2"/>
  <c r="D63" i="2"/>
  <c r="E63" i="2"/>
  <c r="F63" i="2"/>
  <c r="G63" i="2"/>
  <c r="H63" i="2"/>
  <c r="I63" i="2"/>
  <c r="J63" i="2"/>
  <c r="K63" i="2"/>
  <c r="D671" i="2"/>
  <c r="E671" i="2"/>
  <c r="F671" i="2"/>
  <c r="G671" i="2"/>
  <c r="H671" i="2"/>
  <c r="I671" i="2"/>
  <c r="J671" i="2"/>
  <c r="K671" i="2"/>
  <c r="D672" i="2"/>
  <c r="E672" i="2"/>
  <c r="F672" i="2"/>
  <c r="G672" i="2"/>
  <c r="H672" i="2"/>
  <c r="I672" i="2"/>
  <c r="J672" i="2"/>
  <c r="K672" i="2"/>
  <c r="D673" i="2"/>
  <c r="E673" i="2"/>
  <c r="F673" i="2"/>
  <c r="G673" i="2"/>
  <c r="H673" i="2"/>
  <c r="I673" i="2"/>
  <c r="J673" i="2"/>
  <c r="K673" i="2"/>
  <c r="D674" i="2"/>
  <c r="E674" i="2"/>
  <c r="F674" i="2"/>
  <c r="G674" i="2"/>
  <c r="H674" i="2"/>
  <c r="I674" i="2"/>
  <c r="J674" i="2"/>
  <c r="K674" i="2"/>
  <c r="D675" i="2"/>
  <c r="E675" i="2"/>
  <c r="F675" i="2"/>
  <c r="G675" i="2"/>
  <c r="H675" i="2"/>
  <c r="I675" i="2"/>
  <c r="J675" i="2"/>
  <c r="K675" i="2"/>
  <c r="D676" i="2"/>
  <c r="E676" i="2"/>
  <c r="F676" i="2"/>
  <c r="G676" i="2"/>
  <c r="H676" i="2"/>
  <c r="I676" i="2"/>
  <c r="J676" i="2"/>
  <c r="K676" i="2"/>
  <c r="D677" i="2"/>
  <c r="E677" i="2"/>
  <c r="F677" i="2"/>
  <c r="G677" i="2"/>
  <c r="H677" i="2"/>
  <c r="I677" i="2"/>
  <c r="J677" i="2"/>
  <c r="K677" i="2"/>
  <c r="D678" i="2"/>
  <c r="E678" i="2"/>
  <c r="F678" i="2"/>
  <c r="G678" i="2"/>
  <c r="H678" i="2"/>
  <c r="I678" i="2"/>
  <c r="J678" i="2"/>
  <c r="K678" i="2"/>
  <c r="D679" i="2"/>
  <c r="E679" i="2"/>
  <c r="F679" i="2"/>
  <c r="G679" i="2"/>
  <c r="H679" i="2"/>
  <c r="I679" i="2"/>
  <c r="J679" i="2"/>
  <c r="K679" i="2"/>
  <c r="D680" i="2"/>
  <c r="E680" i="2"/>
  <c r="F680" i="2"/>
  <c r="G680" i="2"/>
  <c r="H680" i="2"/>
  <c r="I680" i="2"/>
  <c r="J680" i="2"/>
  <c r="K680" i="2"/>
  <c r="D681" i="2"/>
  <c r="E681" i="2"/>
  <c r="F681" i="2"/>
  <c r="G681" i="2"/>
  <c r="H681" i="2"/>
  <c r="I681" i="2"/>
  <c r="J681" i="2"/>
  <c r="K681" i="2"/>
  <c r="D682" i="2"/>
  <c r="E682" i="2"/>
  <c r="F682" i="2"/>
  <c r="G682" i="2"/>
  <c r="H682" i="2"/>
  <c r="I682" i="2"/>
  <c r="J682" i="2"/>
  <c r="K682" i="2"/>
  <c r="D683" i="2"/>
  <c r="E683" i="2"/>
  <c r="F683" i="2"/>
  <c r="G683" i="2"/>
  <c r="H683" i="2"/>
  <c r="I683" i="2"/>
  <c r="J683" i="2"/>
  <c r="K683" i="2"/>
  <c r="D684" i="2"/>
  <c r="E684" i="2"/>
  <c r="F684" i="2"/>
  <c r="G684" i="2"/>
  <c r="H684" i="2"/>
  <c r="I684" i="2"/>
  <c r="J684" i="2"/>
  <c r="K684" i="2"/>
  <c r="D685" i="2"/>
  <c r="E685" i="2"/>
  <c r="F685" i="2"/>
  <c r="G685" i="2"/>
  <c r="H685" i="2"/>
  <c r="I685" i="2"/>
  <c r="J685" i="2"/>
  <c r="K685" i="2"/>
  <c r="D686" i="2"/>
  <c r="E686" i="2"/>
  <c r="F686" i="2"/>
  <c r="G686" i="2"/>
  <c r="H686" i="2"/>
  <c r="I686" i="2"/>
  <c r="J686" i="2"/>
  <c r="K686" i="2"/>
  <c r="D687" i="2"/>
  <c r="E687" i="2"/>
  <c r="F687" i="2"/>
  <c r="G687" i="2"/>
  <c r="H687" i="2"/>
  <c r="I687" i="2"/>
  <c r="J687" i="2"/>
  <c r="K687" i="2"/>
  <c r="D688" i="2"/>
  <c r="E688" i="2"/>
  <c r="F688" i="2"/>
  <c r="G688" i="2"/>
  <c r="H688" i="2"/>
  <c r="I688" i="2"/>
  <c r="J688" i="2"/>
  <c r="K688" i="2"/>
  <c r="D689" i="2"/>
  <c r="E689" i="2"/>
  <c r="F689" i="2"/>
  <c r="G689" i="2"/>
  <c r="H689" i="2"/>
  <c r="I689" i="2"/>
  <c r="J689" i="2"/>
  <c r="K689" i="2"/>
  <c r="D690" i="2"/>
  <c r="E690" i="2"/>
  <c r="F690" i="2"/>
  <c r="G690" i="2"/>
  <c r="H690" i="2"/>
  <c r="I690" i="2"/>
  <c r="J690" i="2"/>
  <c r="K690" i="2"/>
  <c r="D691" i="2"/>
  <c r="E691" i="2"/>
  <c r="F691" i="2"/>
  <c r="G691" i="2"/>
  <c r="H691" i="2"/>
  <c r="I691" i="2"/>
  <c r="J691" i="2"/>
  <c r="K691" i="2"/>
  <c r="D692" i="2"/>
  <c r="E692" i="2"/>
  <c r="F692" i="2"/>
  <c r="G692" i="2"/>
  <c r="H692" i="2"/>
  <c r="I692" i="2"/>
  <c r="J692" i="2"/>
  <c r="K692" i="2"/>
  <c r="D693" i="2"/>
  <c r="E693" i="2"/>
  <c r="F693" i="2"/>
  <c r="G693" i="2"/>
  <c r="H693" i="2"/>
  <c r="I693" i="2"/>
  <c r="J693" i="2"/>
  <c r="K693" i="2"/>
  <c r="D694" i="2"/>
  <c r="E694" i="2"/>
  <c r="F694" i="2"/>
  <c r="G694" i="2"/>
  <c r="H694" i="2"/>
  <c r="I694" i="2"/>
  <c r="J694" i="2"/>
  <c r="K694" i="2"/>
  <c r="D695" i="2"/>
  <c r="E695" i="2"/>
  <c r="F695" i="2"/>
  <c r="G695" i="2"/>
  <c r="H695" i="2"/>
  <c r="I695" i="2"/>
  <c r="J695" i="2"/>
  <c r="K695" i="2"/>
  <c r="D696" i="2"/>
  <c r="E696" i="2"/>
  <c r="F696" i="2"/>
  <c r="G696" i="2"/>
  <c r="H696" i="2"/>
  <c r="I696" i="2"/>
  <c r="J696" i="2"/>
  <c r="K696" i="2"/>
  <c r="D697" i="2"/>
  <c r="E697" i="2"/>
  <c r="F697" i="2"/>
  <c r="G697" i="2"/>
  <c r="H697" i="2"/>
  <c r="I697" i="2"/>
  <c r="J697" i="2"/>
  <c r="K697" i="2"/>
  <c r="D698" i="2"/>
  <c r="E698" i="2"/>
  <c r="F698" i="2"/>
  <c r="G698" i="2"/>
  <c r="H698" i="2"/>
  <c r="I698" i="2"/>
  <c r="J698" i="2"/>
  <c r="K698" i="2"/>
  <c r="D699" i="2"/>
  <c r="E699" i="2"/>
  <c r="F699" i="2"/>
  <c r="G699" i="2"/>
  <c r="H699" i="2"/>
  <c r="I699" i="2"/>
  <c r="J699" i="2"/>
  <c r="K699" i="2"/>
  <c r="E700" i="2"/>
  <c r="F700" i="2"/>
  <c r="G700" i="2"/>
  <c r="H700" i="2"/>
  <c r="I700" i="2"/>
  <c r="J700" i="2"/>
  <c r="K700" i="2"/>
  <c r="D36" i="6"/>
  <c r="D1391" i="6" s="1"/>
  <c r="E246" i="6"/>
  <c r="E36" i="6"/>
  <c r="E1391" i="6"/>
  <c r="F36" i="6"/>
  <c r="G36" i="6"/>
  <c r="H36" i="6"/>
  <c r="I36" i="6"/>
  <c r="D37" i="6"/>
  <c r="D1392" i="6" s="1"/>
  <c r="E247" i="6"/>
  <c r="E457" i="6"/>
  <c r="E1814" i="6"/>
  <c r="O1814" i="6" s="1"/>
  <c r="F37" i="6"/>
  <c r="G37" i="6"/>
  <c r="H37" i="6"/>
  <c r="I37" i="6"/>
  <c r="D38" i="6"/>
  <c r="D1393" i="6" s="1"/>
  <c r="E248" i="6"/>
  <c r="E458" i="6"/>
  <c r="F38" i="6"/>
  <c r="G38" i="6"/>
  <c r="H38" i="6"/>
  <c r="I38" i="6"/>
  <c r="D39" i="6"/>
  <c r="D1394" i="6" s="1"/>
  <c r="E39" i="6"/>
  <c r="E1394" i="6" s="1"/>
  <c r="F39" i="6"/>
  <c r="G39" i="6"/>
  <c r="H39" i="6"/>
  <c r="I39" i="6"/>
  <c r="D40" i="6"/>
  <c r="D1395" i="6"/>
  <c r="E40" i="6"/>
  <c r="E1395" i="6" s="1"/>
  <c r="F40" i="6"/>
  <c r="G40" i="6"/>
  <c r="H40" i="6"/>
  <c r="I40" i="6"/>
  <c r="D41" i="6"/>
  <c r="D1396" i="6" s="1"/>
  <c r="E41" i="6"/>
  <c r="E1396" i="6"/>
  <c r="F41" i="6"/>
  <c r="G41" i="6"/>
  <c r="H41" i="6"/>
  <c r="I41" i="6"/>
  <c r="D42" i="6"/>
  <c r="D1397" i="6" s="1"/>
  <c r="E42" i="6"/>
  <c r="E1397" i="6"/>
  <c r="F42" i="6"/>
  <c r="G42" i="6"/>
  <c r="H42" i="6"/>
  <c r="I42" i="6"/>
  <c r="D43" i="6"/>
  <c r="D1398" i="6" s="1"/>
  <c r="E43" i="6"/>
  <c r="E1398" i="6"/>
  <c r="F43" i="6"/>
  <c r="G43" i="6"/>
  <c r="H43" i="6"/>
  <c r="I43" i="6"/>
  <c r="D44" i="6"/>
  <c r="D1399" i="6" s="1"/>
  <c r="E44" i="6"/>
  <c r="E1399" i="6"/>
  <c r="F44" i="6"/>
  <c r="G44" i="6"/>
  <c r="H44" i="6"/>
  <c r="I44" i="6"/>
  <c r="D45" i="6"/>
  <c r="D1400" i="6"/>
  <c r="E45" i="6"/>
  <c r="E1400" i="6" s="1"/>
  <c r="F45" i="6"/>
  <c r="G45" i="6"/>
  <c r="H45" i="6"/>
  <c r="I45" i="6"/>
  <c r="D46" i="6"/>
  <c r="D1401" i="6"/>
  <c r="E46" i="6"/>
  <c r="E1401" i="6" s="1"/>
  <c r="F46" i="6"/>
  <c r="G46" i="6"/>
  <c r="H46" i="6"/>
  <c r="I46" i="6"/>
  <c r="D47" i="6"/>
  <c r="D1402" i="6"/>
  <c r="E47" i="6"/>
  <c r="E1402" i="6" s="1"/>
  <c r="F47" i="6"/>
  <c r="G47" i="6"/>
  <c r="H47" i="6"/>
  <c r="I47" i="6"/>
  <c r="D48" i="6"/>
  <c r="D1403" i="6" s="1"/>
  <c r="E48" i="6"/>
  <c r="E1403" i="6" s="1"/>
  <c r="F48" i="6"/>
  <c r="G48" i="6"/>
  <c r="H48" i="6"/>
  <c r="I48" i="6"/>
  <c r="D49" i="6"/>
  <c r="D1404" i="6" s="1"/>
  <c r="E49" i="6"/>
  <c r="E1404" i="6" s="1"/>
  <c r="F49" i="6"/>
  <c r="G49" i="6"/>
  <c r="H49" i="6"/>
  <c r="I49" i="6"/>
  <c r="D50" i="6"/>
  <c r="D1405" i="6"/>
  <c r="E50" i="6"/>
  <c r="E1405" i="6" s="1"/>
  <c r="F50" i="6"/>
  <c r="G50" i="6"/>
  <c r="H50" i="6"/>
  <c r="I50" i="6"/>
  <c r="D51" i="6"/>
  <c r="D1406" i="6"/>
  <c r="E51" i="6"/>
  <c r="E1406" i="6"/>
  <c r="F51" i="6"/>
  <c r="G51" i="6"/>
  <c r="H51" i="6"/>
  <c r="I51" i="6"/>
  <c r="D52" i="6"/>
  <c r="D1407" i="6" s="1"/>
  <c r="E52" i="6"/>
  <c r="E1407" i="6" s="1"/>
  <c r="F52" i="6"/>
  <c r="G52" i="6"/>
  <c r="H52" i="6"/>
  <c r="I52" i="6"/>
  <c r="D53" i="6"/>
  <c r="D1408" i="6" s="1"/>
  <c r="E53" i="6"/>
  <c r="E1408" i="6" s="1"/>
  <c r="F53" i="6"/>
  <c r="G53" i="6"/>
  <c r="H53" i="6"/>
  <c r="I53" i="6"/>
  <c r="D54" i="6"/>
  <c r="D1409" i="6"/>
  <c r="E54" i="6"/>
  <c r="E1409" i="6"/>
  <c r="F54" i="6"/>
  <c r="G54" i="6"/>
  <c r="H54" i="6"/>
  <c r="I54" i="6"/>
  <c r="D55" i="6"/>
  <c r="D1410" i="6"/>
  <c r="E55" i="6"/>
  <c r="E1410" i="6" s="1"/>
  <c r="F55" i="6"/>
  <c r="G55" i="6"/>
  <c r="H55" i="6"/>
  <c r="I55" i="6"/>
  <c r="D56" i="6"/>
  <c r="D1411" i="6" s="1"/>
  <c r="E56" i="6"/>
  <c r="E1411" i="6"/>
  <c r="F56" i="6"/>
  <c r="G56" i="6"/>
  <c r="H56" i="6"/>
  <c r="I56" i="6"/>
  <c r="D57" i="6"/>
  <c r="D1412" i="6"/>
  <c r="E57" i="6"/>
  <c r="E1412" i="6" s="1"/>
  <c r="F57" i="6"/>
  <c r="G57" i="6"/>
  <c r="H57" i="6"/>
  <c r="I57" i="6"/>
  <c r="D58" i="6"/>
  <c r="D1413" i="6"/>
  <c r="E58" i="6"/>
  <c r="E1413" i="6" s="1"/>
  <c r="F58" i="6"/>
  <c r="G58" i="6"/>
  <c r="H58" i="6"/>
  <c r="I58" i="6"/>
  <c r="D59" i="6"/>
  <c r="D1414" i="6" s="1"/>
  <c r="E59" i="6"/>
  <c r="E1414" i="6" s="1"/>
  <c r="F59" i="6"/>
  <c r="G59" i="6"/>
  <c r="H59" i="6"/>
  <c r="I59" i="6"/>
  <c r="D60" i="6"/>
  <c r="D1415" i="6" s="1"/>
  <c r="E60" i="6"/>
  <c r="E1415" i="6" s="1"/>
  <c r="F60" i="6"/>
  <c r="G60" i="6"/>
  <c r="H60" i="6"/>
  <c r="I60" i="6"/>
  <c r="D61" i="6"/>
  <c r="D1416" i="6" s="1"/>
  <c r="E61" i="6"/>
  <c r="E1416" i="6" s="1"/>
  <c r="F61" i="6"/>
  <c r="G61" i="6"/>
  <c r="H61" i="6"/>
  <c r="I61" i="6"/>
  <c r="D62" i="6"/>
  <c r="D1417" i="6" s="1"/>
  <c r="E62" i="6"/>
  <c r="E1417" i="6" s="1"/>
  <c r="F62" i="6"/>
  <c r="G62" i="6"/>
  <c r="H62" i="6"/>
  <c r="I62" i="6"/>
  <c r="D63" i="6"/>
  <c r="D1418" i="6"/>
  <c r="E63" i="6"/>
  <c r="E1418" i="6"/>
  <c r="F63" i="6"/>
  <c r="G63" i="6"/>
  <c r="H63" i="6"/>
  <c r="I63" i="6"/>
  <c r="D64" i="6"/>
  <c r="D1419" i="6"/>
  <c r="E64" i="6"/>
  <c r="E1419" i="6" s="1"/>
  <c r="F64" i="6"/>
  <c r="G64" i="6"/>
  <c r="H64" i="6"/>
  <c r="I64" i="6"/>
  <c r="D65" i="6"/>
  <c r="D1420" i="6" s="1"/>
  <c r="E65" i="6"/>
  <c r="E1420" i="6" s="1"/>
  <c r="F65" i="6"/>
  <c r="G65" i="6"/>
  <c r="H65" i="6"/>
  <c r="I65" i="6"/>
  <c r="F66" i="6"/>
  <c r="G66" i="6"/>
  <c r="H66" i="6"/>
  <c r="I66" i="6"/>
  <c r="F67" i="6"/>
  <c r="G67" i="6"/>
  <c r="H67" i="6"/>
  <c r="I67" i="6"/>
  <c r="F68" i="6"/>
  <c r="G68" i="6"/>
  <c r="H68" i="6"/>
  <c r="I68" i="6"/>
  <c r="D668" i="6"/>
  <c r="I1391" i="6" s="1"/>
  <c r="E668" i="6"/>
  <c r="J1391" i="6" s="1"/>
  <c r="F668" i="6"/>
  <c r="G668" i="6"/>
  <c r="H668" i="6"/>
  <c r="I668" i="6"/>
  <c r="D669" i="6"/>
  <c r="I1392" i="6" s="1"/>
  <c r="E669" i="6"/>
  <c r="J1392" i="6" s="1"/>
  <c r="F669" i="6"/>
  <c r="G669" i="6"/>
  <c r="H669" i="6"/>
  <c r="I669" i="6"/>
  <c r="D670" i="6"/>
  <c r="I1393" i="6" s="1"/>
  <c r="E670" i="6"/>
  <c r="J1393" i="6" s="1"/>
  <c r="F670" i="6"/>
  <c r="G670" i="6"/>
  <c r="H670" i="6"/>
  <c r="I670" i="6"/>
  <c r="D671" i="6"/>
  <c r="I1394" i="6" s="1"/>
  <c r="E671" i="6"/>
  <c r="J1394" i="6" s="1"/>
  <c r="F671" i="6"/>
  <c r="G671" i="6"/>
  <c r="H671" i="6"/>
  <c r="I671" i="6"/>
  <c r="D672" i="6"/>
  <c r="I1395" i="6" s="1"/>
  <c r="E672" i="6"/>
  <c r="J1395" i="6" s="1"/>
  <c r="F672" i="6"/>
  <c r="G672" i="6"/>
  <c r="H672" i="6"/>
  <c r="I672" i="6"/>
  <c r="D673" i="6"/>
  <c r="I1396" i="6" s="1"/>
  <c r="E673" i="6"/>
  <c r="J1396" i="6" s="1"/>
  <c r="F673" i="6"/>
  <c r="G673" i="6"/>
  <c r="H673" i="6"/>
  <c r="I673" i="6"/>
  <c r="D674" i="6"/>
  <c r="I1397" i="6" s="1"/>
  <c r="E674" i="6"/>
  <c r="J1397" i="6" s="1"/>
  <c r="F674" i="6"/>
  <c r="G674" i="6"/>
  <c r="H674" i="6"/>
  <c r="I674" i="6"/>
  <c r="D675" i="6"/>
  <c r="I1398" i="6" s="1"/>
  <c r="E675" i="6"/>
  <c r="J1398" i="6" s="1"/>
  <c r="F675" i="6"/>
  <c r="G675" i="6"/>
  <c r="H675" i="6"/>
  <c r="I675" i="6"/>
  <c r="D676" i="6"/>
  <c r="I1399" i="6" s="1"/>
  <c r="E676" i="6"/>
  <c r="J1399" i="6" s="1"/>
  <c r="N1399" i="6" s="1"/>
  <c r="F676" i="6"/>
  <c r="G676" i="6"/>
  <c r="H676" i="6"/>
  <c r="I676" i="6"/>
  <c r="D677" i="6"/>
  <c r="I1400" i="6" s="1"/>
  <c r="E677" i="6"/>
  <c r="J1400" i="6" s="1"/>
  <c r="F677" i="6"/>
  <c r="G677" i="6"/>
  <c r="H677" i="6"/>
  <c r="I677" i="6"/>
  <c r="D678" i="6"/>
  <c r="I1401" i="6" s="1"/>
  <c r="E678" i="6"/>
  <c r="J1401" i="6" s="1"/>
  <c r="F678" i="6"/>
  <c r="G678" i="6"/>
  <c r="H678" i="6"/>
  <c r="I678" i="6"/>
  <c r="D679" i="6"/>
  <c r="I1402" i="6" s="1"/>
  <c r="E679" i="6"/>
  <c r="J1402" i="6" s="1"/>
  <c r="F679" i="6"/>
  <c r="G679" i="6"/>
  <c r="H679" i="6"/>
  <c r="I679" i="6"/>
  <c r="D680" i="6"/>
  <c r="I1403" i="6" s="1"/>
  <c r="E680" i="6"/>
  <c r="J1403" i="6" s="1"/>
  <c r="F680" i="6"/>
  <c r="G680" i="6"/>
  <c r="H680" i="6"/>
  <c r="I680" i="6"/>
  <c r="D681" i="6"/>
  <c r="I1404" i="6" s="1"/>
  <c r="E681" i="6"/>
  <c r="J1404" i="6" s="1"/>
  <c r="F681" i="6"/>
  <c r="G681" i="6"/>
  <c r="H681" i="6"/>
  <c r="I681" i="6"/>
  <c r="D682" i="6"/>
  <c r="I1405" i="6" s="1"/>
  <c r="E682" i="6"/>
  <c r="J1405" i="6" s="1"/>
  <c r="F682" i="6"/>
  <c r="G682" i="6"/>
  <c r="H682" i="6"/>
  <c r="I682" i="6"/>
  <c r="D683" i="6"/>
  <c r="I1406" i="6" s="1"/>
  <c r="M1406" i="6" s="1"/>
  <c r="E683" i="6"/>
  <c r="J1406" i="6" s="1"/>
  <c r="F683" i="6"/>
  <c r="G683" i="6"/>
  <c r="H683" i="6"/>
  <c r="I683" i="6"/>
  <c r="D684" i="6"/>
  <c r="I1407" i="6" s="1"/>
  <c r="E684" i="6"/>
  <c r="J1407" i="6" s="1"/>
  <c r="F684" i="6"/>
  <c r="G684" i="6"/>
  <c r="H684" i="6"/>
  <c r="I684" i="6"/>
  <c r="D685" i="6"/>
  <c r="I1408" i="6" s="1"/>
  <c r="E685" i="6"/>
  <c r="J1408" i="6" s="1"/>
  <c r="F685" i="6"/>
  <c r="G685" i="6"/>
  <c r="H685" i="6"/>
  <c r="I685" i="6"/>
  <c r="D686" i="6"/>
  <c r="I1409" i="6" s="1"/>
  <c r="M1409" i="6" s="1"/>
  <c r="E686" i="6"/>
  <c r="J1409" i="6"/>
  <c r="F686" i="6"/>
  <c r="G686" i="6"/>
  <c r="H686" i="6"/>
  <c r="I686" i="6"/>
  <c r="D687" i="6"/>
  <c r="I1410" i="6" s="1"/>
  <c r="E687" i="6"/>
  <c r="J1410" i="6"/>
  <c r="F687" i="6"/>
  <c r="G687" i="6"/>
  <c r="H687" i="6"/>
  <c r="I687" i="6"/>
  <c r="D688" i="6"/>
  <c r="I1411" i="6" s="1"/>
  <c r="E688" i="6"/>
  <c r="J1411" i="6"/>
  <c r="F688" i="6"/>
  <c r="G688" i="6"/>
  <c r="H688" i="6"/>
  <c r="I688" i="6"/>
  <c r="D689" i="6"/>
  <c r="I1412" i="6" s="1"/>
  <c r="E689" i="6"/>
  <c r="J1412" i="6"/>
  <c r="F689" i="6"/>
  <c r="G689" i="6"/>
  <c r="H689" i="6"/>
  <c r="I689" i="6"/>
  <c r="D690" i="6"/>
  <c r="I1413" i="6" s="1"/>
  <c r="E690" i="6"/>
  <c r="J1413" i="6"/>
  <c r="F690" i="6"/>
  <c r="G690" i="6"/>
  <c r="H690" i="6"/>
  <c r="I690" i="6"/>
  <c r="D691" i="6"/>
  <c r="I1414" i="6" s="1"/>
  <c r="E691" i="6"/>
  <c r="J1414" i="6"/>
  <c r="F691" i="6"/>
  <c r="G691" i="6"/>
  <c r="H691" i="6"/>
  <c r="I691" i="6"/>
  <c r="D692" i="6"/>
  <c r="I1415" i="6" s="1"/>
  <c r="E692" i="6"/>
  <c r="J1415" i="6"/>
  <c r="F692" i="6"/>
  <c r="G692" i="6"/>
  <c r="H692" i="6"/>
  <c r="I692" i="6"/>
  <c r="D693" i="6"/>
  <c r="I1416" i="6" s="1"/>
  <c r="E693" i="6"/>
  <c r="J1416" i="6"/>
  <c r="F693" i="6"/>
  <c r="G693" i="6"/>
  <c r="H693" i="6"/>
  <c r="I693" i="6"/>
  <c r="D694" i="6"/>
  <c r="I1417" i="6" s="1"/>
  <c r="E694" i="6"/>
  <c r="J1417" i="6"/>
  <c r="F694" i="6"/>
  <c r="G694" i="6"/>
  <c r="H694" i="6"/>
  <c r="I694" i="6"/>
  <c r="D695" i="6"/>
  <c r="I1418" i="6" s="1"/>
  <c r="E695" i="6"/>
  <c r="J1418" i="6" s="1"/>
  <c r="F695" i="6"/>
  <c r="G695" i="6"/>
  <c r="H695" i="6"/>
  <c r="I695" i="6"/>
  <c r="D696" i="6"/>
  <c r="I1419" i="6" s="1"/>
  <c r="E696" i="6"/>
  <c r="J1419" i="6" s="1"/>
  <c r="F696" i="6"/>
  <c r="G696" i="6"/>
  <c r="H696" i="6"/>
  <c r="I696" i="6"/>
  <c r="D697" i="6"/>
  <c r="I1420" i="6"/>
  <c r="E697" i="6"/>
  <c r="J1420" i="6"/>
  <c r="F697" i="6"/>
  <c r="G697" i="6"/>
  <c r="H697" i="6"/>
  <c r="I697" i="6"/>
  <c r="F698" i="6"/>
  <c r="G698" i="6"/>
  <c r="H698" i="6"/>
  <c r="I698" i="6"/>
  <c r="F699" i="6"/>
  <c r="G699" i="6"/>
  <c r="H699" i="6"/>
  <c r="I699" i="6"/>
  <c r="F700" i="6"/>
  <c r="G700" i="6"/>
  <c r="H700" i="6"/>
  <c r="I700" i="6"/>
  <c r="C14" i="8"/>
  <c r="E1610" i="6"/>
  <c r="O1940" i="6"/>
  <c r="L1658" i="6"/>
  <c r="M1511" i="6"/>
  <c r="O1705" i="6"/>
  <c r="O1778" i="6"/>
  <c r="L1735" i="6"/>
  <c r="N1877" i="6"/>
  <c r="O1800" i="6"/>
  <c r="B1859" i="6"/>
  <c r="L1859" i="6" s="1"/>
  <c r="B1870" i="6"/>
  <c r="L1870" i="6" s="1"/>
  <c r="L1730" i="6"/>
  <c r="B1857" i="6"/>
  <c r="L1857" i="6" s="1"/>
  <c r="O1646" i="6"/>
  <c r="O1955" i="6"/>
  <c r="N1651" i="6"/>
  <c r="O1640" i="6"/>
  <c r="L1648" i="6"/>
  <c r="M1525" i="6"/>
  <c r="B1822" i="6"/>
  <c r="L1822" i="6" s="1"/>
  <c r="B1926" i="6"/>
  <c r="L1926" i="6" s="1"/>
  <c r="O1939" i="6"/>
  <c r="O1679" i="6"/>
  <c r="O1628" i="6"/>
  <c r="L1731" i="6"/>
  <c r="O1731" i="6"/>
  <c r="N1906" i="6"/>
  <c r="O1901" i="6"/>
  <c r="N1847" i="6"/>
  <c r="O1957" i="6"/>
  <c r="B1807" i="6"/>
  <c r="L1807" i="6" s="1"/>
  <c r="N1639" i="6"/>
  <c r="N1967" i="6"/>
  <c r="N1514" i="6"/>
  <c r="L1736" i="6"/>
  <c r="B1800" i="6"/>
  <c r="L1800" i="6" s="1"/>
  <c r="B1804" i="6"/>
  <c r="L1804" i="6" s="1"/>
  <c r="B1951" i="6"/>
  <c r="L1951" i="6" s="1"/>
  <c r="B1921" i="6"/>
  <c r="L1921" i="6" s="1"/>
  <c r="B1835" i="6"/>
  <c r="L1835" i="6" s="1"/>
  <c r="N1720" i="6"/>
  <c r="N1710" i="6"/>
  <c r="O1667" i="6"/>
  <c r="O1626" i="6"/>
  <c r="B1882" i="6"/>
  <c r="L1882" i="6" s="1"/>
  <c r="B1818" i="6"/>
  <c r="L1818" i="6" s="1"/>
  <c r="N1727" i="6"/>
  <c r="N1723" i="6"/>
  <c r="L1633" i="6"/>
  <c r="O1970" i="6"/>
  <c r="B1868" i="6"/>
  <c r="L1868" i="6" s="1"/>
  <c r="M1478" i="6"/>
  <c r="B1841" i="6"/>
  <c r="L1841" i="6" s="1"/>
  <c r="L1637" i="6"/>
  <c r="B1884" i="6"/>
  <c r="L1884" i="6" s="1"/>
  <c r="B1858" i="6"/>
  <c r="L1858" i="6" s="1"/>
  <c r="L1654" i="6"/>
  <c r="L1613" i="6"/>
  <c r="B1817" i="6"/>
  <c r="L1817" i="6" s="1"/>
  <c r="L1707" i="6"/>
  <c r="L1718" i="6"/>
  <c r="B1871" i="6"/>
  <c r="L1871" i="6" s="1"/>
  <c r="B1917" i="6"/>
  <c r="L1917" i="6"/>
  <c r="B1899" i="6"/>
  <c r="L1899" i="6" s="1"/>
  <c r="L1695" i="6"/>
  <c r="L1742" i="6"/>
  <c r="B1936" i="6"/>
  <c r="L1936" i="6" s="1"/>
  <c r="N1672" i="6"/>
  <c r="L1657" i="6"/>
  <c r="B1861" i="6"/>
  <c r="L1861" i="6"/>
  <c r="B1856" i="6"/>
  <c r="L1856" i="6" s="1"/>
  <c r="L1652" i="6"/>
  <c r="N1468" i="6"/>
  <c r="L1737" i="6"/>
  <c r="B1879" i="6"/>
  <c r="L1879" i="6" s="1"/>
  <c r="O1877" i="6"/>
  <c r="N1731" i="6"/>
  <c r="N1604" i="6"/>
  <c r="N1678" i="6"/>
  <c r="M1483" i="6"/>
  <c r="O1755" i="6"/>
  <c r="O1964" i="6"/>
  <c r="O1666" i="6"/>
  <c r="N1947" i="6"/>
  <c r="N1951" i="6"/>
  <c r="O1749" i="6"/>
  <c r="O1677" i="6"/>
  <c r="O1822" i="6"/>
  <c r="N1953" i="6"/>
  <c r="N1910" i="6"/>
  <c r="N1878" i="6"/>
  <c r="O1847" i="6"/>
  <c r="N1964" i="6"/>
  <c r="N1935" i="6"/>
  <c r="N1941" i="6"/>
  <c r="O1874" i="6"/>
  <c r="O1868" i="6"/>
  <c r="N1703" i="6"/>
  <c r="N1692" i="6"/>
  <c r="N1640" i="6"/>
  <c r="N1617" i="6"/>
  <c r="N1737" i="6"/>
  <c r="N1631" i="6"/>
  <c r="O1618" i="6"/>
  <c r="N1676" i="6"/>
  <c r="O1661" i="6"/>
  <c r="N1724" i="6"/>
  <c r="O1694" i="6"/>
  <c r="N1656" i="6"/>
  <c r="M1544" i="6"/>
  <c r="M1455" i="6"/>
  <c r="M1520" i="6"/>
  <c r="M1432" i="6"/>
  <c r="N1470" i="6"/>
  <c r="N1447" i="6"/>
  <c r="M1379" i="6"/>
  <c r="N1462" i="6"/>
  <c r="N1378" i="6"/>
  <c r="M1390" i="6"/>
  <c r="L1671" i="6"/>
  <c r="L1607" i="6"/>
  <c r="L1630" i="6"/>
  <c r="L1743" i="6"/>
  <c r="B1905" i="6"/>
  <c r="L1905" i="6"/>
  <c r="L1728" i="6"/>
  <c r="B1915" i="6"/>
  <c r="L1915" i="6"/>
  <c r="B1898" i="6"/>
  <c r="L1898" i="6" s="1"/>
  <c r="B1867" i="6"/>
  <c r="L1867" i="6" s="1"/>
  <c r="B1851" i="6"/>
  <c r="L1851" i="6" s="1"/>
  <c r="L1632" i="6"/>
  <c r="L1692" i="6"/>
  <c r="B1803" i="6"/>
  <c r="L1803" i="6" s="1"/>
  <c r="L1704" i="6"/>
  <c r="B1815" i="6"/>
  <c r="L1815" i="6" s="1"/>
  <c r="L1636" i="6"/>
  <c r="B1810" i="6"/>
  <c r="L1810" i="6" s="1"/>
  <c r="L1670" i="6"/>
  <c r="O1647" i="6"/>
  <c r="N1646" i="6"/>
  <c r="L1660" i="6"/>
  <c r="L1639" i="6"/>
  <c r="B1842" i="6"/>
  <c r="L1842" i="6" s="1"/>
  <c r="N1741" i="6"/>
  <c r="B1927" i="6"/>
  <c r="L1927" i="6" s="1"/>
  <c r="B1894" i="6"/>
  <c r="L1894" i="6" s="1"/>
  <c r="L1689" i="6"/>
  <c r="N1386" i="6"/>
  <c r="N1484" i="6"/>
  <c r="N1868" i="6"/>
  <c r="E1609" i="6"/>
  <c r="O1609" i="6"/>
  <c r="L1702" i="6"/>
  <c r="B1906" i="6"/>
  <c r="L1906" i="6" s="1"/>
  <c r="L1716" i="6"/>
  <c r="B1805" i="6"/>
  <c r="L1805" i="6" s="1"/>
  <c r="L1609" i="6"/>
  <c r="B1813" i="6"/>
  <c r="L1813" i="6" s="1"/>
  <c r="L1602" i="6"/>
  <c r="B1943" i="6"/>
  <c r="L1943" i="6" s="1"/>
  <c r="E37" i="6"/>
  <c r="E1392" i="6"/>
  <c r="O1798" i="6"/>
  <c r="L1705" i="6"/>
  <c r="B1909" i="6"/>
  <c r="L1909" i="6" s="1"/>
  <c r="N1511" i="6"/>
  <c r="O1883" i="6"/>
  <c r="N1610" i="6"/>
  <c r="B1855" i="6"/>
  <c r="L1855" i="6" s="1"/>
  <c r="N1835" i="6"/>
  <c r="N1689" i="6"/>
  <c r="O1612" i="6"/>
  <c r="M1530" i="6"/>
  <c r="L1733" i="6"/>
  <c r="B1937" i="6"/>
  <c r="L1937" i="6" s="1"/>
  <c r="O1711" i="6"/>
  <c r="B1971" i="6"/>
  <c r="L1971" i="6" s="1"/>
  <c r="L1767" i="6"/>
  <c r="N1958" i="6"/>
  <c r="O1652" i="6"/>
  <c r="O1616" i="6"/>
  <c r="O1627" i="6"/>
  <c r="O1622" i="6"/>
  <c r="N1758" i="6"/>
  <c r="N1717" i="6"/>
  <c r="O1670" i="6"/>
  <c r="O1657" i="6"/>
  <c r="O1600" i="6"/>
  <c r="N1713" i="6"/>
  <c r="O1676" i="6"/>
  <c r="O1642" i="6"/>
  <c r="O1623" i="6"/>
  <c r="O1747" i="6"/>
  <c r="N1642" i="6"/>
  <c r="N1628" i="6"/>
  <c r="O1596" i="6"/>
  <c r="N1603" i="6"/>
  <c r="N1469" i="6"/>
  <c r="N1388" i="6"/>
  <c r="N1441" i="6"/>
  <c r="M1553" i="6"/>
  <c r="N1477" i="6"/>
  <c r="N1461" i="6"/>
  <c r="L1750" i="6"/>
  <c r="B1863" i="6"/>
  <c r="L1863" i="6" s="1"/>
  <c r="L1720" i="6"/>
  <c r="B1967" i="6"/>
  <c r="L1967" i="6" s="1"/>
  <c r="B1865" i="6"/>
  <c r="L1865" i="6" s="1"/>
  <c r="B1828" i="6"/>
  <c r="L1828" i="6"/>
  <c r="L1624" i="6"/>
  <c r="L1641" i="6"/>
  <c r="B1839" i="6"/>
  <c r="L1839" i="6" s="1"/>
  <c r="L1759" i="6"/>
  <c r="B1860" i="6"/>
  <c r="L1860" i="6" s="1"/>
  <c r="L1656" i="6"/>
  <c r="L1620" i="6"/>
  <c r="B1824" i="6"/>
  <c r="L1824" i="6" s="1"/>
  <c r="L1684" i="6"/>
  <c r="B1977" i="6"/>
  <c r="L1977" i="6" s="1"/>
  <c r="L1640" i="6"/>
  <c r="B1872" i="6"/>
  <c r="L1872" i="6" s="1"/>
  <c r="B1881" i="6"/>
  <c r="L1881" i="6" s="1"/>
  <c r="L1677" i="6"/>
  <c r="L1645" i="6"/>
  <c r="L1627" i="6"/>
  <c r="B1819" i="6"/>
  <c r="L1819" i="6" s="1"/>
  <c r="L1709" i="6"/>
  <c r="B1913" i="6"/>
  <c r="L1913" i="6" s="1"/>
  <c r="L1617" i="6"/>
  <c r="B1950" i="6"/>
  <c r="L1950" i="6" s="1"/>
  <c r="L1697" i="6"/>
  <c r="L1725" i="6"/>
  <c r="F14" i="8"/>
  <c r="B1964" i="6"/>
  <c r="L1964" i="6" s="1"/>
  <c r="L1755" i="6"/>
  <c r="O1920" i="6"/>
  <c r="N1908" i="6"/>
  <c r="N1884" i="6"/>
  <c r="O1872" i="6"/>
  <c r="O1858" i="6"/>
  <c r="O1844" i="6"/>
  <c r="N1807" i="6"/>
  <c r="O1804" i="6"/>
  <c r="O1924" i="6"/>
  <c r="N1899" i="6"/>
  <c r="O1888" i="6"/>
  <c r="N1872" i="6"/>
  <c r="O1854" i="6"/>
  <c r="O1834" i="6"/>
  <c r="O1827" i="6"/>
  <c r="O1944" i="6"/>
  <c r="O1900" i="6"/>
  <c r="O1859" i="6"/>
  <c r="O1852" i="6"/>
  <c r="N1838" i="6"/>
  <c r="N1818" i="6"/>
  <c r="N1808" i="6"/>
  <c r="N1802" i="6"/>
  <c r="N1913" i="6"/>
  <c r="N1909" i="6"/>
  <c r="N1905" i="6"/>
  <c r="N1902" i="6"/>
  <c r="N1891" i="6"/>
  <c r="N1888" i="6"/>
  <c r="O1881" i="6"/>
  <c r="O1824" i="6"/>
  <c r="O1808" i="6"/>
  <c r="O1802" i="6"/>
  <c r="O1799" i="6"/>
  <c r="N1940" i="6"/>
  <c r="N1949" i="6"/>
  <c r="N1954" i="6"/>
  <c r="O1959" i="6"/>
  <c r="N1962" i="6"/>
  <c r="O1922" i="6"/>
  <c r="N1921" i="6"/>
  <c r="N1900" i="6"/>
  <c r="O1897" i="6"/>
  <c r="N1859" i="6"/>
  <c r="O1849" i="6"/>
  <c r="O1812" i="6"/>
  <c r="O1797" i="6"/>
  <c r="O1753" i="6"/>
  <c r="N1738" i="6"/>
  <c r="N1660" i="6"/>
  <c r="O1734" i="6"/>
  <c r="N1695" i="6"/>
  <c r="N1669" i="6"/>
  <c r="O1664" i="6"/>
  <c r="O1637" i="6"/>
  <c r="O1631" i="6"/>
  <c r="N1630" i="6"/>
  <c r="O1606" i="6"/>
  <c r="O1598" i="6"/>
  <c r="N1735" i="6"/>
  <c r="N1663" i="6"/>
  <c r="N1662" i="6"/>
  <c r="O1655" i="6"/>
  <c r="O1608" i="6"/>
  <c r="N1607" i="6"/>
  <c r="O1736" i="6"/>
  <c r="N1752" i="6"/>
  <c r="N1681" i="6"/>
  <c r="N1655" i="6"/>
  <c r="O1594" i="6"/>
  <c r="N1774" i="6"/>
  <c r="N1776" i="6"/>
  <c r="N1740" i="6"/>
  <c r="O1721" i="6"/>
  <c r="O1703" i="6"/>
  <c r="O1684" i="6"/>
  <c r="N1682" i="6"/>
  <c r="N1675" i="6"/>
  <c r="O1656" i="6"/>
  <c r="O1624" i="6"/>
  <c r="N1777" i="6"/>
  <c r="N1374" i="6"/>
  <c r="N1546" i="6"/>
  <c r="M1449" i="6"/>
  <c r="M1381" i="6"/>
  <c r="N1471" i="6"/>
  <c r="N1464" i="6"/>
  <c r="N1456" i="6"/>
  <c r="N1513" i="6"/>
  <c r="N1517" i="6"/>
  <c r="N1530" i="6"/>
  <c r="M1546" i="6"/>
  <c r="M1463" i="6"/>
  <c r="N1512" i="6"/>
  <c r="N1426" i="6"/>
  <c r="M1517" i="6"/>
  <c r="N1523" i="6"/>
  <c r="N1526" i="6"/>
  <c r="N1551" i="6"/>
  <c r="M1510" i="6"/>
  <c r="M1524" i="6"/>
  <c r="M1547" i="6"/>
  <c r="M1501" i="6"/>
  <c r="M1453" i="6"/>
  <c r="M1438" i="6"/>
  <c r="N1475" i="6"/>
  <c r="N1424" i="6"/>
  <c r="N1377" i="6"/>
  <c r="N1486" i="6"/>
  <c r="N1479" i="6"/>
  <c r="N1531" i="6"/>
  <c r="M1493" i="6"/>
  <c r="M1445" i="6"/>
  <c r="M1430" i="6"/>
  <c r="N1509" i="6"/>
  <c r="N1460" i="6"/>
  <c r="N1383" i="6"/>
  <c r="N1376" i="6"/>
  <c r="M1514" i="6"/>
  <c r="N1520" i="6"/>
  <c r="N1528" i="6"/>
  <c r="N1533" i="6"/>
  <c r="L1595" i="6"/>
  <c r="B1912" i="6"/>
  <c r="L1912" i="6" s="1"/>
  <c r="B1980" i="6"/>
  <c r="L1980" i="6" s="1"/>
  <c r="L1686" i="6"/>
  <c r="B1902" i="6"/>
  <c r="L1902" i="6" s="1"/>
  <c r="L1729" i="6"/>
  <c r="B1885" i="6"/>
  <c r="L1885" i="6" s="1"/>
  <c r="B1945" i="6"/>
  <c r="L1945" i="6" s="1"/>
  <c r="L1741" i="6"/>
  <c r="L1724" i="6"/>
  <c r="B1928" i="6"/>
  <c r="L1928" i="6" s="1"/>
  <c r="B1925" i="6"/>
  <c r="L1925" i="6" s="1"/>
  <c r="L1669" i="6"/>
  <c r="B1873" i="6"/>
  <c r="L1873" i="6"/>
  <c r="L1634" i="6"/>
  <c r="B1838" i="6"/>
  <c r="L1838" i="6" s="1"/>
  <c r="L1626" i="6"/>
  <c r="B1846" i="6"/>
  <c r="L1846" i="6" s="1"/>
  <c r="B1848" i="6"/>
  <c r="L1848" i="6" s="1"/>
  <c r="L1679" i="6"/>
  <c r="B1866" i="6"/>
  <c r="L1866" i="6" s="1"/>
  <c r="L1623" i="6"/>
  <c r="B1931" i="6"/>
  <c r="L1931" i="6" s="1"/>
  <c r="B1960" i="6"/>
  <c r="L1960" i="6" s="1"/>
  <c r="L1756" i="6"/>
  <c r="L1665" i="6"/>
  <c r="L1781" i="6"/>
  <c r="L1762" i="6"/>
  <c r="L1765" i="6"/>
  <c r="L1770" i="6"/>
  <c r="B1973" i="6"/>
  <c r="L1973" i="6" s="1"/>
  <c r="N1975" i="6"/>
  <c r="B1956" i="6"/>
  <c r="L1956" i="6" s="1"/>
  <c r="L1752" i="6"/>
  <c r="N1762" i="6"/>
  <c r="N1558" i="6"/>
  <c r="N1781" i="6"/>
  <c r="O1732" i="6"/>
  <c r="N1729" i="6"/>
  <c r="O1722" i="6"/>
  <c r="O1851" i="6"/>
  <c r="N1815" i="6"/>
  <c r="B1958" i="6"/>
  <c r="L1958" i="6" s="1"/>
  <c r="L1754" i="6"/>
  <c r="N1652" i="6"/>
  <c r="M1518" i="6"/>
  <c r="O1735" i="6"/>
  <c r="N1747" i="6"/>
  <c r="M1536" i="6"/>
  <c r="N1621" i="6"/>
  <c r="O1740" i="6"/>
  <c r="O1723" i="6"/>
  <c r="N1715" i="6"/>
  <c r="N1657" i="6"/>
  <c r="O1906" i="6"/>
  <c r="O1728" i="6"/>
  <c r="L1791" i="6"/>
  <c r="O1919" i="6"/>
  <c r="N1917" i="6"/>
  <c r="N1886" i="6"/>
  <c r="O1879" i="6"/>
  <c r="N1864" i="6"/>
  <c r="O1807" i="6"/>
  <c r="O1961" i="6"/>
  <c r="N1881" i="6"/>
  <c r="O1892" i="6"/>
  <c r="N1883" i="6"/>
  <c r="O1837" i="6"/>
  <c r="N1809" i="6"/>
  <c r="O1988" i="6"/>
  <c r="N1933" i="6"/>
  <c r="N1925" i="6"/>
  <c r="O1905" i="6"/>
  <c r="N1892" i="6"/>
  <c r="O1853" i="6"/>
  <c r="N1849" i="6"/>
  <c r="N1837" i="6"/>
  <c r="N1981" i="6"/>
  <c r="O1916" i="6"/>
  <c r="N1969" i="6"/>
  <c r="N1813" i="6"/>
  <c r="N1806" i="6"/>
  <c r="O1942" i="6"/>
  <c r="N1957" i="6"/>
  <c r="N1977" i="6"/>
  <c r="N1871" i="6"/>
  <c r="N1869" i="6"/>
  <c r="O1956" i="6"/>
  <c r="N1979" i="6"/>
  <c r="O1891" i="6"/>
  <c r="O1889" i="6"/>
  <c r="O1873" i="6"/>
  <c r="O1848" i="6"/>
  <c r="N1846" i="6"/>
  <c r="N1821" i="6"/>
  <c r="O1945" i="6"/>
  <c r="N1956" i="6"/>
  <c r="N1819" i="6"/>
  <c r="O1953" i="6"/>
  <c r="O1915" i="6"/>
  <c r="O1913" i="6"/>
  <c r="N1911" i="6"/>
  <c r="N1904" i="6"/>
  <c r="O1893" i="6"/>
  <c r="N1836" i="6"/>
  <c r="N1829" i="6"/>
  <c r="N1827" i="6"/>
  <c r="N1875" i="6"/>
  <c r="O1864" i="6"/>
  <c r="O1796" i="6"/>
  <c r="N1984" i="6"/>
  <c r="N1995" i="6"/>
  <c r="N1987" i="6"/>
  <c r="N1757" i="6"/>
  <c r="O1688" i="6"/>
  <c r="O1686" i="6"/>
  <c r="O1672" i="6"/>
  <c r="O1744" i="6"/>
  <c r="N1754" i="6"/>
  <c r="N1701" i="6"/>
  <c r="N1684" i="6"/>
  <c r="O1682" i="6"/>
  <c r="O1634" i="6"/>
  <c r="N1627" i="6"/>
  <c r="O1605" i="6"/>
  <c r="O1775" i="6"/>
  <c r="N1739" i="6"/>
  <c r="N1745" i="6"/>
  <c r="N1750" i="6"/>
  <c r="N1725" i="6"/>
  <c r="O1641" i="6"/>
  <c r="O1625" i="6"/>
  <c r="N1733" i="6"/>
  <c r="O1712" i="6"/>
  <c r="N1704" i="6"/>
  <c r="O1689" i="6"/>
  <c r="O1687" i="6"/>
  <c r="O1632" i="6"/>
  <c r="N1771" i="6"/>
  <c r="O1635" i="6"/>
  <c r="N1766" i="6"/>
  <c r="O1769" i="6"/>
  <c r="O1772" i="6"/>
  <c r="N1743" i="6"/>
  <c r="O1690" i="6"/>
  <c r="O1653" i="6"/>
  <c r="O1604" i="6"/>
  <c r="N1749" i="6"/>
  <c r="O1724" i="6"/>
  <c r="N1705" i="6"/>
  <c r="N1700" i="6"/>
  <c r="N1683" i="6"/>
  <c r="N1674" i="6"/>
  <c r="N1633" i="6"/>
  <c r="O1619" i="6"/>
  <c r="M1516" i="6"/>
  <c r="M1539" i="6"/>
  <c r="N1532" i="6"/>
  <c r="M1527" i="6"/>
  <c r="M1428" i="6"/>
  <c r="M1515" i="6"/>
  <c r="M1513" i="6"/>
  <c r="M1519" i="6"/>
  <c r="M1488" i="6"/>
  <c r="M1470" i="6"/>
  <c r="N1554" i="6"/>
  <c r="N1411" i="6"/>
  <c r="M1506" i="6"/>
  <c r="M1531" i="6"/>
  <c r="N1542" i="6"/>
  <c r="M1556" i="6"/>
  <c r="L1764" i="6"/>
  <c r="L1726" i="6"/>
  <c r="B1887" i="6"/>
  <c r="L1887" i="6" s="1"/>
  <c r="B1957" i="6"/>
  <c r="L1957" i="6"/>
  <c r="L1758" i="6"/>
  <c r="B1914" i="6"/>
  <c r="L1914" i="6" s="1"/>
  <c r="B1910" i="6"/>
  <c r="L1910" i="6"/>
  <c r="L1688" i="6"/>
  <c r="L1628" i="6"/>
  <c r="L1621" i="6"/>
  <c r="L1610" i="6"/>
  <c r="L1597" i="6"/>
  <c r="B1972" i="6"/>
  <c r="L1972" i="6" s="1"/>
  <c r="B1987" i="6"/>
  <c r="L1987" i="6" s="1"/>
  <c r="B1878" i="6"/>
  <c r="L1878" i="6" s="1"/>
  <c r="B1816" i="6"/>
  <c r="L1816" i="6" s="1"/>
  <c r="B1796" i="6"/>
  <c r="L1796" i="6" s="1"/>
  <c r="L1780" i="6"/>
  <c r="B1798" i="6"/>
  <c r="L1798" i="6" s="1"/>
  <c r="L1646" i="6"/>
  <c r="L1771" i="6"/>
  <c r="E1611" i="6"/>
  <c r="O1611" i="6" s="1"/>
  <c r="M1458" i="6"/>
  <c r="O1929" i="6"/>
  <c r="N1936" i="6"/>
  <c r="N1709" i="6"/>
  <c r="N1613" i="6"/>
  <c r="N1629" i="6"/>
  <c r="N1857" i="6"/>
  <c r="L1714" i="6"/>
  <c r="B1918" i="6"/>
  <c r="L1918" i="6" s="1"/>
  <c r="M1440" i="6"/>
  <c r="O1803" i="6"/>
  <c r="O1765" i="6"/>
  <c r="N1445" i="6"/>
  <c r="O1752" i="6"/>
  <c r="N1697" i="6"/>
  <c r="M1555" i="6"/>
  <c r="L1696" i="6"/>
  <c r="O1773" i="6"/>
  <c r="N1779" i="6"/>
  <c r="B1876" i="6" l="1"/>
  <c r="L1876" i="6" s="1"/>
  <c r="B1797" i="6"/>
  <c r="L1797" i="6" s="1"/>
  <c r="N1452" i="6"/>
  <c r="O1912" i="6"/>
  <c r="N1755" i="6"/>
  <c r="O1601" i="6"/>
  <c r="B1983" i="6"/>
  <c r="L1983" i="6" s="1"/>
  <c r="L1779" i="6"/>
  <c r="N1567" i="6"/>
  <c r="N1901" i="6"/>
  <c r="B1895" i="6"/>
  <c r="L1895" i="6" s="1"/>
  <c r="L1691" i="6"/>
  <c r="L1687" i="6"/>
  <c r="B1891" i="6"/>
  <c r="L1891" i="6" s="1"/>
  <c r="E1581" i="6"/>
  <c r="O1787" i="6"/>
  <c r="N1992" i="6"/>
  <c r="F12" i="8"/>
  <c r="O1610" i="6"/>
  <c r="N1840" i="6"/>
  <c r="N1799" i="6"/>
  <c r="O1790" i="6"/>
  <c r="O1993" i="6"/>
  <c r="N1534" i="6"/>
  <c r="L1740" i="6"/>
  <c r="F13" i="8"/>
  <c r="M1418" i="6"/>
  <c r="N1394" i="6"/>
  <c r="N1728" i="6"/>
  <c r="N1763" i="6"/>
  <c r="O1768" i="6"/>
  <c r="E38" i="6"/>
  <c r="E1393" i="6" s="1"/>
  <c r="N1393" i="6" s="1"/>
  <c r="E1815" i="6"/>
  <c r="O1815" i="6" s="1"/>
  <c r="L1682" i="6"/>
  <c r="B1886" i="6"/>
  <c r="L1886" i="6" s="1"/>
  <c r="N1572" i="6"/>
  <c r="E1582" i="6"/>
  <c r="L1777" i="6"/>
  <c r="L1699" i="6"/>
  <c r="B1853" i="6"/>
  <c r="L1853" i="6" s="1"/>
  <c r="O1909" i="6"/>
  <c r="O1831" i="6"/>
  <c r="B1897" i="6"/>
  <c r="L1897" i="6" s="1"/>
  <c r="L1693" i="6"/>
  <c r="D1582" i="6"/>
  <c r="M1571" i="6"/>
  <c r="N1559" i="6"/>
  <c r="O1784" i="6"/>
  <c r="O1884" i="6"/>
  <c r="O1876" i="6"/>
  <c r="O1709" i="6"/>
  <c r="L1703" i="6"/>
  <c r="B1907" i="6"/>
  <c r="L1907" i="6" s="1"/>
  <c r="N1694" i="6"/>
  <c r="L1685" i="6"/>
  <c r="B1889" i="6"/>
  <c r="L1889" i="6" s="1"/>
  <c r="N1593" i="6"/>
  <c r="L1766" i="6"/>
  <c r="B1970" i="6"/>
  <c r="L1970" i="6" s="1"/>
  <c r="L1784" i="6"/>
  <c r="B1988" i="6"/>
  <c r="L1988" i="6" s="1"/>
  <c r="B1994" i="6"/>
  <c r="L1994" i="6" s="1"/>
  <c r="L1790" i="6"/>
  <c r="N1789" i="6"/>
  <c r="N1433" i="6"/>
  <c r="N1380" i="6"/>
  <c r="N1444" i="6"/>
  <c r="N1918" i="6"/>
  <c r="N1914" i="6"/>
  <c r="O1904" i="6"/>
  <c r="O1887" i="6"/>
  <c r="O1871" i="6"/>
  <c r="O1867" i="6"/>
  <c r="N1856" i="6"/>
  <c r="N1831" i="6"/>
  <c r="O1819" i="6"/>
  <c r="O1816" i="6"/>
  <c r="N1805" i="6"/>
  <c r="N1937" i="6"/>
  <c r="N1519" i="6"/>
  <c r="N1516" i="6"/>
  <c r="O1949" i="6"/>
  <c r="N1950" i="6"/>
  <c r="L1751" i="6"/>
  <c r="M1541" i="6"/>
  <c r="N1706" i="6"/>
  <c r="O1702" i="6"/>
  <c r="N1677" i="6"/>
  <c r="B1877" i="6"/>
  <c r="L1877" i="6" s="1"/>
  <c r="N1668" i="6"/>
  <c r="B1854" i="6"/>
  <c r="L1854" i="6" s="1"/>
  <c r="N1645" i="6"/>
  <c r="N1634" i="6"/>
  <c r="O1621" i="6"/>
  <c r="L1616" i="6"/>
  <c r="N1601" i="6"/>
  <c r="M1549" i="6"/>
  <c r="N1973" i="6"/>
  <c r="N1770" i="6"/>
  <c r="N1780" i="6"/>
  <c r="M1572" i="6"/>
  <c r="M1563" i="6"/>
  <c r="M1507" i="6"/>
  <c r="M1495" i="6"/>
  <c r="M1489" i="6"/>
  <c r="N1458" i="6"/>
  <c r="N1928" i="6"/>
  <c r="O1923" i="6"/>
  <c r="N1851" i="6"/>
  <c r="N1848" i="6"/>
  <c r="O1840" i="6"/>
  <c r="O1813" i="6"/>
  <c r="N1524" i="6"/>
  <c r="O1754" i="6"/>
  <c r="O1701" i="6"/>
  <c r="N1635" i="6"/>
  <c r="N1608" i="6"/>
  <c r="N1544" i="6"/>
  <c r="N1775" i="6"/>
  <c r="O1986" i="6"/>
  <c r="N1404" i="6"/>
  <c r="N1396" i="6"/>
  <c r="N1392" i="6"/>
  <c r="M1499" i="6"/>
  <c r="M1487" i="6"/>
  <c r="M1380" i="6"/>
  <c r="N1927" i="6"/>
  <c r="O1896" i="6"/>
  <c r="N1885" i="6"/>
  <c r="O1880" i="6"/>
  <c r="O1869" i="6"/>
  <c r="N1844" i="6"/>
  <c r="O1809" i="6"/>
  <c r="N1521" i="6"/>
  <c r="O1941" i="6"/>
  <c r="N1938" i="6"/>
  <c r="O1751" i="6"/>
  <c r="O1954" i="6"/>
  <c r="O1714" i="6"/>
  <c r="O1698" i="6"/>
  <c r="O1673" i="6"/>
  <c r="N1649" i="6"/>
  <c r="N1615" i="6"/>
  <c r="O1592" i="6"/>
  <c r="O1761" i="6"/>
  <c r="O1975" i="6"/>
  <c r="L1778" i="6"/>
  <c r="B1992" i="6"/>
  <c r="L1992" i="6" s="1"/>
  <c r="N1990" i="6"/>
  <c r="N1409" i="6"/>
  <c r="M1400" i="6"/>
  <c r="M1475" i="6"/>
  <c r="M1469" i="6"/>
  <c r="N1480" i="6"/>
  <c r="N1437" i="6"/>
  <c r="N1429" i="6"/>
  <c r="N1390" i="6"/>
  <c r="N1438" i="6"/>
  <c r="N1381" i="6"/>
  <c r="O1925" i="6"/>
  <c r="O1907" i="6"/>
  <c r="N1896" i="6"/>
  <c r="N1879" i="6"/>
  <c r="N1861" i="6"/>
  <c r="O1841" i="6"/>
  <c r="O1838" i="6"/>
  <c r="O1833" i="6"/>
  <c r="O1826" i="6"/>
  <c r="N1736" i="6"/>
  <c r="O1943" i="6"/>
  <c r="M1522" i="6"/>
  <c r="M1526" i="6"/>
  <c r="O1757" i="6"/>
  <c r="O1718" i="6"/>
  <c r="N1696" i="6"/>
  <c r="N1659" i="6"/>
  <c r="O1597" i="6"/>
  <c r="O1766" i="6"/>
  <c r="O1968" i="6"/>
  <c r="O1972" i="6"/>
  <c r="O1984" i="6"/>
  <c r="N1571" i="6"/>
  <c r="M1441" i="6"/>
  <c r="N1454" i="6"/>
  <c r="O1933" i="6"/>
  <c r="N1924" i="6"/>
  <c r="N1890" i="6"/>
  <c r="O1885" i="6"/>
  <c r="N1874" i="6"/>
  <c r="O1866" i="6"/>
  <c r="N1811" i="6"/>
  <c r="M1523" i="6"/>
  <c r="N1753" i="6"/>
  <c r="N1540" i="6"/>
  <c r="O1691" i="6"/>
  <c r="N1658" i="6"/>
  <c r="O1644" i="6"/>
  <c r="N1643" i="6"/>
  <c r="O1633" i="6"/>
  <c r="N1595" i="6"/>
  <c r="O1762" i="6"/>
  <c r="N1547" i="6"/>
  <c r="N1550" i="6"/>
  <c r="O1995" i="6"/>
  <c r="M2002" i="6" s="1"/>
  <c r="N1560" i="6"/>
  <c r="O1990" i="6"/>
  <c r="M1491" i="6"/>
  <c r="N1496" i="6"/>
  <c r="N1435" i="6"/>
  <c r="N1382" i="6"/>
  <c r="M1550" i="6"/>
  <c r="N1982" i="6"/>
  <c r="BI14" i="3"/>
  <c r="F2021" i="6" s="1"/>
  <c r="BH14" i="3"/>
  <c r="F2020" i="6" s="1"/>
  <c r="AG14" i="3"/>
  <c r="AF14" i="3"/>
  <c r="C14" i="3"/>
  <c r="D14" i="3"/>
  <c r="BH45" i="3"/>
  <c r="BI45" i="3"/>
  <c r="E2021" i="6" s="1"/>
  <c r="AF45" i="3"/>
  <c r="AG45" i="3"/>
  <c r="C45" i="3"/>
  <c r="D45" i="3"/>
  <c r="L1787" i="6"/>
  <c r="N1943" i="6"/>
  <c r="O1951" i="6"/>
  <c r="O1974" i="6"/>
  <c r="O1918" i="6"/>
  <c r="N1916" i="6"/>
  <c r="N1876" i="6"/>
  <c r="N1867" i="6"/>
  <c r="O1860" i="6"/>
  <c r="N1842" i="6"/>
  <c r="O1829" i="6"/>
  <c r="O1976" i="6"/>
  <c r="N1934" i="6"/>
  <c r="O1878" i="6"/>
  <c r="N1860" i="6"/>
  <c r="N1853" i="6"/>
  <c r="O1846" i="6"/>
  <c r="O1818" i="6"/>
  <c r="O1936" i="6"/>
  <c r="O1947" i="6"/>
  <c r="N1976" i="6"/>
  <c r="O1927" i="6"/>
  <c r="N1887" i="6"/>
  <c r="O1855" i="6"/>
  <c r="O1820" i="6"/>
  <c r="N1816" i="6"/>
  <c r="O1811" i="6"/>
  <c r="N1963" i="6"/>
  <c r="N1986" i="6"/>
  <c r="N1920" i="6"/>
  <c r="O1857" i="6"/>
  <c r="N1820" i="6"/>
  <c r="N1988" i="6"/>
  <c r="N1929" i="6"/>
  <c r="N1880" i="6"/>
  <c r="O1839" i="6"/>
  <c r="O1806" i="6"/>
  <c r="L2002" i="6"/>
  <c r="N1931" i="6"/>
  <c r="O1908" i="6"/>
  <c r="N1893" i="6"/>
  <c r="O1886" i="6"/>
  <c r="N1852" i="6"/>
  <c r="N1828" i="6"/>
  <c r="O1935" i="6"/>
  <c r="O1952" i="6"/>
  <c r="O1895" i="6"/>
  <c r="O1863" i="6"/>
  <c r="O1861" i="6"/>
  <c r="N1843" i="6"/>
  <c r="N1952" i="6"/>
  <c r="N1965" i="6"/>
  <c r="O1987" i="6"/>
  <c r="O1926" i="6"/>
  <c r="N1919" i="6"/>
  <c r="O1899" i="6"/>
  <c r="N1895" i="6"/>
  <c r="N1863" i="6"/>
  <c r="O1856" i="6"/>
  <c r="N1854" i="6"/>
  <c r="N1845" i="6"/>
  <c r="N1817" i="6"/>
  <c r="N1801" i="6"/>
  <c r="O1937" i="6"/>
  <c r="O1948" i="6"/>
  <c r="N1985" i="6"/>
  <c r="O1729" i="6"/>
  <c r="N1719" i="6"/>
  <c r="O1699" i="6"/>
  <c r="O1685" i="6"/>
  <c r="N1667" i="6"/>
  <c r="O1763" i="6"/>
  <c r="N1751" i="6"/>
  <c r="O1760" i="6"/>
  <c r="O1717" i="6"/>
  <c r="N1699" i="6"/>
  <c r="O1692" i="6"/>
  <c r="O1649" i="6"/>
  <c r="O1638" i="6"/>
  <c r="N1624" i="6"/>
  <c r="N1622" i="6"/>
  <c r="O1615" i="6"/>
  <c r="N1422" i="6"/>
  <c r="O1715" i="6"/>
  <c r="O1710" i="6"/>
  <c r="N1670" i="6"/>
  <c r="O1658" i="6"/>
  <c r="N1638" i="6"/>
  <c r="O1620" i="6"/>
  <c r="N1606" i="6"/>
  <c r="O1781" i="6"/>
  <c r="O1654" i="6"/>
  <c r="N1769" i="6"/>
  <c r="N1767" i="6"/>
  <c r="O1779" i="6"/>
  <c r="M2001" i="6"/>
  <c r="O1693" i="6"/>
  <c r="N1641" i="6"/>
  <c r="N1764" i="6"/>
  <c r="O1759" i="6"/>
  <c r="N1730" i="6"/>
  <c r="O1725" i="6"/>
  <c r="N1693" i="6"/>
  <c r="N1686" i="6"/>
  <c r="N1679" i="6"/>
  <c r="O1674" i="6"/>
  <c r="N1661" i="6"/>
  <c r="O1659" i="6"/>
  <c r="O1630" i="6"/>
  <c r="N1625" i="6"/>
  <c r="N1623" i="6"/>
  <c r="O1742" i="6"/>
  <c r="O1748" i="6"/>
  <c r="N1759" i="6"/>
  <c r="O1716" i="6"/>
  <c r="N1711" i="6"/>
  <c r="O1719" i="6"/>
  <c r="N1626" i="6"/>
  <c r="N1592" i="6"/>
  <c r="N1768" i="6"/>
  <c r="N1778" i="6"/>
  <c r="O1776" i="6"/>
  <c r="N1419" i="6"/>
  <c r="N1412" i="6"/>
  <c r="N1407" i="6"/>
  <c r="M1404" i="6"/>
  <c r="M1402" i="6"/>
  <c r="M1399" i="6"/>
  <c r="M1393" i="6"/>
  <c r="N1500" i="6"/>
  <c r="N1474" i="6"/>
  <c r="M1529" i="6"/>
  <c r="M1551" i="6"/>
  <c r="M1419" i="6"/>
  <c r="M1412" i="6"/>
  <c r="M1407" i="6"/>
  <c r="N1397" i="6"/>
  <c r="M1394" i="6"/>
  <c r="N1391" i="6"/>
  <c r="M1422" i="6"/>
  <c r="N1482" i="6"/>
  <c r="N1410" i="6"/>
  <c r="N1405" i="6"/>
  <c r="N1400" i="6"/>
  <c r="N1375" i="6"/>
  <c r="N1545" i="6"/>
  <c r="N1573" i="6"/>
  <c r="N1417" i="6"/>
  <c r="M1410" i="6"/>
  <c r="M1405" i="6"/>
  <c r="M1397" i="6"/>
  <c r="N1395" i="6"/>
  <c r="N1506" i="6"/>
  <c r="M1417" i="6"/>
  <c r="N1415" i="6"/>
  <c r="N1413" i="6"/>
  <c r="M1391" i="6"/>
  <c r="N1423" i="6"/>
  <c r="M1415" i="6"/>
  <c r="N1403" i="6"/>
  <c r="N1398" i="6"/>
  <c r="M1395" i="6"/>
  <c r="M1421" i="6"/>
  <c r="M1521" i="6"/>
  <c r="M1528" i="6"/>
  <c r="N1538" i="6"/>
  <c r="N1555" i="6"/>
  <c r="N1420" i="6"/>
  <c r="M1413" i="6"/>
  <c r="N1408" i="6"/>
  <c r="N1406" i="6"/>
  <c r="M1403" i="6"/>
  <c r="N1401" i="6"/>
  <c r="N1421" i="6"/>
  <c r="N1425" i="6"/>
  <c r="M1538" i="6"/>
  <c r="M1420" i="6"/>
  <c r="N1418" i="6"/>
  <c r="M1408" i="6"/>
  <c r="M1398" i="6"/>
  <c r="N1450" i="6"/>
  <c r="N1515" i="6"/>
  <c r="M1401" i="6"/>
  <c r="M1392" i="6"/>
  <c r="N1416" i="6"/>
  <c r="M1411" i="6"/>
  <c r="N1414" i="6"/>
  <c r="M1396" i="6"/>
  <c r="M1423" i="6"/>
  <c r="N1510" i="6"/>
  <c r="M1533" i="6"/>
  <c r="M1416" i="6"/>
  <c r="M1414" i="6"/>
  <c r="N1402" i="6"/>
  <c r="L2001" i="6"/>
  <c r="L1625" i="6"/>
  <c r="L1719" i="6"/>
  <c r="L1749" i="6"/>
  <c r="B1948" i="6"/>
  <c r="L1948" i="6" s="1"/>
  <c r="L1757" i="6"/>
  <c r="B1809" i="6"/>
  <c r="L1809" i="6" s="1"/>
  <c r="B1919" i="6"/>
  <c r="L1919" i="6" s="1"/>
  <c r="B1847" i="6"/>
  <c r="L1847" i="6" s="1"/>
  <c r="B1952" i="6"/>
  <c r="L1952" i="6" s="1"/>
  <c r="B1965" i="6"/>
  <c r="L1965" i="6" s="1"/>
  <c r="B1938" i="6"/>
  <c r="L1938" i="6" s="1"/>
  <c r="L1598" i="6"/>
  <c r="B1808" i="6"/>
  <c r="L1808" i="6" s="1"/>
  <c r="L1772" i="6"/>
  <c r="L1622" i="6"/>
  <c r="F2045" i="6"/>
  <c r="E2042" i="6" s="1"/>
  <c r="F2035" i="6"/>
  <c r="E2034" i="6" s="1"/>
  <c r="F2022" i="6" l="1"/>
  <c r="F2025" i="6" s="1"/>
  <c r="E1580" i="6"/>
  <c r="E1585" i="6" s="1"/>
  <c r="D1580" i="6"/>
  <c r="D1585" i="6" s="1"/>
  <c r="E2020" i="6"/>
  <c r="E2022" i="6" s="1"/>
  <c r="E2027" i="6" s="1"/>
  <c r="L2013" i="6"/>
  <c r="F2027" i="6"/>
  <c r="L2012" i="6"/>
  <c r="L2003" i="6"/>
  <c r="L2007" i="6" s="1"/>
  <c r="M2003" i="6"/>
  <c r="M2007" i="6" s="1"/>
  <c r="F2026" i="6"/>
  <c r="E2044" i="6"/>
  <c r="E2048" i="6"/>
  <c r="E2043" i="6"/>
  <c r="E2045" i="6" s="1"/>
  <c r="E2038" i="6"/>
  <c r="E2033" i="6"/>
  <c r="E2032" i="6"/>
  <c r="E2035" i="6"/>
  <c r="E2026" i="6" l="1"/>
  <c r="E2025" i="6"/>
  <c r="D1586" i="6"/>
  <c r="D1587" i="6" s="1"/>
  <c r="L2008" i="6"/>
  <c r="L2009" i="6"/>
  <c r="E1586" i="6"/>
  <c r="E1587" i="6" s="1"/>
  <c r="M2008" i="6"/>
  <c r="M2009" i="6"/>
</calcChain>
</file>

<file path=xl/sharedStrings.xml><?xml version="1.0" encoding="utf-8"?>
<sst xmlns="http://schemas.openxmlformats.org/spreadsheetml/2006/main" count="772" uniqueCount="175">
  <si>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</si>
  <si>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</si>
  <si>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</si>
  <si>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</si>
  <si>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</si>
  <si>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</si>
  <si>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</si>
  <si>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</si>
  <si>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</si>
  <si>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</si>
  <si>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</si>
  <si>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</si>
  <si>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</si>
  <si>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</si>
  <si>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</si>
  <si>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</si>
  <si>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</si>
  <si>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</si>
  <si>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</si>
  <si>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</si>
  <si>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</si>
  <si>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</si>
  <si>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</si>
  <si>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</si>
  <si>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</si>
  <si>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</si>
  <si>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</si>
  <si>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</si>
  <si>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</si>
  <si>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</si>
  <si>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</si>
  <si>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</si>
  <si>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</si>
  <si>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</si>
  <si>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</si>
  <si>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</si>
  <si>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</si>
  <si>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</si>
  <si>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</si>
  <si>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</si>
  <si>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</si>
  <si>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</si>
  <si>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</si>
  <si>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</si>
  <si>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</si>
  <si>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</si>
  <si>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</si>
  <si>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</si>
  <si>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</si>
  <si>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</si>
  <si>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</si>
  <si>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</si>
  <si>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</si>
  <si>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</si>
  <si>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</si>
  <si>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</si>
  <si>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</si>
  <si>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</si>
  <si>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</si>
  <si>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</si>
  <si>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</si>
  <si>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</si>
  <si>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</si>
  <si>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</si>
  <si>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</si>
  <si>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</si>
  <si>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</si>
  <si>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</si>
  <si>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</si>
  <si>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</si>
  <si>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</si>
  <si>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</si>
  <si>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</si>
  <si>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</si>
  <si>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</si>
  <si>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</si>
  <si>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</si>
  <si>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</si>
  <si>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</si>
  <si>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</si>
  <si>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</si>
  <si>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</si>
  <si>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</si>
  <si>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</si>
  <si>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</si>
  <si>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</si>
  <si>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</si>
  <si>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</si>
  <si>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</si>
  <si>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</si>
  <si>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</si>
  <si>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</si>
  <si>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</si>
  <si>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</si>
  <si>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</si>
  <si>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</si>
  <si>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</si>
  <si>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</si>
  <si>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</si>
  <si>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</si>
  <si>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</si>
  <si>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</si>
  <si>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</si>
  <si>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</si>
  <si>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</si>
  <si>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</si>
  <si>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</si>
  <si>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</si>
  <si>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</si>
  <si>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</si>
  <si>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</si>
  <si>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</si>
  <si>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</si>
  <si>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</si>
  <si>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</si>
  <si>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</si>
  <si>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</si>
  <si>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</si>
  <si>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</si>
  <si>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</si>
  <si>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</si>
  <si>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</si>
  <si>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</si>
  <si>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</si>
  <si>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</si>
  <si>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</si>
  <si>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</si>
  <si>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</si>
  <si>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</si>
  <si>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</si>
  <si>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</si>
  <si>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</si>
  <si>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Banco de Chile</t>
  </si>
  <si>
    <t>Santander</t>
  </si>
  <si>
    <t>Mantenido MM$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</si>
  <si>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</si>
  <si>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</si>
  <si>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</si>
  <si>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</si>
  <si>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</si>
  <si>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</si>
  <si>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</si>
  <si>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</si>
  <si>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</si>
  <si>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</si>
  <si>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</si>
  <si>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</si>
  <si>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</si>
  <si>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</si>
  <si>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</si>
  <si>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NOTA: El aumento que se aprecia en el número de contratos, corresponde a un cambio en la contabilización de cuentas por parte del BBVA, quien comenzo a informar "cuentas pre-canceladas", que corresponden a cuentas vigente en proceso de cierre.</t>
  </si>
  <si>
    <t>Monto para cuadro 2</t>
  </si>
  <si>
    <t>Scotiabank</t>
  </si>
  <si>
    <t xml:space="preserve">                              Scotiabank</t>
  </si>
  <si>
    <t xml:space="preserve">                                  Scotiabank</t>
  </si>
  <si>
    <r>
      <t>DEPÓSITOS A PLAZO RENOVABLE</t>
    </r>
    <r>
      <rPr>
        <sz val="8"/>
        <rFont val="Verdana"/>
        <family val="2"/>
      </rPr>
      <t xml:space="preserve"> </t>
    </r>
  </si>
  <si>
    <t>Fuente: CMF Chile</t>
  </si>
  <si>
    <t>PLANES DE AHORRO PREVISIONAL VOLUNTARIO APROBADOS POR LA CMF</t>
  </si>
  <si>
    <t>Antecedentes a Septiembre 2019</t>
  </si>
  <si>
    <t>1.1 Antecedentes del APV en la banca a Septiembre 2019</t>
  </si>
  <si>
    <t>1.2 Evolución del APV en la banca a Septiembre 2019</t>
  </si>
  <si>
    <t>1.3 Modalidades de ahorro previsional en la banca a Septiembre 2019</t>
  </si>
  <si>
    <t>1.4 Saldos promedio por instrumento en la banca a Septiembre 2019</t>
  </si>
  <si>
    <t>1.5 Representación de cada género en el número de cuentas de APV en la banca a Septiembre 2019</t>
  </si>
  <si>
    <t>1.6 Participación de la banca en cuentas de APV a Septiembre 2019</t>
  </si>
  <si>
    <t>Cierre estadístico : 19-11-2019</t>
  </si>
  <si>
    <t>A Septiembre 2019</t>
  </si>
  <si>
    <t>1.3 Modalidades de ahorro previsional en la banca a Septiembre 2019 *</t>
  </si>
  <si>
    <t>1.4 Saldos promedio por instrumento en la banca a Septiembre 2019*</t>
  </si>
  <si>
    <t>1.6 Participación de la banca en cuentas de APV - Septiembre 2019</t>
  </si>
  <si>
    <t>* La información corresponde al promedio entre Julio y Septiembre 2019</t>
  </si>
  <si>
    <t>TOTAL JULIO</t>
  </si>
  <si>
    <t>TOTAL AGOSTO</t>
  </si>
  <si>
    <t>TOTAL SEPTIEMBRE</t>
  </si>
  <si>
    <t>Publicado: 04-12-2019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</si>
</sst>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-;\-* #,##0.00_-;_-* &quot;-&quot;??_-;_-@_-"/>
    <numFmt numFmtId="165" formatCode="&quot;$&quot;#,##0_);[Red]\(&quot;$&quot;#,##0\)"/>
    <numFmt numFmtId="166" formatCode="_(* #,##0.00_);_(* \(#,##0.00\);_(* &quot;-&quot;??_);_(@_)"/>
    <numFmt numFmtId="167" formatCode="#,##0.0"/>
    <numFmt numFmtId="168" formatCode="_-* #,##0_-;\-* #,##0_-;_-* &quot;-&quot;??_-;_-@_-"/>
    <numFmt numFmtId="169" formatCode="0.0%"/>
    <numFmt numFmtId="170" formatCode="0.0000"/>
    <numFmt numFmtId="171" formatCode="[$-C0A]mmm/yy;@"/>
    <numFmt numFmtId="172" formatCode="_(* #,##0_);_(* \(#,##0\);_(* &quot;-&quot;??_);_(@_)"/>
    <numFmt numFmtId="173" formatCode="_(* #,##0.0_);_(* \(#,##0.0\);_(* &quot;-&quot;??_);_(@_)"/>
    <numFmt numFmtId="174" formatCode="#,##0.000000"/>
  </numFmts>
  <fonts count="24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hadow/>
      <sz val="10"/>
      <name val="Verdana"/>
      <family val="2"/>
    </font>
    <font>
      <sz val="7"/>
      <name val="Verdana"/>
      <family val="2"/>
    </font>
    <font>
      <shadow/>
      <sz val="10"/>
      <name val="Verdana"/>
      <family val="2"/>
    </font>
    <font>
      <i/>
      <sz val="10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0"/>
      <name val="SWGamekeys MT"/>
      <charset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1"/>
      </right>
      <top style="thin">
        <color indexed="64"/>
      </top>
      <bottom/>
      <diagonal/>
    </border>
    <border>
      <left style="thin">
        <color indexed="64"/>
      </left>
      <right style="thin">
        <color indexed="21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0" fontId="1" fillId="0" borderId="0" applyProtection="0"/>
    <xf numFmtId="9" fontId="1" fillId="0" borderId="0" applyFont="0" applyFill="0" applyBorder="0" applyAlignment="0" applyProtection="0"/>
  </cellStyleXfs>
  <cellXfs count="356">
    <xf numFmtId="0" fontId="0" fillId="0" borderId="0" xfId="0"/>
    <xf numFmtId="3" fontId="4" fillId="2" borderId="0" xfId="9" applyNumberFormat="1" applyFont="1" applyFill="1" applyBorder="1"/>
    <xf numFmtId="172" fontId="4" fillId="0" borderId="0" xfId="2" applyNumberFormat="1" applyFont="1" applyFill="1" applyBorder="1" applyAlignment="1">
      <alignment horizontal="center"/>
    </xf>
    <xf numFmtId="3" fontId="4" fillId="0" borderId="0" xfId="9" applyNumberFormat="1" applyFont="1" applyFill="1" applyBorder="1" applyAlignment="1">
      <alignment horizontal="center"/>
    </xf>
    <xf numFmtId="0" fontId="4" fillId="0" borderId="0" xfId="0" applyFont="1" applyFill="1" applyBorder="1"/>
    <xf numFmtId="17" fontId="4" fillId="0" borderId="0" xfId="9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2" borderId="0" xfId="7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vertical="distributed"/>
    </xf>
    <xf numFmtId="0" fontId="5" fillId="0" borderId="0" xfId="0" applyFont="1" applyFill="1" applyBorder="1" applyAlignment="1">
      <alignment horizontal="left" vertical="distributed"/>
    </xf>
    <xf numFmtId="0" fontId="6" fillId="0" borderId="0" xfId="1" applyFont="1" applyFill="1" applyBorder="1" applyAlignment="1" applyProtection="1">
      <alignment horizontal="justify" vertical="distributed"/>
    </xf>
    <xf numFmtId="0" fontId="4" fillId="0" borderId="0" xfId="0" applyFont="1" applyFill="1"/>
    <xf numFmtId="0" fontId="5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justify" vertical="justify"/>
    </xf>
    <xf numFmtId="0" fontId="6" fillId="0" borderId="0" xfId="1" applyFont="1" applyFill="1" applyBorder="1" applyAlignment="1" applyProtection="1">
      <alignment horizontal="justify" vertical="justify"/>
    </xf>
    <xf numFmtId="0" fontId="6" fillId="0" borderId="0" xfId="1" applyFont="1" applyFill="1" applyBorder="1" applyAlignment="1" applyProtection="1">
      <alignment vertical="distributed"/>
    </xf>
    <xf numFmtId="0" fontId="4" fillId="0" borderId="0" xfId="0" applyFont="1" applyFill="1" applyAlignment="1">
      <alignment vertical="distributed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4" fillId="2" borderId="0" xfId="7" applyFont="1" applyFill="1"/>
    <xf numFmtId="0" fontId="1" fillId="2" borderId="0" xfId="0" applyFont="1" applyFill="1"/>
    <xf numFmtId="0" fontId="5" fillId="2" borderId="0" xfId="9" applyFont="1" applyFill="1"/>
    <xf numFmtId="0" fontId="9" fillId="2" borderId="0" xfId="7" applyFont="1" applyFill="1"/>
    <xf numFmtId="0" fontId="10" fillId="2" borderId="0" xfId="7" applyFont="1" applyFill="1" applyAlignment="1">
      <alignment horizontal="center"/>
    </xf>
    <xf numFmtId="0" fontId="10" fillId="2" borderId="0" xfId="7" applyFont="1" applyFill="1"/>
    <xf numFmtId="0" fontId="5" fillId="2" borderId="0" xfId="7" applyFont="1" applyFill="1"/>
    <xf numFmtId="0" fontId="5" fillId="2" borderId="0" xfId="0" applyFont="1" applyFill="1"/>
    <xf numFmtId="0" fontId="9" fillId="2" borderId="0" xfId="8" applyFont="1" applyFill="1"/>
    <xf numFmtId="0" fontId="10" fillId="2" borderId="0" xfId="8" applyFont="1" applyFill="1"/>
    <xf numFmtId="0" fontId="9" fillId="2" borderId="0" xfId="5" applyFont="1" applyFill="1"/>
    <xf numFmtId="0" fontId="10" fillId="2" borderId="0" xfId="5" applyFont="1" applyFill="1"/>
    <xf numFmtId="0" fontId="11" fillId="2" borderId="0" xfId="7" applyFont="1" applyFill="1"/>
    <xf numFmtId="0" fontId="7" fillId="2" borderId="0" xfId="7" applyFont="1" applyFill="1"/>
    <xf numFmtId="0" fontId="11" fillId="2" borderId="0" xfId="8" applyFont="1" applyFill="1"/>
    <xf numFmtId="0" fontId="7" fillId="2" borderId="0" xfId="8" applyFont="1" applyFill="1"/>
    <xf numFmtId="0" fontId="11" fillId="2" borderId="0" xfId="5" applyFont="1" applyFill="1"/>
    <xf numFmtId="0" fontId="7" fillId="2" borderId="0" xfId="5" applyFont="1" applyFill="1"/>
    <xf numFmtId="3" fontId="12" fillId="2" borderId="1" xfId="5" applyNumberFormat="1" applyFont="1" applyFill="1" applyBorder="1" applyAlignment="1">
      <alignment horizontal="left"/>
    </xf>
    <xf numFmtId="3" fontId="7" fillId="2" borderId="2" xfId="7" applyNumberFormat="1" applyFont="1" applyFill="1" applyBorder="1" applyAlignment="1">
      <alignment horizontal="center"/>
    </xf>
    <xf numFmtId="3" fontId="7" fillId="2" borderId="0" xfId="7" applyNumberFormat="1" applyFont="1" applyFill="1" applyAlignment="1">
      <alignment horizontal="left"/>
    </xf>
    <xf numFmtId="3" fontId="7" fillId="2" borderId="0" xfId="7" applyNumberFormat="1" applyFont="1" applyFill="1"/>
    <xf numFmtId="3" fontId="7" fillId="2" borderId="2" xfId="8" applyNumberFormat="1" applyFont="1" applyFill="1" applyBorder="1"/>
    <xf numFmtId="3" fontId="7" fillId="2" borderId="0" xfId="8" applyNumberFormat="1" applyFont="1" applyFill="1" applyAlignment="1">
      <alignment horizontal="left"/>
    </xf>
    <xf numFmtId="3" fontId="7" fillId="2" borderId="0" xfId="8" applyNumberFormat="1" applyFont="1" applyFill="1"/>
    <xf numFmtId="3" fontId="7" fillId="2" borderId="2" xfId="5" applyNumberFormat="1" applyFont="1" applyFill="1" applyBorder="1"/>
    <xf numFmtId="3" fontId="7" fillId="2" borderId="0" xfId="5" applyNumberFormat="1" applyFont="1" applyFill="1" applyAlignment="1">
      <alignment horizontal="left"/>
    </xf>
    <xf numFmtId="3" fontId="7" fillId="2" borderId="0" xfId="5" applyNumberFormat="1" applyFont="1" applyFill="1"/>
    <xf numFmtId="3" fontId="10" fillId="2" borderId="3" xfId="7" applyNumberFormat="1" applyFont="1" applyFill="1" applyBorder="1" applyAlignment="1">
      <alignment horizontal="center"/>
    </xf>
    <xf numFmtId="3" fontId="10" fillId="2" borderId="4" xfId="7" applyNumberFormat="1" applyFont="1" applyFill="1" applyBorder="1" applyAlignment="1">
      <alignment horizontal="center"/>
    </xf>
    <xf numFmtId="3" fontId="7" fillId="2" borderId="5" xfId="7" applyNumberFormat="1" applyFont="1" applyFill="1" applyBorder="1" applyAlignment="1">
      <alignment horizontal="left"/>
    </xf>
    <xf numFmtId="3" fontId="7" fillId="2" borderId="4" xfId="7" applyNumberFormat="1" applyFont="1" applyFill="1" applyBorder="1" applyAlignment="1">
      <alignment horizontal="left"/>
    </xf>
    <xf numFmtId="3" fontId="7" fillId="2" borderId="3" xfId="7" applyNumberFormat="1" applyFont="1" applyFill="1" applyBorder="1" applyAlignment="1">
      <alignment horizontal="left"/>
    </xf>
    <xf numFmtId="3" fontId="10" fillId="2" borderId="3" xfId="8" applyNumberFormat="1" applyFont="1" applyFill="1" applyBorder="1" applyAlignment="1"/>
    <xf numFmtId="3" fontId="10" fillId="2" borderId="4" xfId="8" applyNumberFormat="1" applyFont="1" applyFill="1" applyBorder="1" applyAlignment="1"/>
    <xf numFmtId="3" fontId="7" fillId="2" borderId="5" xfId="8" applyNumberFormat="1" applyFont="1" applyFill="1" applyBorder="1" applyAlignment="1">
      <alignment horizontal="left"/>
    </xf>
    <xf numFmtId="3" fontId="7" fillId="2" borderId="4" xfId="8" applyNumberFormat="1" applyFont="1" applyFill="1" applyBorder="1" applyAlignment="1">
      <alignment horizontal="left"/>
    </xf>
    <xf numFmtId="3" fontId="7" fillId="2" borderId="3" xfId="8" applyNumberFormat="1" applyFont="1" applyFill="1" applyBorder="1" applyAlignment="1">
      <alignment horizontal="left"/>
    </xf>
    <xf numFmtId="3" fontId="10" fillId="2" borderId="3" xfId="5" applyNumberFormat="1" applyFont="1" applyFill="1" applyBorder="1" applyAlignment="1"/>
    <xf numFmtId="3" fontId="10" fillId="2" borderId="4" xfId="5" applyNumberFormat="1" applyFont="1" applyFill="1" applyBorder="1" applyAlignment="1"/>
    <xf numFmtId="3" fontId="7" fillId="2" borderId="5" xfId="5" applyNumberFormat="1" applyFont="1" applyFill="1" applyBorder="1" applyAlignment="1">
      <alignment horizontal="left"/>
    </xf>
    <xf numFmtId="3" fontId="7" fillId="2" borderId="4" xfId="5" applyNumberFormat="1" applyFont="1" applyFill="1" applyBorder="1" applyAlignment="1">
      <alignment horizontal="left"/>
    </xf>
    <xf numFmtId="3" fontId="7" fillId="2" borderId="3" xfId="5" applyNumberFormat="1" applyFont="1" applyFill="1" applyBorder="1" applyAlignment="1">
      <alignment horizontal="left"/>
    </xf>
    <xf numFmtId="3" fontId="10" fillId="2" borderId="1" xfId="7" applyNumberFormat="1" applyFont="1" applyFill="1" applyBorder="1" applyAlignment="1">
      <alignment horizontal="center"/>
    </xf>
    <xf numFmtId="3" fontId="10" fillId="2" borderId="2" xfId="7" applyNumberFormat="1" applyFont="1" applyFill="1" applyBorder="1" applyAlignment="1">
      <alignment horizontal="center"/>
    </xf>
    <xf numFmtId="3" fontId="7" fillId="2" borderId="0" xfId="7" applyNumberFormat="1" applyFont="1" applyFill="1" applyBorder="1" applyAlignment="1">
      <alignment horizontal="left"/>
    </xf>
    <xf numFmtId="3" fontId="7" fillId="2" borderId="6" xfId="7" applyNumberFormat="1" applyFont="1" applyFill="1" applyBorder="1" applyAlignment="1">
      <alignment horizontal="left"/>
    </xf>
    <xf numFmtId="3" fontId="7" fillId="2" borderId="7" xfId="7" applyNumberFormat="1" applyFont="1" applyFill="1" applyBorder="1" applyAlignment="1">
      <alignment horizontal="left"/>
    </xf>
    <xf numFmtId="3" fontId="10" fillId="2" borderId="1" xfId="8" applyNumberFormat="1" applyFont="1" applyFill="1" applyBorder="1" applyAlignment="1"/>
    <xf numFmtId="3" fontId="10" fillId="2" borderId="2" xfId="8" applyNumberFormat="1" applyFont="1" applyFill="1" applyBorder="1" applyAlignment="1"/>
    <xf numFmtId="3" fontId="7" fillId="2" borderId="0" xfId="8" applyNumberFormat="1" applyFont="1" applyFill="1" applyBorder="1" applyAlignment="1">
      <alignment horizontal="left"/>
    </xf>
    <xf numFmtId="3" fontId="7" fillId="2" borderId="6" xfId="8" applyNumberFormat="1" applyFont="1" applyFill="1" applyBorder="1" applyAlignment="1">
      <alignment horizontal="left"/>
    </xf>
    <xf numFmtId="3" fontId="7" fillId="2" borderId="7" xfId="8" applyNumberFormat="1" applyFont="1" applyFill="1" applyBorder="1" applyAlignment="1">
      <alignment horizontal="left"/>
    </xf>
    <xf numFmtId="3" fontId="10" fillId="2" borderId="1" xfId="5" applyNumberFormat="1" applyFont="1" applyFill="1" applyBorder="1" applyAlignment="1"/>
    <xf numFmtId="3" fontId="10" fillId="2" borderId="2" xfId="5" applyNumberFormat="1" applyFont="1" applyFill="1" applyBorder="1" applyAlignment="1"/>
    <xf numFmtId="3" fontId="7" fillId="2" borderId="0" xfId="5" applyNumberFormat="1" applyFont="1" applyFill="1" applyBorder="1" applyAlignment="1">
      <alignment horizontal="left"/>
    </xf>
    <xf numFmtId="3" fontId="7" fillId="2" borderId="6" xfId="5" applyNumberFormat="1" applyFont="1" applyFill="1" applyBorder="1" applyAlignment="1">
      <alignment horizontal="left"/>
    </xf>
    <xf numFmtId="3" fontId="7" fillId="2" borderId="7" xfId="5" applyNumberFormat="1" applyFont="1" applyFill="1" applyBorder="1" applyAlignment="1">
      <alignment horizontal="left"/>
    </xf>
    <xf numFmtId="3" fontId="7" fillId="2" borderId="0" xfId="7" applyNumberFormat="1" applyFont="1" applyFill="1" applyAlignment="1">
      <alignment horizontal="center"/>
    </xf>
    <xf numFmtId="3" fontId="10" fillId="2" borderId="7" xfId="7" applyNumberFormat="1" applyFont="1" applyFill="1" applyBorder="1" applyAlignment="1">
      <alignment horizontal="center"/>
    </xf>
    <xf numFmtId="3" fontId="10" fillId="2" borderId="6" xfId="7" applyNumberFormat="1" applyFont="1" applyFill="1" applyBorder="1" applyAlignment="1">
      <alignment horizontal="center"/>
    </xf>
    <xf numFmtId="3" fontId="7" fillId="2" borderId="0" xfId="7" applyNumberFormat="1" applyFont="1" applyFill="1" applyBorder="1" applyAlignment="1">
      <alignment horizontal="center"/>
    </xf>
    <xf numFmtId="3" fontId="7" fillId="2" borderId="6" xfId="7" applyNumberFormat="1" applyFont="1" applyFill="1" applyBorder="1" applyAlignment="1">
      <alignment horizontal="center"/>
    </xf>
    <xf numFmtId="3" fontId="7" fillId="2" borderId="7" xfId="7" applyNumberFormat="1" applyFont="1" applyFill="1" applyBorder="1" applyAlignment="1">
      <alignment horizontal="center"/>
    </xf>
    <xf numFmtId="3" fontId="7" fillId="2" borderId="0" xfId="8" applyNumberFormat="1" applyFont="1" applyFill="1" applyAlignment="1">
      <alignment horizontal="center"/>
    </xf>
    <xf numFmtId="3" fontId="10" fillId="2" borderId="7" xfId="8" applyNumberFormat="1" applyFont="1" applyFill="1" applyBorder="1" applyAlignment="1">
      <alignment horizontal="center"/>
    </xf>
    <xf numFmtId="3" fontId="10" fillId="2" borderId="6" xfId="8" applyNumberFormat="1" applyFont="1" applyFill="1" applyBorder="1" applyAlignment="1">
      <alignment horizontal="center"/>
    </xf>
    <xf numFmtId="3" fontId="7" fillId="2" borderId="0" xfId="8" applyNumberFormat="1" applyFont="1" applyFill="1" applyBorder="1" applyAlignment="1">
      <alignment horizontal="center"/>
    </xf>
    <xf numFmtId="3" fontId="7" fillId="2" borderId="6" xfId="8" applyNumberFormat="1" applyFont="1" applyFill="1" applyBorder="1" applyAlignment="1">
      <alignment horizontal="center"/>
    </xf>
    <xf numFmtId="3" fontId="7" fillId="2" borderId="7" xfId="8" applyNumberFormat="1" applyFont="1" applyFill="1" applyBorder="1" applyAlignment="1">
      <alignment horizontal="center"/>
    </xf>
    <xf numFmtId="3" fontId="7" fillId="2" borderId="0" xfId="5" applyNumberFormat="1" applyFont="1" applyFill="1" applyAlignment="1">
      <alignment horizontal="center"/>
    </xf>
    <xf numFmtId="3" fontId="10" fillId="2" borderId="7" xfId="5" applyNumberFormat="1" applyFont="1" applyFill="1" applyBorder="1" applyAlignment="1">
      <alignment horizontal="center"/>
    </xf>
    <xf numFmtId="3" fontId="10" fillId="2" borderId="6" xfId="5" applyNumberFormat="1" applyFont="1" applyFill="1" applyBorder="1" applyAlignment="1">
      <alignment horizontal="center"/>
    </xf>
    <xf numFmtId="3" fontId="7" fillId="2" borderId="0" xfId="5" applyNumberFormat="1" applyFont="1" applyFill="1" applyBorder="1" applyAlignment="1">
      <alignment horizontal="center"/>
    </xf>
    <xf numFmtId="3" fontId="7" fillId="2" borderId="6" xfId="5" applyNumberFormat="1" applyFont="1" applyFill="1" applyBorder="1" applyAlignment="1">
      <alignment horizontal="center"/>
    </xf>
    <xf numFmtId="3" fontId="7" fillId="2" borderId="7" xfId="5" applyNumberFormat="1" applyFont="1" applyFill="1" applyBorder="1" applyAlignment="1">
      <alignment horizontal="center"/>
    </xf>
    <xf numFmtId="3" fontId="10" fillId="2" borderId="8" xfId="7" applyNumberFormat="1" applyFont="1" applyFill="1" applyBorder="1"/>
    <xf numFmtId="3" fontId="5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3" fontId="10" fillId="2" borderId="8" xfId="8" applyNumberFormat="1" applyFont="1" applyFill="1" applyBorder="1"/>
    <xf numFmtId="3" fontId="10" fillId="2" borderId="8" xfId="5" applyNumberFormat="1" applyFont="1" applyFill="1" applyBorder="1"/>
    <xf numFmtId="3" fontId="7" fillId="2" borderId="8" xfId="7" applyNumberFormat="1" applyFont="1" applyFill="1" applyBorder="1"/>
    <xf numFmtId="3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8" xfId="4" applyNumberFormat="1" applyFont="1" applyFill="1" applyBorder="1"/>
    <xf numFmtId="3" fontId="7" fillId="2" borderId="8" xfId="8" applyNumberFormat="1" applyFont="1" applyFill="1" applyBorder="1"/>
    <xf numFmtId="3" fontId="7" fillId="2" borderId="8" xfId="5" applyNumberFormat="1" applyFont="1" applyFill="1" applyBorder="1"/>
    <xf numFmtId="0" fontId="4" fillId="3" borderId="8" xfId="4" applyNumberFormat="1" applyFont="1" applyFill="1" applyBorder="1" applyAlignment="1">
      <alignment horizontal="right"/>
    </xf>
    <xf numFmtId="168" fontId="4" fillId="3" borderId="8" xfId="4" applyNumberFormat="1" applyFont="1" applyFill="1" applyBorder="1"/>
    <xf numFmtId="0" fontId="5" fillId="2" borderId="0" xfId="7" applyFont="1" applyFill="1" applyAlignment="1">
      <alignment horizontal="center"/>
    </xf>
    <xf numFmtId="0" fontId="4" fillId="2" borderId="0" xfId="8" applyFont="1" applyFill="1"/>
    <xf numFmtId="0" fontId="5" fillId="2" borderId="0" xfId="8" applyFont="1" applyFill="1"/>
    <xf numFmtId="0" fontId="4" fillId="2" borderId="0" xfId="5" applyFont="1" applyFill="1"/>
    <xf numFmtId="3" fontId="5" fillId="2" borderId="0" xfId="5" applyNumberFormat="1" applyFont="1" applyFill="1"/>
    <xf numFmtId="0" fontId="5" fillId="2" borderId="0" xfId="5" applyFont="1" applyFill="1"/>
    <xf numFmtId="3" fontId="4" fillId="2" borderId="0" xfId="0" applyNumberFormat="1" applyFont="1" applyFill="1"/>
    <xf numFmtId="0" fontId="10" fillId="2" borderId="0" xfId="7" applyFont="1" applyFill="1" applyBorder="1" applyAlignment="1">
      <alignment horizontal="center"/>
    </xf>
    <xf numFmtId="0" fontId="10" fillId="2" borderId="0" xfId="7" applyFont="1" applyFill="1" applyBorder="1"/>
    <xf numFmtId="0" fontId="10" fillId="2" borderId="0" xfId="8" applyFont="1" applyFill="1" applyBorder="1"/>
    <xf numFmtId="0" fontId="10" fillId="2" borderId="0" xfId="8" applyFont="1" applyFill="1" applyBorder="1" applyAlignment="1">
      <alignment horizontal="center"/>
    </xf>
    <xf numFmtId="3" fontId="10" fillId="2" borderId="0" xfId="5" applyNumberFormat="1" applyFont="1" applyFill="1" applyBorder="1"/>
    <xf numFmtId="0" fontId="10" fillId="2" borderId="0" xfId="5" applyFont="1" applyFill="1" applyBorder="1"/>
    <xf numFmtId="0" fontId="7" fillId="2" borderId="0" xfId="7" applyFont="1" applyFill="1" applyBorder="1"/>
    <xf numFmtId="0" fontId="7" fillId="2" borderId="0" xfId="8" applyFont="1" applyFill="1" applyBorder="1" applyAlignment="1">
      <alignment horizontal="center"/>
    </xf>
    <xf numFmtId="0" fontId="7" fillId="2" borderId="0" xfId="8" applyFont="1" applyFill="1" applyBorder="1"/>
    <xf numFmtId="0" fontId="7" fillId="2" borderId="0" xfId="5" applyFont="1" applyFill="1" applyBorder="1"/>
    <xf numFmtId="3" fontId="10" fillId="2" borderId="9" xfId="5" applyNumberFormat="1" applyFont="1" applyFill="1" applyBorder="1" applyAlignment="1">
      <alignment horizontal="center"/>
    </xf>
    <xf numFmtId="3" fontId="10" fillId="2" borderId="10" xfId="5" applyNumberFormat="1" applyFont="1" applyFill="1" applyBorder="1" applyAlignment="1">
      <alignment horizontal="center"/>
    </xf>
    <xf numFmtId="3" fontId="5" fillId="2" borderId="0" xfId="7" applyNumberFormat="1" applyFont="1" applyFill="1" applyAlignment="1">
      <alignment horizontal="center"/>
    </xf>
    <xf numFmtId="3" fontId="4" fillId="2" borderId="0" xfId="7" applyNumberFormat="1" applyFont="1" applyFill="1"/>
    <xf numFmtId="0" fontId="4" fillId="2" borderId="0" xfId="0" applyFont="1" applyFill="1" applyAlignment="1">
      <alignment horizontal="center"/>
    </xf>
    <xf numFmtId="0" fontId="7" fillId="2" borderId="6" xfId="0" applyFont="1" applyFill="1" applyBorder="1" applyAlignment="1">
      <alignment vertical="top" wrapText="1"/>
    </xf>
    <xf numFmtId="0" fontId="12" fillId="2" borderId="0" xfId="0" applyFont="1" applyFill="1"/>
    <xf numFmtId="0" fontId="6" fillId="2" borderId="0" xfId="1" applyFont="1" applyFill="1" applyAlignment="1" applyProtection="1"/>
    <xf numFmtId="0" fontId="10" fillId="2" borderId="11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distributed" wrapText="1"/>
    </xf>
    <xf numFmtId="0" fontId="10" fillId="2" borderId="12" xfId="0" applyFont="1" applyFill="1" applyBorder="1" applyAlignment="1">
      <alignment vertical="distributed" wrapText="1"/>
    </xf>
    <xf numFmtId="0" fontId="4" fillId="2" borderId="13" xfId="0" applyFont="1" applyFill="1" applyBorder="1" applyAlignment="1">
      <alignment vertical="top" wrapText="1"/>
    </xf>
    <xf numFmtId="0" fontId="10" fillId="2" borderId="14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7" fillId="2" borderId="16" xfId="0" applyFont="1" applyFill="1" applyBorder="1" applyAlignment="1">
      <alignment vertical="top" wrapText="1"/>
    </xf>
    <xf numFmtId="0" fontId="7" fillId="2" borderId="17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18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19" xfId="0" applyFont="1" applyFill="1" applyBorder="1" applyAlignment="1">
      <alignment vertical="top" wrapText="1"/>
    </xf>
    <xf numFmtId="0" fontId="7" fillId="2" borderId="19" xfId="0" applyFont="1" applyFill="1" applyBorder="1" applyAlignment="1">
      <alignment vertical="distributed" wrapText="1"/>
    </xf>
    <xf numFmtId="0" fontId="7" fillId="2" borderId="20" xfId="0" applyFont="1" applyFill="1" applyBorder="1" applyAlignment="1">
      <alignment vertical="top" wrapText="1"/>
    </xf>
    <xf numFmtId="0" fontId="10" fillId="2" borderId="21" xfId="0" applyFont="1" applyFill="1" applyBorder="1" applyAlignment="1">
      <alignment horizontal="center" vertical="top" wrapText="1"/>
    </xf>
    <xf numFmtId="0" fontId="7" fillId="2" borderId="22" xfId="0" applyFont="1" applyFill="1" applyBorder="1" applyAlignment="1">
      <alignment vertical="top" wrapText="1"/>
    </xf>
    <xf numFmtId="0" fontId="7" fillId="2" borderId="23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7" fillId="2" borderId="23" xfId="0" applyFont="1" applyFill="1" applyBorder="1" applyAlignment="1">
      <alignment vertical="distributed" wrapText="1"/>
    </xf>
    <xf numFmtId="0" fontId="7" fillId="2" borderId="24" xfId="0" applyFont="1" applyFill="1" applyBorder="1" applyAlignment="1">
      <alignment vertical="top" wrapText="1"/>
    </xf>
    <xf numFmtId="0" fontId="10" fillId="2" borderId="25" xfId="0" applyFont="1" applyFill="1" applyBorder="1" applyAlignment="1">
      <alignment horizontal="center" vertical="top" wrapText="1"/>
    </xf>
    <xf numFmtId="0" fontId="14" fillId="2" borderId="0" xfId="1" applyFont="1" applyFill="1" applyBorder="1" applyAlignment="1" applyProtection="1">
      <alignment vertical="top" wrapText="1"/>
    </xf>
    <xf numFmtId="0" fontId="7" fillId="2" borderId="17" xfId="0" applyFont="1" applyFill="1" applyBorder="1" applyAlignment="1">
      <alignment vertical="distributed" wrapText="1"/>
    </xf>
    <xf numFmtId="0" fontId="10" fillId="2" borderId="2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vertical="top" wrapText="1"/>
    </xf>
    <xf numFmtId="0" fontId="7" fillId="2" borderId="27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27" xfId="0" applyFont="1" applyFill="1" applyBorder="1" applyAlignment="1">
      <alignment vertical="distributed" wrapText="1"/>
    </xf>
    <xf numFmtId="165" fontId="7" fillId="2" borderId="28" xfId="0" applyNumberFormat="1" applyFont="1" applyFill="1" applyBorder="1" applyAlignment="1">
      <alignment vertical="top" wrapText="1"/>
    </xf>
    <xf numFmtId="0" fontId="4" fillId="2" borderId="12" xfId="0" applyFont="1" applyFill="1" applyBorder="1" applyAlignment="1">
      <alignment vertical="top" wrapText="1"/>
    </xf>
    <xf numFmtId="0" fontId="10" fillId="2" borderId="21" xfId="0" applyFont="1" applyFill="1" applyBorder="1" applyAlignment="1">
      <alignment vertical="distributed" wrapText="1"/>
    </xf>
    <xf numFmtId="0" fontId="7" fillId="2" borderId="29" xfId="0" applyFont="1" applyFill="1" applyBorder="1" applyAlignment="1">
      <alignment vertical="distributed" wrapText="1"/>
    </xf>
    <xf numFmtId="0" fontId="7" fillId="2" borderId="22" xfId="0" applyFont="1" applyFill="1" applyBorder="1" applyAlignment="1">
      <alignment vertical="distributed" wrapText="1"/>
    </xf>
    <xf numFmtId="0" fontId="7" fillId="2" borderId="16" xfId="0" applyFont="1" applyFill="1" applyBorder="1" applyAlignment="1">
      <alignment vertical="distributed" wrapText="1"/>
    </xf>
    <xf numFmtId="0" fontId="7" fillId="2" borderId="26" xfId="0" applyFont="1" applyFill="1" applyBorder="1" applyAlignment="1">
      <alignment vertical="distributed" wrapText="1"/>
    </xf>
    <xf numFmtId="0" fontId="15" fillId="2" borderId="0" xfId="0" applyFont="1" applyFill="1" applyAlignment="1">
      <alignment horizontal="left"/>
    </xf>
    <xf numFmtId="0" fontId="5" fillId="2" borderId="18" xfId="0" applyFont="1" applyFill="1" applyBorder="1" applyAlignment="1">
      <alignment horizontal="left"/>
    </xf>
    <xf numFmtId="0" fontId="4" fillId="2" borderId="18" xfId="0" applyFont="1" applyFill="1" applyBorder="1"/>
    <xf numFmtId="0" fontId="4" fillId="2" borderId="0" xfId="0" applyFont="1" applyFill="1" applyBorder="1" applyAlignment="1">
      <alignment vertical="distributed"/>
    </xf>
    <xf numFmtId="0" fontId="4" fillId="2" borderId="0" xfId="0" applyFont="1" applyFill="1" applyBorder="1" applyAlignment="1">
      <alignment horizontal="center" vertical="distributed"/>
    </xf>
    <xf numFmtId="0" fontId="4" fillId="2" borderId="0" xfId="0" applyFont="1" applyFill="1" applyBorder="1" applyAlignment="1">
      <alignment horizontal="right" vertical="distributed"/>
    </xf>
    <xf numFmtId="0" fontId="4" fillId="2" borderId="18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right"/>
    </xf>
    <xf numFmtId="9" fontId="4" fillId="2" borderId="0" xfId="10" applyFont="1" applyFill="1" applyAlignment="1">
      <alignment horizontal="right"/>
    </xf>
    <xf numFmtId="3" fontId="4" fillId="2" borderId="0" xfId="0" applyNumberFormat="1" applyFont="1" applyFill="1" applyAlignment="1">
      <alignment horizontal="center"/>
    </xf>
    <xf numFmtId="0" fontId="5" fillId="2" borderId="18" xfId="0" applyFont="1" applyFill="1" applyBorder="1"/>
    <xf numFmtId="0" fontId="5" fillId="2" borderId="18" xfId="0" applyFont="1" applyFill="1" applyBorder="1" applyAlignment="1">
      <alignment horizontal="center"/>
    </xf>
    <xf numFmtId="3" fontId="5" fillId="2" borderId="18" xfId="2" applyNumberFormat="1" applyFont="1" applyFill="1" applyBorder="1" applyAlignment="1">
      <alignment horizontal="center"/>
    </xf>
    <xf numFmtId="3" fontId="5" fillId="2" borderId="18" xfId="0" applyNumberFormat="1" applyFont="1" applyFill="1" applyBorder="1" applyAlignment="1">
      <alignment horizontal="center"/>
    </xf>
    <xf numFmtId="9" fontId="5" fillId="2" borderId="18" xfId="10" applyFont="1" applyFill="1" applyBorder="1" applyAlignment="1">
      <alignment horizontal="right"/>
    </xf>
    <xf numFmtId="0" fontId="15" fillId="2" borderId="0" xfId="0" applyFont="1" applyFill="1"/>
    <xf numFmtId="0" fontId="16" fillId="2" borderId="0" xfId="0" applyFont="1" applyFill="1"/>
    <xf numFmtId="0" fontId="17" fillId="2" borderId="0" xfId="0" applyFont="1" applyFill="1" applyAlignment="1">
      <alignment horizontal="left"/>
    </xf>
    <xf numFmtId="0" fontId="18" fillId="2" borderId="0" xfId="0" applyFont="1" applyFill="1"/>
    <xf numFmtId="0" fontId="17" fillId="2" borderId="0" xfId="0" applyFont="1" applyFill="1" applyAlignment="1">
      <alignment horizontal="center"/>
    </xf>
    <xf numFmtId="170" fontId="4" fillId="2" borderId="0" xfId="0" applyNumberFormat="1" applyFont="1" applyFill="1"/>
    <xf numFmtId="0" fontId="4" fillId="2" borderId="0" xfId="6" applyFont="1" applyFill="1" applyBorder="1"/>
    <xf numFmtId="0" fontId="4" fillId="2" borderId="0" xfId="6" applyFont="1" applyFill="1" applyBorder="1" applyAlignment="1">
      <alignment horizontal="center"/>
    </xf>
    <xf numFmtId="3" fontId="4" fillId="2" borderId="0" xfId="6" applyNumberFormat="1" applyFont="1" applyFill="1" applyBorder="1" applyAlignment="1">
      <alignment horizontal="center"/>
    </xf>
    <xf numFmtId="0" fontId="5" fillId="2" borderId="0" xfId="6" applyFont="1" applyFill="1" applyBorder="1"/>
    <xf numFmtId="0" fontId="4" fillId="2" borderId="18" xfId="6" applyFont="1" applyFill="1" applyBorder="1" applyAlignment="1"/>
    <xf numFmtId="0" fontId="4" fillId="2" borderId="18" xfId="6" applyFont="1" applyFill="1" applyBorder="1" applyAlignment="1">
      <alignment horizontal="center"/>
    </xf>
    <xf numFmtId="0" fontId="5" fillId="2" borderId="18" xfId="6" applyFont="1" applyFill="1" applyBorder="1" applyAlignment="1">
      <alignment horizontal="center"/>
    </xf>
    <xf numFmtId="3" fontId="5" fillId="2" borderId="18" xfId="6" applyNumberFormat="1" applyFont="1" applyFill="1" applyBorder="1" applyAlignment="1">
      <alignment horizontal="center"/>
    </xf>
    <xf numFmtId="0" fontId="4" fillId="2" borderId="18" xfId="6" applyFont="1" applyFill="1" applyBorder="1"/>
    <xf numFmtId="0" fontId="5" fillId="2" borderId="0" xfId="6" applyFont="1" applyFill="1" applyBorder="1" applyAlignment="1">
      <alignment horizontal="left"/>
    </xf>
    <xf numFmtId="0" fontId="5" fillId="2" borderId="0" xfId="6" applyFont="1" applyFill="1" applyBorder="1" applyAlignment="1">
      <alignment horizontal="center"/>
    </xf>
    <xf numFmtId="0" fontId="5" fillId="2" borderId="18" xfId="6" applyFont="1" applyFill="1" applyBorder="1" applyAlignment="1">
      <alignment horizontal="left"/>
    </xf>
    <xf numFmtId="171" fontId="4" fillId="2" borderId="30" xfId="9" applyNumberFormat="1" applyFont="1" applyFill="1" applyBorder="1" applyAlignment="1">
      <alignment horizontal="left"/>
    </xf>
    <xf numFmtId="3" fontId="4" fillId="2" borderId="30" xfId="6" applyNumberFormat="1" applyFont="1" applyFill="1" applyBorder="1" applyAlignment="1">
      <alignment horizontal="center"/>
    </xf>
    <xf numFmtId="0" fontId="4" fillId="2" borderId="30" xfId="6" applyFont="1" applyFill="1" applyBorder="1" applyAlignment="1">
      <alignment horizontal="center"/>
    </xf>
    <xf numFmtId="3" fontId="4" fillId="2" borderId="30" xfId="9" applyNumberFormat="1" applyFont="1" applyFill="1" applyBorder="1" applyAlignment="1">
      <alignment horizontal="center"/>
    </xf>
    <xf numFmtId="3" fontId="4" fillId="0" borderId="30" xfId="9" applyNumberFormat="1" applyFont="1" applyFill="1" applyBorder="1" applyAlignment="1">
      <alignment horizontal="center"/>
    </xf>
    <xf numFmtId="3" fontId="4" fillId="3" borderId="30" xfId="9" applyNumberFormat="1" applyFont="1" applyFill="1" applyBorder="1" applyAlignment="1">
      <alignment horizontal="center"/>
    </xf>
    <xf numFmtId="171" fontId="4" fillId="2" borderId="0" xfId="9" applyNumberFormat="1" applyFont="1" applyFill="1" applyBorder="1" applyAlignment="1">
      <alignment horizontal="left"/>
    </xf>
    <xf numFmtId="3" fontId="4" fillId="2" borderId="0" xfId="9" applyNumberFormat="1" applyFont="1" applyFill="1" applyBorder="1" applyAlignment="1">
      <alignment horizontal="center"/>
    </xf>
    <xf numFmtId="3" fontId="4" fillId="2" borderId="0" xfId="0" applyNumberFormat="1" applyFont="1" applyFill="1" applyBorder="1"/>
    <xf numFmtId="3" fontId="4" fillId="3" borderId="0" xfId="9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4" fillId="2" borderId="18" xfId="6" applyNumberFormat="1" applyFont="1" applyFill="1" applyBorder="1" applyAlignment="1">
      <alignment horizontal="center"/>
    </xf>
    <xf numFmtId="3" fontId="4" fillId="2" borderId="18" xfId="0" applyNumberFormat="1" applyFont="1" applyFill="1" applyBorder="1"/>
    <xf numFmtId="3" fontId="4" fillId="0" borderId="30" xfId="6" applyNumberFormat="1" applyFont="1" applyFill="1" applyBorder="1" applyAlignment="1">
      <alignment horizontal="center"/>
    </xf>
    <xf numFmtId="0" fontId="4" fillId="3" borderId="0" xfId="0" applyFont="1" applyFill="1"/>
    <xf numFmtId="0" fontId="4" fillId="3" borderId="0" xfId="6" applyFont="1" applyFill="1" applyBorder="1"/>
    <xf numFmtId="0" fontId="4" fillId="3" borderId="0" xfId="0" applyFont="1" applyFill="1" applyBorder="1"/>
    <xf numFmtId="171" fontId="4" fillId="3" borderId="0" xfId="9" applyNumberFormat="1" applyFont="1" applyFill="1" applyBorder="1" applyAlignment="1">
      <alignment horizontal="left"/>
    </xf>
    <xf numFmtId="3" fontId="4" fillId="3" borderId="0" xfId="0" applyNumberFormat="1" applyFont="1" applyFill="1" applyBorder="1"/>
    <xf numFmtId="49" fontId="4" fillId="2" borderId="0" xfId="6" applyNumberFormat="1" applyFont="1" applyFill="1" applyBorder="1" applyAlignment="1"/>
    <xf numFmtId="3" fontId="4" fillId="2" borderId="0" xfId="6" applyNumberFormat="1" applyFont="1" applyFill="1" applyBorder="1" applyAlignment="1"/>
    <xf numFmtId="167" fontId="18" fillId="2" borderId="0" xfId="6" applyNumberFormat="1" applyFont="1" applyFill="1" applyBorder="1" applyAlignment="1"/>
    <xf numFmtId="0" fontId="1" fillId="2" borderId="0" xfId="0" applyNumberFormat="1" applyFont="1" applyFill="1" applyBorder="1"/>
    <xf numFmtId="3" fontId="1" fillId="2" borderId="0" xfId="0" applyNumberFormat="1" applyFont="1" applyFill="1" applyBorder="1"/>
    <xf numFmtId="49" fontId="5" fillId="2" borderId="0" xfId="6" applyNumberFormat="1" applyFont="1" applyFill="1" applyBorder="1" applyAlignment="1"/>
    <xf numFmtId="1" fontId="4" fillId="2" borderId="30" xfId="6" applyNumberFormat="1" applyFont="1" applyFill="1" applyBorder="1" applyAlignment="1">
      <alignment horizontal="center"/>
    </xf>
    <xf numFmtId="3" fontId="4" fillId="2" borderId="31" xfId="9" applyNumberFormat="1" applyFont="1" applyFill="1" applyBorder="1" applyAlignment="1">
      <alignment horizontal="center"/>
    </xf>
    <xf numFmtId="168" fontId="4" fillId="2" borderId="0" xfId="2" applyNumberFormat="1" applyFont="1" applyFill="1" applyBorder="1"/>
    <xf numFmtId="0" fontId="1" fillId="3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9" applyFont="1" applyFill="1"/>
    <xf numFmtId="0" fontId="5" fillId="2" borderId="0" xfId="9" applyFont="1" applyFill="1" applyAlignment="1">
      <alignment horizontal="center"/>
    </xf>
    <xf numFmtId="0" fontId="4" fillId="2" borderId="0" xfId="9" applyFont="1" applyFill="1" applyAlignment="1">
      <alignment horizontal="center"/>
    </xf>
    <xf numFmtId="3" fontId="4" fillId="2" borderId="0" xfId="9" applyNumberFormat="1" applyFont="1" applyFill="1" applyAlignment="1">
      <alignment horizontal="center"/>
    </xf>
    <xf numFmtId="0" fontId="5" fillId="2" borderId="0" xfId="9" applyFont="1" applyFill="1" applyBorder="1"/>
    <xf numFmtId="0" fontId="4" fillId="2" borderId="18" xfId="9" applyFont="1" applyFill="1" applyBorder="1" applyAlignment="1"/>
    <xf numFmtId="0" fontId="5" fillId="2" borderId="18" xfId="9" applyFont="1" applyFill="1" applyBorder="1" applyAlignment="1">
      <alignment horizontal="center"/>
    </xf>
    <xf numFmtId="0" fontId="4" fillId="2" borderId="18" xfId="9" applyFont="1" applyFill="1" applyBorder="1"/>
    <xf numFmtId="0" fontId="5" fillId="2" borderId="18" xfId="9" applyFont="1" applyFill="1" applyBorder="1" applyAlignment="1">
      <alignment horizontal="left" vertical="justify"/>
    </xf>
    <xf numFmtId="0" fontId="5" fillId="2" borderId="18" xfId="9" applyFont="1" applyFill="1" applyBorder="1" applyAlignment="1">
      <alignment horizontal="center" vertical="justify"/>
    </xf>
    <xf numFmtId="0" fontId="4" fillId="2" borderId="18" xfId="9" applyFont="1" applyFill="1" applyBorder="1" applyAlignment="1">
      <alignment horizontal="left" vertical="justify"/>
    </xf>
    <xf numFmtId="174" fontId="4" fillId="2" borderId="18" xfId="0" applyNumberFormat="1" applyFont="1" applyFill="1" applyBorder="1" applyAlignment="1">
      <alignment horizontal="left" vertical="justify"/>
    </xf>
    <xf numFmtId="0" fontId="4" fillId="2" borderId="18" xfId="0" applyFont="1" applyFill="1" applyBorder="1" applyAlignment="1">
      <alignment horizontal="left" vertical="justify"/>
    </xf>
    <xf numFmtId="3" fontId="4" fillId="2" borderId="30" xfId="9" applyNumberFormat="1" applyFont="1" applyFill="1" applyBorder="1" applyAlignment="1"/>
    <xf numFmtId="0" fontId="4" fillId="2" borderId="0" xfId="9" applyFont="1" applyFill="1" applyBorder="1"/>
    <xf numFmtId="171" fontId="4" fillId="3" borderId="30" xfId="9" applyNumberFormat="1" applyFont="1" applyFill="1" applyBorder="1" applyAlignment="1">
      <alignment horizontal="left"/>
    </xf>
    <xf numFmtId="3" fontId="4" fillId="3" borderId="30" xfId="9" applyNumberFormat="1" applyFont="1" applyFill="1" applyBorder="1" applyAlignment="1"/>
    <xf numFmtId="0" fontId="4" fillId="3" borderId="0" xfId="9" applyFont="1" applyFill="1" applyBorder="1"/>
    <xf numFmtId="3" fontId="4" fillId="3" borderId="0" xfId="9" applyNumberFormat="1" applyFont="1" applyFill="1" applyBorder="1"/>
    <xf numFmtId="169" fontId="4" fillId="3" borderId="0" xfId="10" applyNumberFormat="1" applyFont="1" applyFill="1" applyBorder="1" applyAlignment="1">
      <alignment horizontal="center"/>
    </xf>
    <xf numFmtId="3" fontId="5" fillId="0" borderId="0" xfId="9" applyNumberFormat="1" applyFont="1" applyFill="1" applyBorder="1" applyAlignment="1">
      <alignment horizontal="left"/>
    </xf>
    <xf numFmtId="17" fontId="5" fillId="0" borderId="0" xfId="9" applyNumberFormat="1" applyFont="1" applyFill="1" applyBorder="1" applyAlignment="1">
      <alignment horizontal="center"/>
    </xf>
    <xf numFmtId="3" fontId="4" fillId="3" borderId="0" xfId="9" applyNumberFormat="1" applyFont="1" applyFill="1" applyBorder="1" applyAlignment="1"/>
    <xf numFmtId="0" fontId="4" fillId="3" borderId="18" xfId="0" applyFont="1" applyFill="1" applyBorder="1"/>
    <xf numFmtId="49" fontId="4" fillId="3" borderId="18" xfId="9" applyNumberFormat="1" applyFont="1" applyFill="1" applyBorder="1" applyAlignment="1"/>
    <xf numFmtId="3" fontId="4" fillId="3" borderId="18" xfId="9" applyNumberFormat="1" applyFont="1" applyFill="1" applyBorder="1" applyAlignment="1"/>
    <xf numFmtId="3" fontId="4" fillId="3" borderId="18" xfId="9" applyNumberFormat="1" applyFont="1" applyFill="1" applyBorder="1" applyAlignment="1">
      <alignment horizontal="center"/>
    </xf>
    <xf numFmtId="167" fontId="4" fillId="3" borderId="18" xfId="9" applyNumberFormat="1" applyFont="1" applyFill="1" applyBorder="1" applyAlignment="1">
      <alignment horizontal="center"/>
    </xf>
    <xf numFmtId="0" fontId="4" fillId="3" borderId="18" xfId="9" applyFont="1" applyFill="1" applyBorder="1"/>
    <xf numFmtId="167" fontId="5" fillId="2" borderId="18" xfId="9" applyNumberFormat="1" applyFont="1" applyFill="1" applyBorder="1" applyAlignment="1">
      <alignment horizontal="center" vertical="justify"/>
    </xf>
    <xf numFmtId="0" fontId="4" fillId="2" borderId="18" xfId="9" applyFont="1" applyFill="1" applyBorder="1" applyAlignment="1">
      <alignment horizontal="center"/>
    </xf>
    <xf numFmtId="49" fontId="5" fillId="2" borderId="0" xfId="9" applyNumberFormat="1" applyFont="1" applyFill="1" applyBorder="1" applyAlignment="1"/>
    <xf numFmtId="0" fontId="4" fillId="2" borderId="0" xfId="9" applyFont="1" applyFill="1" applyBorder="1" applyAlignment="1">
      <alignment horizontal="center"/>
    </xf>
    <xf numFmtId="167" fontId="4" fillId="2" borderId="0" xfId="9" applyNumberFormat="1" applyFont="1" applyFill="1" applyBorder="1" applyAlignment="1">
      <alignment horizontal="center"/>
    </xf>
    <xf numFmtId="0" fontId="4" fillId="2" borderId="30" xfId="9" applyFont="1" applyFill="1" applyBorder="1"/>
    <xf numFmtId="0" fontId="5" fillId="0" borderId="0" xfId="6" applyFont="1" applyFill="1" applyBorder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5" fillId="0" borderId="0" xfId="6" applyFont="1" applyFill="1" applyBorder="1" applyAlignment="1">
      <alignment horizontal="left"/>
    </xf>
    <xf numFmtId="3" fontId="4" fillId="0" borderId="32" xfId="9" applyNumberFormat="1" applyFont="1" applyFill="1" applyBorder="1" applyAlignment="1"/>
    <xf numFmtId="0" fontId="19" fillId="0" borderId="0" xfId="9" applyFont="1" applyFill="1" applyBorder="1" applyAlignment="1">
      <alignment horizontal="left" wrapText="1"/>
    </xf>
    <xf numFmtId="0" fontId="19" fillId="0" borderId="0" xfId="9" applyFont="1" applyFill="1" applyBorder="1" applyAlignment="1">
      <alignment horizontal="center" wrapText="1"/>
    </xf>
    <xf numFmtId="0" fontId="19" fillId="0" borderId="0" xfId="9" applyFont="1" applyFill="1" applyBorder="1" applyAlignment="1">
      <alignment horizontal="center"/>
    </xf>
    <xf numFmtId="0" fontId="20" fillId="0" borderId="0" xfId="9" applyFont="1" applyFill="1" applyBorder="1"/>
    <xf numFmtId="0" fontId="19" fillId="0" borderId="0" xfId="9" applyFont="1" applyFill="1" applyBorder="1" applyAlignment="1">
      <alignment horizontal="left"/>
    </xf>
    <xf numFmtId="0" fontId="20" fillId="0" borderId="0" xfId="0" applyFont="1" applyFill="1" applyBorder="1"/>
    <xf numFmtId="171" fontId="20" fillId="0" borderId="0" xfId="9" applyNumberFormat="1" applyFont="1" applyFill="1" applyBorder="1" applyAlignment="1">
      <alignment horizontal="left"/>
    </xf>
    <xf numFmtId="3" fontId="20" fillId="0" borderId="0" xfId="9" applyNumberFormat="1" applyFont="1" applyFill="1" applyBorder="1" applyAlignment="1"/>
    <xf numFmtId="3" fontId="20" fillId="0" borderId="0" xfId="9" applyNumberFormat="1" applyFont="1" applyFill="1" applyBorder="1" applyAlignment="1">
      <alignment horizontal="center"/>
    </xf>
    <xf numFmtId="49" fontId="20" fillId="0" borderId="0" xfId="9" applyNumberFormat="1" applyFont="1" applyFill="1" applyBorder="1" applyAlignment="1"/>
    <xf numFmtId="0" fontId="20" fillId="0" borderId="0" xfId="9" applyFont="1" applyFill="1" applyBorder="1" applyAlignment="1">
      <alignment horizontal="center"/>
    </xf>
    <xf numFmtId="168" fontId="20" fillId="0" borderId="0" xfId="2" applyNumberFormat="1" applyFont="1" applyFill="1" applyBorder="1" applyAlignment="1">
      <alignment horizontal="center"/>
    </xf>
    <xf numFmtId="168" fontId="20" fillId="0" borderId="0" xfId="2" applyNumberFormat="1" applyFont="1" applyFill="1" applyBorder="1"/>
    <xf numFmtId="168" fontId="20" fillId="0" borderId="0" xfId="2" applyNumberFormat="1" applyFont="1" applyFill="1" applyBorder="1" applyAlignment="1">
      <alignment horizontal="right"/>
    </xf>
    <xf numFmtId="168" fontId="20" fillId="0" borderId="0" xfId="9" applyNumberFormat="1" applyFont="1" applyFill="1" applyBorder="1" applyAlignment="1">
      <alignment horizontal="center"/>
    </xf>
    <xf numFmtId="169" fontId="20" fillId="0" borderId="0" xfId="10" applyNumberFormat="1" applyFont="1" applyFill="1" applyBorder="1" applyAlignment="1">
      <alignment horizontal="center"/>
    </xf>
    <xf numFmtId="9" fontId="20" fillId="0" borderId="0" xfId="10" applyFont="1" applyFill="1" applyBorder="1" applyAlignment="1">
      <alignment horizontal="center"/>
    </xf>
    <xf numFmtId="0" fontId="21" fillId="0" borderId="0" xfId="9" applyFont="1" applyFill="1" applyBorder="1"/>
    <xf numFmtId="49" fontId="21" fillId="0" borderId="0" xfId="9" applyNumberFormat="1" applyFont="1" applyFill="1" applyBorder="1" applyAlignment="1"/>
    <xf numFmtId="1" fontId="20" fillId="0" borderId="0" xfId="9" applyNumberFormat="1" applyFont="1" applyFill="1" applyBorder="1" applyAlignment="1">
      <alignment horizontal="center"/>
    </xf>
    <xf numFmtId="0" fontId="19" fillId="0" borderId="0" xfId="0" applyFont="1" applyFill="1" applyBorder="1"/>
    <xf numFmtId="49" fontId="19" fillId="0" borderId="0" xfId="9" applyNumberFormat="1" applyFont="1" applyFill="1" applyBorder="1" applyAlignment="1"/>
    <xf numFmtId="0" fontId="20" fillId="0" borderId="0" xfId="0" applyFont="1" applyFill="1" applyBorder="1" applyAlignment="1">
      <alignment horizontal="right"/>
    </xf>
    <xf numFmtId="168" fontId="20" fillId="0" borderId="0" xfId="0" applyNumberFormat="1" applyFont="1" applyFill="1" applyBorder="1"/>
    <xf numFmtId="9" fontId="20" fillId="0" borderId="0" xfId="10" applyFont="1" applyFill="1" applyBorder="1"/>
    <xf numFmtId="169" fontId="20" fillId="0" borderId="0" xfId="10" applyNumberFormat="1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6" applyFont="1" applyFill="1" applyBorder="1" applyAlignment="1">
      <alignment horizontal="center"/>
    </xf>
    <xf numFmtId="0" fontId="22" fillId="0" borderId="0" xfId="0" applyNumberFormat="1" applyFont="1" applyFill="1" applyBorder="1"/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172" fontId="22" fillId="0" borderId="0" xfId="2" applyNumberFormat="1" applyFont="1" applyFill="1" applyBorder="1"/>
    <xf numFmtId="3" fontId="20" fillId="0" borderId="0" xfId="0" applyNumberFormat="1" applyFont="1" applyFill="1" applyBorder="1"/>
    <xf numFmtId="0" fontId="23" fillId="0" borderId="0" xfId="0" applyFont="1" applyFill="1" applyBorder="1"/>
    <xf numFmtId="3" fontId="23" fillId="0" borderId="0" xfId="0" applyNumberFormat="1" applyFont="1" applyFill="1" applyBorder="1"/>
    <xf numFmtId="168" fontId="22" fillId="0" borderId="0" xfId="0" applyNumberFormat="1" applyFont="1" applyFill="1" applyBorder="1"/>
    <xf numFmtId="3" fontId="22" fillId="0" borderId="0" xfId="0" applyNumberFormat="1" applyFont="1" applyFill="1" applyBorder="1"/>
    <xf numFmtId="1" fontId="20" fillId="0" borderId="0" xfId="0" applyNumberFormat="1" applyFont="1" applyFill="1" applyBorder="1"/>
    <xf numFmtId="168" fontId="22" fillId="0" borderId="0" xfId="4" applyNumberFormat="1" applyFont="1" applyFill="1" applyBorder="1"/>
    <xf numFmtId="3" fontId="22" fillId="0" borderId="0" xfId="4" applyNumberFormat="1" applyFont="1" applyFill="1" applyBorder="1"/>
    <xf numFmtId="172" fontId="20" fillId="0" borderId="0" xfId="2" applyNumberFormat="1" applyFont="1" applyFill="1" applyBorder="1" applyAlignment="1">
      <alignment horizontal="center"/>
    </xf>
    <xf numFmtId="3" fontId="20" fillId="0" borderId="0" xfId="9" applyNumberFormat="1" applyFont="1" applyFill="1" applyBorder="1"/>
    <xf numFmtId="9" fontId="20" fillId="0" borderId="0" xfId="10" applyNumberFormat="1" applyFont="1" applyFill="1" applyBorder="1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/>
    <xf numFmtId="173" fontId="20" fillId="0" borderId="0" xfId="2" applyNumberFormat="1" applyFont="1" applyFill="1" applyBorder="1" applyAlignment="1">
      <alignment horizontal="right"/>
    </xf>
    <xf numFmtId="173" fontId="20" fillId="0" borderId="0" xfId="2" applyNumberFormat="1" applyFont="1" applyFill="1" applyBorder="1" applyAlignment="1">
      <alignment horizontal="center"/>
    </xf>
    <xf numFmtId="0" fontId="22" fillId="0" borderId="0" xfId="0" applyFont="1" applyFill="1"/>
    <xf numFmtId="3" fontId="20" fillId="0" borderId="0" xfId="9" applyNumberFormat="1" applyFont="1" applyFill="1" applyBorder="1" applyAlignment="1">
      <alignment horizontal="right"/>
    </xf>
    <xf numFmtId="0" fontId="22" fillId="2" borderId="0" xfId="0" applyFont="1" applyFill="1"/>
    <xf numFmtId="0" fontId="5" fillId="2" borderId="25" xfId="6" applyFont="1" applyFill="1" applyBorder="1" applyAlignment="1">
      <alignment horizontal="center"/>
    </xf>
    <xf numFmtId="0" fontId="5" fillId="2" borderId="0" xfId="9" applyFont="1" applyFill="1" applyAlignment="1"/>
    <xf numFmtId="0" fontId="1" fillId="2" borderId="0" xfId="0" applyFont="1" applyFill="1" applyAlignment="1"/>
    <xf numFmtId="3" fontId="4" fillId="4" borderId="32" xfId="9" applyNumberFormat="1" applyFont="1" applyFill="1" applyBorder="1" applyAlignment="1">
      <alignment horizontal="center"/>
    </xf>
    <xf numFmtId="3" fontId="7" fillId="2" borderId="3" xfId="5" applyNumberFormat="1" applyFont="1" applyFill="1" applyBorder="1" applyAlignment="1">
      <alignment horizontal="center"/>
    </xf>
    <xf numFmtId="3" fontId="7" fillId="2" borderId="4" xfId="5" applyNumberFormat="1" applyFont="1" applyFill="1" applyBorder="1" applyAlignment="1">
      <alignment horizontal="center"/>
    </xf>
    <xf numFmtId="3" fontId="7" fillId="2" borderId="3" xfId="8" applyNumberFormat="1" applyFont="1" applyFill="1" applyBorder="1" applyAlignment="1">
      <alignment horizontal="center"/>
    </xf>
    <xf numFmtId="3" fontId="7" fillId="2" borderId="4" xfId="8" applyNumberFormat="1" applyFont="1" applyFill="1" applyBorder="1" applyAlignment="1">
      <alignment horizontal="center"/>
    </xf>
    <xf numFmtId="3" fontId="7" fillId="2" borderId="3" xfId="7" applyNumberFormat="1" applyFont="1" applyFill="1" applyBorder="1" applyAlignment="1">
      <alignment horizontal="center"/>
    </xf>
    <xf numFmtId="3" fontId="7" fillId="2" borderId="4" xfId="7" applyNumberFormat="1" applyFont="1" applyFill="1" applyBorder="1" applyAlignment="1">
      <alignment horizontal="center"/>
    </xf>
    <xf numFmtId="0" fontId="7" fillId="2" borderId="33" xfId="0" applyFont="1" applyFill="1" applyBorder="1" applyAlignment="1">
      <alignment vertical="top" wrapText="1"/>
    </xf>
    <xf numFmtId="0" fontId="7" fillId="2" borderId="34" xfId="0" applyFont="1" applyFill="1" applyBorder="1" applyAlignment="1">
      <alignment vertical="top" wrapText="1"/>
    </xf>
    <xf numFmtId="0" fontId="7" fillId="2" borderId="39" xfId="0" applyFont="1" applyFill="1" applyBorder="1" applyAlignment="1">
      <alignment vertical="top" wrapText="1"/>
    </xf>
    <xf numFmtId="0" fontId="7" fillId="2" borderId="40" xfId="0" applyFont="1" applyFill="1" applyBorder="1" applyAlignment="1">
      <alignment vertical="top" wrapText="1"/>
    </xf>
    <xf numFmtId="0" fontId="7" fillId="2" borderId="35" xfId="0" applyFont="1" applyFill="1" applyBorder="1" applyAlignment="1">
      <alignment vertical="top" wrapText="1"/>
    </xf>
    <xf numFmtId="0" fontId="7" fillId="2" borderId="36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13" fillId="2" borderId="1" xfId="1" applyFont="1" applyFill="1" applyBorder="1" applyAlignment="1" applyProtection="1">
      <alignment horizontal="center" vertical="top" wrapText="1"/>
    </xf>
    <xf numFmtId="0" fontId="13" fillId="2" borderId="25" xfId="1" applyFont="1" applyFill="1" applyBorder="1" applyAlignment="1" applyProtection="1">
      <alignment horizontal="center"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12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37" xfId="0" applyFont="1" applyFill="1" applyBorder="1" applyAlignment="1">
      <alignment vertical="top" wrapText="1"/>
    </xf>
    <xf numFmtId="0" fontId="7" fillId="2" borderId="38" xfId="0" applyFont="1" applyFill="1" applyBorder="1" applyAlignment="1">
      <alignment vertical="top" wrapText="1"/>
    </xf>
  </cellXfs>
  <cellStyles count="11">
    <cellStyle name="Hipervínculo" xfId="1" builtinId="8"/>
    <cellStyle name="Millares" xfId="2" builtinId="3"/>
    <cellStyle name="Millares 2" xfId="3" xr:uid="{00000000-0005-0000-0000-000002000000}"/>
    <cellStyle name="Normal" xfId="0" builtinId="0"/>
    <cellStyle name="Normal 2" xfId="4" xr:uid="{00000000-0005-0000-0000-000004000000}"/>
    <cellStyle name="Normal_Hoja1" xfId="5" xr:uid="{00000000-0005-0000-0000-000005000000}"/>
    <cellStyle name="Normal_Hoja2" xfId="6" xr:uid="{00000000-0005-0000-0000-000006000000}"/>
    <cellStyle name="Normal_Hoja3" xfId="7" xr:uid="{00000000-0005-0000-0000-000007000000}"/>
    <cellStyle name="Normal_Hoja4" xfId="8" xr:uid="{00000000-0005-0000-0000-000008000000}"/>
    <cellStyle name="Normal_Hoja6" xfId="9" xr:uid="{00000000-0005-0000-0000-000009000000}"/>
    <cellStyle name="Porcentaje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2412124284246"/>
          <c:y val="7.9691516709511592E-2"/>
          <c:w val="0.87084975453778013"/>
          <c:h val="0.7095115681233932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MODALIDADES!$C$1585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856099535689007E-3"/>
                  <c:y val="-4.748024748834419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83-482C-9DC0-4A8B35F0A111}"/>
                </c:ext>
              </c:extLst>
            </c:dLbl>
            <c:dLbl>
              <c:idx val="1"/>
              <c:layout>
                <c:manualLayout>
                  <c:x val="1.0475690054891415E-2"/>
                  <c:y val="-5.97871924107177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83-482C-9DC0-4A8B35F0A11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MODALIDADES!$D$1584:$E$1584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MODALIDADES!$D$1585:$E$1585</c:f>
              <c:numCache>
                <c:formatCode>0.0%</c:formatCode>
                <c:ptCount val="2"/>
                <c:pt idx="0">
                  <c:v>5.6283905967450268E-2</c:v>
                </c:pt>
                <c:pt idx="1">
                  <c:v>7.9930239047050725E-2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83-482C-9DC0-4A8B35F0A111}"/>
            </c:ext>
          </c:extLst>
        </c:ser>
        <c:ser>
          <c:idx val="1"/>
          <c:order val="1"/>
          <c:tx>
            <c:strRef>
              <c:f>MODALIDADES!$C$1586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MODALIDADES!$D$1584:$E$1584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MODALIDADES!$D$1586:$E$1586</c:f>
              <c:numCache>
                <c:formatCode>0.0%</c:formatCode>
                <c:ptCount val="2"/>
                <c:pt idx="0">
                  <c:v>0.94371609403254975</c:v>
                </c:pt>
                <c:pt idx="1">
                  <c:v>0.92006976095294912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83-482C-9DC0-4A8B35F0A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4393136"/>
        <c:axId val="1"/>
      </c:barChart>
      <c:catAx>
        <c:axId val="51439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5143931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99948584625972"/>
          <c:y val="0.91749003596772627"/>
          <c:w val="0.71250214576258541"/>
          <c:h val="6.349405398399277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111" r="0.75000000000000111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2168568920124"/>
          <c:y val="0.10852750834071172"/>
          <c:w val="0.79806848112379281"/>
          <c:h val="0.62274117881218061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MODALIDADES!$M$1373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dPt>
            <c:idx val="105"/>
            <c:bubble3D val="0"/>
            <c:spPr>
              <a:ln>
                <a:solidFill>
                  <a:schemeClr val="tx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846-4A7D-97E0-391118039E9E}"/>
              </c:ext>
            </c:extLst>
          </c:dPt>
          <c:dPt>
            <c:idx val="108"/>
            <c:bubble3D val="0"/>
            <c:spPr>
              <a:ln>
                <a:solidFill>
                  <a:schemeClr val="tx2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846-4A7D-97E0-391118039E9E}"/>
              </c:ext>
            </c:extLst>
          </c:dPt>
          <c:dPt>
            <c:idx val="111"/>
            <c:bubble3D val="0"/>
            <c:spPr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846-4A7D-97E0-391118039E9E}"/>
              </c:ext>
            </c:extLst>
          </c:dPt>
          <c:dPt>
            <c:idx val="114"/>
            <c:bubble3D val="0"/>
            <c:spPr>
              <a:ln>
                <a:solidFill>
                  <a:srgbClr val="00206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846-4A7D-97E0-391118039E9E}"/>
              </c:ext>
            </c:extLst>
          </c:dPt>
          <c:dPt>
            <c:idx val="117"/>
            <c:bubble3D val="0"/>
            <c:extLst>
              <c:ext xmlns:c16="http://schemas.microsoft.com/office/drawing/2014/chart" uri="{C3380CC4-5D6E-409C-BE32-E72D297353CC}">
                <c16:uniqueId val="{00000009-D846-4A7D-97E0-391118039E9E}"/>
              </c:ext>
            </c:extLst>
          </c:dPt>
          <c:dPt>
            <c:idx val="120"/>
            <c:marker>
              <c:symbol val="diamond"/>
              <c:size val="5"/>
              <c:spPr>
                <a:solidFill>
                  <a:schemeClr val="tx2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D846-4A7D-97E0-391118039E9E}"/>
              </c:ext>
            </c:extLst>
          </c:dPt>
          <c:dLbls>
            <c:dLbl>
              <c:idx val="120"/>
              <c:layout>
                <c:manualLayout>
                  <c:x val="-6.3034669067987395E-2"/>
                  <c:y val="-4.6131004181757404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333399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46-4A7D-97E0-391118039E9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MODALIDADES!$L$1381:$L$1573</c:f>
              <c:numCache>
                <c:formatCode>[$-C0A]mmm/yy;@</c:formatCode>
                <c:ptCount val="193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</c:numCache>
            </c:numRef>
          </c:cat>
          <c:val>
            <c:numRef>
              <c:f>MODALIDADES!$M$1381:$M$1573</c:f>
              <c:numCache>
                <c:formatCode>#,##0</c:formatCode>
                <c:ptCount val="193"/>
                <c:pt idx="0">
                  <c:v>3604</c:v>
                </c:pt>
                <c:pt idx="1">
                  <c:v>3646</c:v>
                </c:pt>
                <c:pt idx="2">
                  <c:v>3743</c:v>
                </c:pt>
                <c:pt idx="3">
                  <c:v>3841</c:v>
                </c:pt>
                <c:pt idx="4">
                  <c:v>3830</c:v>
                </c:pt>
                <c:pt idx="5">
                  <c:v>3832</c:v>
                </c:pt>
                <c:pt idx="6">
                  <c:v>3858</c:v>
                </c:pt>
                <c:pt idx="7">
                  <c:v>3858</c:v>
                </c:pt>
                <c:pt idx="8">
                  <c:v>3856</c:v>
                </c:pt>
                <c:pt idx="9">
                  <c:v>3869</c:v>
                </c:pt>
                <c:pt idx="10">
                  <c:v>3833</c:v>
                </c:pt>
                <c:pt idx="11">
                  <c:v>3791</c:v>
                </c:pt>
                <c:pt idx="12">
                  <c:v>3756</c:v>
                </c:pt>
                <c:pt idx="13">
                  <c:v>3714</c:v>
                </c:pt>
                <c:pt idx="14">
                  <c:v>3664</c:v>
                </c:pt>
                <c:pt idx="15">
                  <c:v>3612</c:v>
                </c:pt>
                <c:pt idx="16">
                  <c:v>3574</c:v>
                </c:pt>
                <c:pt idx="17">
                  <c:v>3537</c:v>
                </c:pt>
                <c:pt idx="18">
                  <c:v>3496</c:v>
                </c:pt>
                <c:pt idx="19">
                  <c:v>3465</c:v>
                </c:pt>
                <c:pt idx="20">
                  <c:v>3435</c:v>
                </c:pt>
                <c:pt idx="21">
                  <c:v>3410</c:v>
                </c:pt>
                <c:pt idx="22">
                  <c:v>3386</c:v>
                </c:pt>
                <c:pt idx="23">
                  <c:v>3365</c:v>
                </c:pt>
                <c:pt idx="24">
                  <c:v>3344</c:v>
                </c:pt>
                <c:pt idx="25">
                  <c:v>3324</c:v>
                </c:pt>
                <c:pt idx="26">
                  <c:v>3305</c:v>
                </c:pt>
                <c:pt idx="27">
                  <c:v>3284</c:v>
                </c:pt>
                <c:pt idx="28">
                  <c:v>3262</c:v>
                </c:pt>
                <c:pt idx="29">
                  <c:v>3229</c:v>
                </c:pt>
                <c:pt idx="30">
                  <c:v>3212</c:v>
                </c:pt>
                <c:pt idx="31">
                  <c:v>3193</c:v>
                </c:pt>
                <c:pt idx="32">
                  <c:v>3162</c:v>
                </c:pt>
                <c:pt idx="33">
                  <c:v>3147</c:v>
                </c:pt>
                <c:pt idx="34">
                  <c:v>3124</c:v>
                </c:pt>
                <c:pt idx="35">
                  <c:v>3100</c:v>
                </c:pt>
                <c:pt idx="36">
                  <c:v>3082</c:v>
                </c:pt>
                <c:pt idx="37">
                  <c:v>3063</c:v>
                </c:pt>
                <c:pt idx="38">
                  <c:v>3044</c:v>
                </c:pt>
                <c:pt idx="39">
                  <c:v>3027</c:v>
                </c:pt>
                <c:pt idx="40">
                  <c:v>3016</c:v>
                </c:pt>
                <c:pt idx="41">
                  <c:v>3009</c:v>
                </c:pt>
                <c:pt idx="42">
                  <c:v>2978</c:v>
                </c:pt>
                <c:pt idx="43">
                  <c:v>2969</c:v>
                </c:pt>
                <c:pt idx="44">
                  <c:v>2963</c:v>
                </c:pt>
                <c:pt idx="45">
                  <c:v>2950</c:v>
                </c:pt>
                <c:pt idx="46">
                  <c:v>2942</c:v>
                </c:pt>
                <c:pt idx="47">
                  <c:v>2937</c:v>
                </c:pt>
                <c:pt idx="48">
                  <c:v>2927</c:v>
                </c:pt>
                <c:pt idx="49">
                  <c:v>2918</c:v>
                </c:pt>
                <c:pt idx="50">
                  <c:v>2902</c:v>
                </c:pt>
                <c:pt idx="51">
                  <c:v>2893</c:v>
                </c:pt>
                <c:pt idx="52">
                  <c:v>2880</c:v>
                </c:pt>
                <c:pt idx="53">
                  <c:v>2871</c:v>
                </c:pt>
                <c:pt idx="54">
                  <c:v>2866</c:v>
                </c:pt>
                <c:pt idx="55">
                  <c:v>2860</c:v>
                </c:pt>
                <c:pt idx="56">
                  <c:v>2854</c:v>
                </c:pt>
                <c:pt idx="57">
                  <c:v>2847</c:v>
                </c:pt>
                <c:pt idx="58">
                  <c:v>2836</c:v>
                </c:pt>
                <c:pt idx="59">
                  <c:v>2829</c:v>
                </c:pt>
                <c:pt idx="60">
                  <c:v>2825</c:v>
                </c:pt>
                <c:pt idx="61">
                  <c:v>2817</c:v>
                </c:pt>
                <c:pt idx="62">
                  <c:v>2813</c:v>
                </c:pt>
                <c:pt idx="63">
                  <c:v>2795</c:v>
                </c:pt>
                <c:pt idx="64">
                  <c:v>2792</c:v>
                </c:pt>
                <c:pt idx="65">
                  <c:v>2786</c:v>
                </c:pt>
                <c:pt idx="66">
                  <c:v>2783</c:v>
                </c:pt>
                <c:pt idx="67">
                  <c:v>2773</c:v>
                </c:pt>
                <c:pt idx="68">
                  <c:v>2769</c:v>
                </c:pt>
                <c:pt idx="69">
                  <c:v>2761</c:v>
                </c:pt>
                <c:pt idx="70">
                  <c:v>2753</c:v>
                </c:pt>
                <c:pt idx="71">
                  <c:v>2737</c:v>
                </c:pt>
                <c:pt idx="72">
                  <c:v>2732</c:v>
                </c:pt>
                <c:pt idx="73">
                  <c:v>2726</c:v>
                </c:pt>
                <c:pt idx="74">
                  <c:v>2722</c:v>
                </c:pt>
                <c:pt idx="75">
                  <c:v>2714</c:v>
                </c:pt>
                <c:pt idx="76">
                  <c:v>2708</c:v>
                </c:pt>
                <c:pt idx="77">
                  <c:v>2696</c:v>
                </c:pt>
                <c:pt idx="78">
                  <c:v>2690</c:v>
                </c:pt>
                <c:pt idx="79">
                  <c:v>2688</c:v>
                </c:pt>
                <c:pt idx="80">
                  <c:v>2683</c:v>
                </c:pt>
                <c:pt idx="81">
                  <c:v>2683</c:v>
                </c:pt>
                <c:pt idx="82">
                  <c:v>2680</c:v>
                </c:pt>
                <c:pt idx="83">
                  <c:v>2678</c:v>
                </c:pt>
                <c:pt idx="84">
                  <c:v>2676</c:v>
                </c:pt>
                <c:pt idx="85">
                  <c:v>2675</c:v>
                </c:pt>
                <c:pt idx="86">
                  <c:v>2671</c:v>
                </c:pt>
                <c:pt idx="87">
                  <c:v>2665</c:v>
                </c:pt>
                <c:pt idx="88">
                  <c:v>2662</c:v>
                </c:pt>
                <c:pt idx="89">
                  <c:v>2662</c:v>
                </c:pt>
                <c:pt idx="90">
                  <c:v>2651</c:v>
                </c:pt>
                <c:pt idx="91">
                  <c:v>2648</c:v>
                </c:pt>
                <c:pt idx="92">
                  <c:v>2646</c:v>
                </c:pt>
                <c:pt idx="93">
                  <c:v>2638</c:v>
                </c:pt>
                <c:pt idx="94">
                  <c:v>2634</c:v>
                </c:pt>
                <c:pt idx="95">
                  <c:v>2630</c:v>
                </c:pt>
                <c:pt idx="96">
                  <c:v>2628</c:v>
                </c:pt>
                <c:pt idx="97">
                  <c:v>2625</c:v>
                </c:pt>
                <c:pt idx="98">
                  <c:v>2623</c:v>
                </c:pt>
                <c:pt idx="99">
                  <c:v>2620</c:v>
                </c:pt>
                <c:pt idx="100">
                  <c:v>2620</c:v>
                </c:pt>
                <c:pt idx="101">
                  <c:v>2619</c:v>
                </c:pt>
                <c:pt idx="102">
                  <c:v>2619</c:v>
                </c:pt>
                <c:pt idx="103">
                  <c:v>2615</c:v>
                </c:pt>
                <c:pt idx="104">
                  <c:v>2612</c:v>
                </c:pt>
                <c:pt idx="105">
                  <c:v>2609</c:v>
                </c:pt>
                <c:pt idx="106">
                  <c:v>2605</c:v>
                </c:pt>
                <c:pt idx="107">
                  <c:v>2603</c:v>
                </c:pt>
                <c:pt idx="108">
                  <c:v>2601</c:v>
                </c:pt>
                <c:pt idx="109">
                  <c:v>2601</c:v>
                </c:pt>
                <c:pt idx="110">
                  <c:v>3235</c:v>
                </c:pt>
                <c:pt idx="111">
                  <c:v>3232</c:v>
                </c:pt>
                <c:pt idx="112">
                  <c:v>3232</c:v>
                </c:pt>
                <c:pt idx="113">
                  <c:v>3231</c:v>
                </c:pt>
                <c:pt idx="114">
                  <c:v>3230</c:v>
                </c:pt>
                <c:pt idx="115">
                  <c:v>3230</c:v>
                </c:pt>
                <c:pt idx="116">
                  <c:v>3228</c:v>
                </c:pt>
                <c:pt idx="117">
                  <c:v>3227</c:v>
                </c:pt>
                <c:pt idx="118">
                  <c:v>3224</c:v>
                </c:pt>
                <c:pt idx="119">
                  <c:v>3222</c:v>
                </c:pt>
                <c:pt idx="120">
                  <c:v>3221</c:v>
                </c:pt>
                <c:pt idx="121">
                  <c:v>3218</c:v>
                </c:pt>
                <c:pt idx="122">
                  <c:v>3216</c:v>
                </c:pt>
                <c:pt idx="123">
                  <c:v>3213</c:v>
                </c:pt>
                <c:pt idx="124">
                  <c:v>3212</c:v>
                </c:pt>
                <c:pt idx="125">
                  <c:v>3211</c:v>
                </c:pt>
                <c:pt idx="126">
                  <c:v>3206</c:v>
                </c:pt>
                <c:pt idx="127">
                  <c:v>3205</c:v>
                </c:pt>
                <c:pt idx="128">
                  <c:v>3203</c:v>
                </c:pt>
                <c:pt idx="129">
                  <c:v>3202</c:v>
                </c:pt>
                <c:pt idx="130">
                  <c:v>3202</c:v>
                </c:pt>
                <c:pt idx="131">
                  <c:v>3201</c:v>
                </c:pt>
                <c:pt idx="132">
                  <c:v>3200</c:v>
                </c:pt>
                <c:pt idx="133">
                  <c:v>3196</c:v>
                </c:pt>
                <c:pt idx="134">
                  <c:v>3195</c:v>
                </c:pt>
                <c:pt idx="135">
                  <c:v>3193</c:v>
                </c:pt>
                <c:pt idx="136">
                  <c:v>3193</c:v>
                </c:pt>
                <c:pt idx="137">
                  <c:v>3193</c:v>
                </c:pt>
                <c:pt idx="138">
                  <c:v>3193</c:v>
                </c:pt>
                <c:pt idx="139">
                  <c:v>3192</c:v>
                </c:pt>
                <c:pt idx="140">
                  <c:v>3189</c:v>
                </c:pt>
                <c:pt idx="141">
                  <c:v>3184</c:v>
                </c:pt>
                <c:pt idx="142">
                  <c:v>3182</c:v>
                </c:pt>
                <c:pt idx="143">
                  <c:v>3181</c:v>
                </c:pt>
                <c:pt idx="144">
                  <c:v>3180</c:v>
                </c:pt>
                <c:pt idx="145">
                  <c:v>3179</c:v>
                </c:pt>
                <c:pt idx="146">
                  <c:v>3179</c:v>
                </c:pt>
                <c:pt idx="147">
                  <c:v>3178</c:v>
                </c:pt>
                <c:pt idx="148">
                  <c:v>3176</c:v>
                </c:pt>
                <c:pt idx="149">
                  <c:v>3175</c:v>
                </c:pt>
                <c:pt idx="150">
                  <c:v>3174</c:v>
                </c:pt>
                <c:pt idx="151">
                  <c:v>3173</c:v>
                </c:pt>
                <c:pt idx="152">
                  <c:v>3171</c:v>
                </c:pt>
                <c:pt idx="153">
                  <c:v>3168</c:v>
                </c:pt>
                <c:pt idx="154">
                  <c:v>3165</c:v>
                </c:pt>
                <c:pt idx="155">
                  <c:v>3165</c:v>
                </c:pt>
                <c:pt idx="156">
                  <c:v>3164</c:v>
                </c:pt>
                <c:pt idx="157">
                  <c:v>3163</c:v>
                </c:pt>
                <c:pt idx="158">
                  <c:v>3162</c:v>
                </c:pt>
                <c:pt idx="159">
                  <c:v>3160</c:v>
                </c:pt>
                <c:pt idx="160">
                  <c:v>3160</c:v>
                </c:pt>
                <c:pt idx="161">
                  <c:v>3158</c:v>
                </c:pt>
                <c:pt idx="162">
                  <c:v>3157</c:v>
                </c:pt>
                <c:pt idx="163">
                  <c:v>3153</c:v>
                </c:pt>
                <c:pt idx="164">
                  <c:v>3150</c:v>
                </c:pt>
                <c:pt idx="165">
                  <c:v>3146</c:v>
                </c:pt>
                <c:pt idx="166">
                  <c:v>3143</c:v>
                </c:pt>
                <c:pt idx="167">
                  <c:v>3137</c:v>
                </c:pt>
                <c:pt idx="168">
                  <c:v>3136</c:v>
                </c:pt>
                <c:pt idx="169">
                  <c:v>3133</c:v>
                </c:pt>
                <c:pt idx="170">
                  <c:v>3131</c:v>
                </c:pt>
                <c:pt idx="171">
                  <c:v>3134</c:v>
                </c:pt>
                <c:pt idx="172">
                  <c:v>3132</c:v>
                </c:pt>
                <c:pt idx="173">
                  <c:v>3130</c:v>
                </c:pt>
                <c:pt idx="174">
                  <c:v>3129</c:v>
                </c:pt>
                <c:pt idx="175">
                  <c:v>3126</c:v>
                </c:pt>
                <c:pt idx="176">
                  <c:v>3124</c:v>
                </c:pt>
                <c:pt idx="177">
                  <c:v>3123</c:v>
                </c:pt>
                <c:pt idx="178">
                  <c:v>3121</c:v>
                </c:pt>
                <c:pt idx="179">
                  <c:v>3121</c:v>
                </c:pt>
                <c:pt idx="180">
                  <c:v>3121</c:v>
                </c:pt>
                <c:pt idx="181">
                  <c:v>3120</c:v>
                </c:pt>
                <c:pt idx="182">
                  <c:v>3118</c:v>
                </c:pt>
                <c:pt idx="183">
                  <c:v>3118</c:v>
                </c:pt>
                <c:pt idx="184">
                  <c:v>3117</c:v>
                </c:pt>
                <c:pt idx="185">
                  <c:v>2216</c:v>
                </c:pt>
                <c:pt idx="186">
                  <c:v>2216</c:v>
                </c:pt>
                <c:pt idx="187">
                  <c:v>1974</c:v>
                </c:pt>
                <c:pt idx="188">
                  <c:v>1974</c:v>
                </c:pt>
                <c:pt idx="189">
                  <c:v>1970</c:v>
                </c:pt>
                <c:pt idx="190">
                  <c:v>1964</c:v>
                </c:pt>
                <c:pt idx="191">
                  <c:v>1957</c:v>
                </c:pt>
                <c:pt idx="192">
                  <c:v>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846-4A7D-97E0-391118039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391536"/>
        <c:axId val="1"/>
      </c:lineChart>
      <c:lineChart>
        <c:grouping val="standard"/>
        <c:varyColors val="0"/>
        <c:ser>
          <c:idx val="2"/>
          <c:order val="1"/>
          <c:tx>
            <c:strRef>
              <c:f>MODALIDADES!$N$1373</c:f>
              <c:strCache>
                <c:ptCount val="1"/>
                <c:pt idx="0">
                  <c:v>Saldo (en MM$)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111"/>
            <c:bubble3D val="0"/>
            <c:extLst>
              <c:ext xmlns:c16="http://schemas.microsoft.com/office/drawing/2014/chart" uri="{C3380CC4-5D6E-409C-BE32-E72D297353CC}">
                <c16:uniqueId val="{0000000E-D846-4A7D-97E0-391118039E9E}"/>
              </c:ext>
            </c:extLst>
          </c:dPt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10-D846-4A7D-97E0-391118039E9E}"/>
              </c:ext>
            </c:extLst>
          </c:dPt>
          <c:dPt>
            <c:idx val="117"/>
            <c:bubble3D val="0"/>
            <c:extLst>
              <c:ext xmlns:c16="http://schemas.microsoft.com/office/drawing/2014/chart" uri="{C3380CC4-5D6E-409C-BE32-E72D297353CC}">
                <c16:uniqueId val="{00000012-D846-4A7D-97E0-391118039E9E}"/>
              </c:ext>
            </c:extLst>
          </c:dPt>
          <c:dPt>
            <c:idx val="120"/>
            <c:marker>
              <c:symbol val="diamond"/>
              <c:size val="5"/>
              <c:spPr>
                <a:solidFill>
                  <a:srgbClr val="FF0000"/>
                </a:solidFill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D846-4A7D-97E0-391118039E9E}"/>
              </c:ext>
            </c:extLst>
          </c:dPt>
          <c:dLbls>
            <c:dLbl>
              <c:idx val="120"/>
              <c:layout>
                <c:manualLayout>
                  <c:x val="-6.4535612697219691E-2"/>
                  <c:y val="6.1507400181920822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es-C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846-4A7D-97E0-391118039E9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MODALIDADES!$L$1381:$L$1573</c:f>
              <c:numCache>
                <c:formatCode>[$-C0A]mmm/yy;@</c:formatCode>
                <c:ptCount val="193"/>
                <c:pt idx="0">
                  <c:v>37865</c:v>
                </c:pt>
                <c:pt idx="1">
                  <c:v>37895</c:v>
                </c:pt>
                <c:pt idx="2">
                  <c:v>37926</c:v>
                </c:pt>
                <c:pt idx="3">
                  <c:v>37956</c:v>
                </c:pt>
                <c:pt idx="4">
                  <c:v>37987</c:v>
                </c:pt>
                <c:pt idx="5">
                  <c:v>38018</c:v>
                </c:pt>
                <c:pt idx="6">
                  <c:v>38047</c:v>
                </c:pt>
                <c:pt idx="7">
                  <c:v>38078</c:v>
                </c:pt>
                <c:pt idx="8">
                  <c:v>38108</c:v>
                </c:pt>
                <c:pt idx="9">
                  <c:v>38139</c:v>
                </c:pt>
                <c:pt idx="10">
                  <c:v>38169</c:v>
                </c:pt>
                <c:pt idx="11">
                  <c:v>38200</c:v>
                </c:pt>
                <c:pt idx="12">
                  <c:v>38231</c:v>
                </c:pt>
                <c:pt idx="13">
                  <c:v>38261</c:v>
                </c:pt>
                <c:pt idx="14">
                  <c:v>38292</c:v>
                </c:pt>
                <c:pt idx="15">
                  <c:v>38322</c:v>
                </c:pt>
                <c:pt idx="16">
                  <c:v>38353</c:v>
                </c:pt>
                <c:pt idx="17">
                  <c:v>38384</c:v>
                </c:pt>
                <c:pt idx="18">
                  <c:v>38412</c:v>
                </c:pt>
                <c:pt idx="19">
                  <c:v>38443</c:v>
                </c:pt>
                <c:pt idx="20">
                  <c:v>38473</c:v>
                </c:pt>
                <c:pt idx="21">
                  <c:v>38504</c:v>
                </c:pt>
                <c:pt idx="22">
                  <c:v>38534</c:v>
                </c:pt>
                <c:pt idx="23">
                  <c:v>38565</c:v>
                </c:pt>
                <c:pt idx="24">
                  <c:v>38596</c:v>
                </c:pt>
                <c:pt idx="25">
                  <c:v>38626</c:v>
                </c:pt>
                <c:pt idx="26">
                  <c:v>38657</c:v>
                </c:pt>
                <c:pt idx="27">
                  <c:v>38687</c:v>
                </c:pt>
                <c:pt idx="28">
                  <c:v>38718</c:v>
                </c:pt>
                <c:pt idx="29">
                  <c:v>38749</c:v>
                </c:pt>
                <c:pt idx="30">
                  <c:v>38777</c:v>
                </c:pt>
                <c:pt idx="31">
                  <c:v>38808</c:v>
                </c:pt>
                <c:pt idx="32">
                  <c:v>38838</c:v>
                </c:pt>
                <c:pt idx="33">
                  <c:v>38869</c:v>
                </c:pt>
                <c:pt idx="34">
                  <c:v>38899</c:v>
                </c:pt>
                <c:pt idx="35">
                  <c:v>38930</c:v>
                </c:pt>
                <c:pt idx="36">
                  <c:v>38961</c:v>
                </c:pt>
                <c:pt idx="37">
                  <c:v>38991</c:v>
                </c:pt>
                <c:pt idx="38">
                  <c:v>39022</c:v>
                </c:pt>
                <c:pt idx="39">
                  <c:v>39052</c:v>
                </c:pt>
                <c:pt idx="40">
                  <c:v>39083</c:v>
                </c:pt>
                <c:pt idx="41">
                  <c:v>39114</c:v>
                </c:pt>
                <c:pt idx="42">
                  <c:v>39142</c:v>
                </c:pt>
                <c:pt idx="43">
                  <c:v>39173</c:v>
                </c:pt>
                <c:pt idx="44">
                  <c:v>39203</c:v>
                </c:pt>
                <c:pt idx="45">
                  <c:v>39234</c:v>
                </c:pt>
                <c:pt idx="46">
                  <c:v>39264</c:v>
                </c:pt>
                <c:pt idx="47">
                  <c:v>39295</c:v>
                </c:pt>
                <c:pt idx="48">
                  <c:v>39326</c:v>
                </c:pt>
                <c:pt idx="49">
                  <c:v>39356</c:v>
                </c:pt>
                <c:pt idx="50">
                  <c:v>39387</c:v>
                </c:pt>
                <c:pt idx="51">
                  <c:v>39417</c:v>
                </c:pt>
                <c:pt idx="52">
                  <c:v>39448</c:v>
                </c:pt>
                <c:pt idx="53">
                  <c:v>39479</c:v>
                </c:pt>
                <c:pt idx="54">
                  <c:v>39508</c:v>
                </c:pt>
                <c:pt idx="55">
                  <c:v>39539</c:v>
                </c:pt>
                <c:pt idx="56">
                  <c:v>39569</c:v>
                </c:pt>
                <c:pt idx="57">
                  <c:v>39600</c:v>
                </c:pt>
                <c:pt idx="58">
                  <c:v>39630</c:v>
                </c:pt>
                <c:pt idx="59">
                  <c:v>39661</c:v>
                </c:pt>
                <c:pt idx="60">
                  <c:v>39692</c:v>
                </c:pt>
                <c:pt idx="61">
                  <c:v>39722</c:v>
                </c:pt>
                <c:pt idx="62">
                  <c:v>39753</c:v>
                </c:pt>
                <c:pt idx="63">
                  <c:v>39783</c:v>
                </c:pt>
                <c:pt idx="64">
                  <c:v>39814</c:v>
                </c:pt>
                <c:pt idx="65">
                  <c:v>39845</c:v>
                </c:pt>
                <c:pt idx="66">
                  <c:v>39873</c:v>
                </c:pt>
                <c:pt idx="67">
                  <c:v>39904</c:v>
                </c:pt>
                <c:pt idx="68">
                  <c:v>39934</c:v>
                </c:pt>
                <c:pt idx="69">
                  <c:v>39965</c:v>
                </c:pt>
                <c:pt idx="70">
                  <c:v>39995</c:v>
                </c:pt>
                <c:pt idx="71">
                  <c:v>40026</c:v>
                </c:pt>
                <c:pt idx="72">
                  <c:v>40057</c:v>
                </c:pt>
                <c:pt idx="73">
                  <c:v>40087</c:v>
                </c:pt>
                <c:pt idx="74">
                  <c:v>40118</c:v>
                </c:pt>
                <c:pt idx="75">
                  <c:v>40148</c:v>
                </c:pt>
                <c:pt idx="76">
                  <c:v>40179</c:v>
                </c:pt>
                <c:pt idx="77">
                  <c:v>40210</c:v>
                </c:pt>
                <c:pt idx="78">
                  <c:v>40238</c:v>
                </c:pt>
                <c:pt idx="79">
                  <c:v>40269</c:v>
                </c:pt>
                <c:pt idx="80">
                  <c:v>40299</c:v>
                </c:pt>
                <c:pt idx="81">
                  <c:v>40330</c:v>
                </c:pt>
                <c:pt idx="82">
                  <c:v>40360</c:v>
                </c:pt>
                <c:pt idx="83">
                  <c:v>40391</c:v>
                </c:pt>
                <c:pt idx="84">
                  <c:v>40422</c:v>
                </c:pt>
                <c:pt idx="85">
                  <c:v>40452</c:v>
                </c:pt>
                <c:pt idx="86">
                  <c:v>40483</c:v>
                </c:pt>
                <c:pt idx="87">
                  <c:v>40513</c:v>
                </c:pt>
                <c:pt idx="88">
                  <c:v>40544</c:v>
                </c:pt>
                <c:pt idx="89">
                  <c:v>40575</c:v>
                </c:pt>
                <c:pt idx="90">
                  <c:v>40603</c:v>
                </c:pt>
                <c:pt idx="91">
                  <c:v>40634</c:v>
                </c:pt>
                <c:pt idx="92">
                  <c:v>40664</c:v>
                </c:pt>
                <c:pt idx="93">
                  <c:v>40695</c:v>
                </c:pt>
                <c:pt idx="94">
                  <c:v>40725</c:v>
                </c:pt>
                <c:pt idx="95">
                  <c:v>40756</c:v>
                </c:pt>
                <c:pt idx="96">
                  <c:v>40787</c:v>
                </c:pt>
                <c:pt idx="97">
                  <c:v>40817</c:v>
                </c:pt>
                <c:pt idx="98">
                  <c:v>40848</c:v>
                </c:pt>
                <c:pt idx="99">
                  <c:v>40878</c:v>
                </c:pt>
                <c:pt idx="100">
                  <c:v>40909</c:v>
                </c:pt>
                <c:pt idx="101">
                  <c:v>40940</c:v>
                </c:pt>
                <c:pt idx="102">
                  <c:v>40969</c:v>
                </c:pt>
                <c:pt idx="103">
                  <c:v>41000</c:v>
                </c:pt>
                <c:pt idx="104">
                  <c:v>41030</c:v>
                </c:pt>
                <c:pt idx="105">
                  <c:v>41061</c:v>
                </c:pt>
                <c:pt idx="106">
                  <c:v>41092</c:v>
                </c:pt>
                <c:pt idx="107">
                  <c:v>41124</c:v>
                </c:pt>
                <c:pt idx="108">
                  <c:v>41156</c:v>
                </c:pt>
                <c:pt idx="109">
                  <c:v>41188</c:v>
                </c:pt>
                <c:pt idx="110">
                  <c:v>41220</c:v>
                </c:pt>
                <c:pt idx="111">
                  <c:v>41252</c:v>
                </c:pt>
                <c:pt idx="112">
                  <c:v>41275</c:v>
                </c:pt>
                <c:pt idx="113">
                  <c:v>41306</c:v>
                </c:pt>
                <c:pt idx="114">
                  <c:v>41334</c:v>
                </c:pt>
                <c:pt idx="115">
                  <c:v>41365</c:v>
                </c:pt>
                <c:pt idx="116">
                  <c:v>41395</c:v>
                </c:pt>
                <c:pt idx="117">
                  <c:v>41426</c:v>
                </c:pt>
                <c:pt idx="118">
                  <c:v>41456</c:v>
                </c:pt>
                <c:pt idx="119">
                  <c:v>41487</c:v>
                </c:pt>
                <c:pt idx="120">
                  <c:v>41518</c:v>
                </c:pt>
                <c:pt idx="121">
                  <c:v>41548</c:v>
                </c:pt>
                <c:pt idx="122">
                  <c:v>41579</c:v>
                </c:pt>
                <c:pt idx="123">
                  <c:v>41609</c:v>
                </c:pt>
                <c:pt idx="124">
                  <c:v>41640</c:v>
                </c:pt>
                <c:pt idx="125">
                  <c:v>41671</c:v>
                </c:pt>
                <c:pt idx="126">
                  <c:v>41699</c:v>
                </c:pt>
                <c:pt idx="127">
                  <c:v>41730</c:v>
                </c:pt>
                <c:pt idx="128">
                  <c:v>41760</c:v>
                </c:pt>
                <c:pt idx="129">
                  <c:v>41791</c:v>
                </c:pt>
                <c:pt idx="130">
                  <c:v>41821</c:v>
                </c:pt>
                <c:pt idx="131">
                  <c:v>41852</c:v>
                </c:pt>
                <c:pt idx="132">
                  <c:v>41883</c:v>
                </c:pt>
                <c:pt idx="133">
                  <c:v>41913</c:v>
                </c:pt>
                <c:pt idx="134">
                  <c:v>41944</c:v>
                </c:pt>
                <c:pt idx="135">
                  <c:v>41974</c:v>
                </c:pt>
                <c:pt idx="136">
                  <c:v>42005</c:v>
                </c:pt>
                <c:pt idx="137">
                  <c:v>42036</c:v>
                </c:pt>
                <c:pt idx="138">
                  <c:v>42064</c:v>
                </c:pt>
                <c:pt idx="139">
                  <c:v>42095</c:v>
                </c:pt>
                <c:pt idx="140">
                  <c:v>42125</c:v>
                </c:pt>
                <c:pt idx="141">
                  <c:v>42156</c:v>
                </c:pt>
                <c:pt idx="142">
                  <c:v>42186</c:v>
                </c:pt>
                <c:pt idx="143">
                  <c:v>42217</c:v>
                </c:pt>
                <c:pt idx="144">
                  <c:v>42248</c:v>
                </c:pt>
                <c:pt idx="145">
                  <c:v>42278</c:v>
                </c:pt>
                <c:pt idx="146">
                  <c:v>42309</c:v>
                </c:pt>
                <c:pt idx="147">
                  <c:v>42339</c:v>
                </c:pt>
                <c:pt idx="148">
                  <c:v>42370</c:v>
                </c:pt>
                <c:pt idx="149">
                  <c:v>42401</c:v>
                </c:pt>
                <c:pt idx="150">
                  <c:v>42430</c:v>
                </c:pt>
                <c:pt idx="151">
                  <c:v>42461</c:v>
                </c:pt>
                <c:pt idx="152">
                  <c:v>42491</c:v>
                </c:pt>
                <c:pt idx="153">
                  <c:v>42522</c:v>
                </c:pt>
                <c:pt idx="154">
                  <c:v>42552</c:v>
                </c:pt>
                <c:pt idx="155">
                  <c:v>42583</c:v>
                </c:pt>
                <c:pt idx="156">
                  <c:v>42614</c:v>
                </c:pt>
                <c:pt idx="157">
                  <c:v>42644</c:v>
                </c:pt>
                <c:pt idx="158">
                  <c:v>42675</c:v>
                </c:pt>
                <c:pt idx="159">
                  <c:v>42705</c:v>
                </c:pt>
                <c:pt idx="160">
                  <c:v>42736</c:v>
                </c:pt>
                <c:pt idx="161">
                  <c:v>42767</c:v>
                </c:pt>
                <c:pt idx="162">
                  <c:v>42795</c:v>
                </c:pt>
                <c:pt idx="163">
                  <c:v>42826</c:v>
                </c:pt>
                <c:pt idx="164">
                  <c:v>42856</c:v>
                </c:pt>
                <c:pt idx="165">
                  <c:v>42887</c:v>
                </c:pt>
                <c:pt idx="166">
                  <c:v>42917</c:v>
                </c:pt>
                <c:pt idx="167">
                  <c:v>42948</c:v>
                </c:pt>
                <c:pt idx="168">
                  <c:v>42979</c:v>
                </c:pt>
                <c:pt idx="169">
                  <c:v>43009</c:v>
                </c:pt>
                <c:pt idx="170">
                  <c:v>43040</c:v>
                </c:pt>
                <c:pt idx="171">
                  <c:v>43070</c:v>
                </c:pt>
                <c:pt idx="172">
                  <c:v>43101</c:v>
                </c:pt>
                <c:pt idx="173">
                  <c:v>43132</c:v>
                </c:pt>
                <c:pt idx="174">
                  <c:v>43160</c:v>
                </c:pt>
                <c:pt idx="175">
                  <c:v>43191</c:v>
                </c:pt>
                <c:pt idx="176">
                  <c:v>43221</c:v>
                </c:pt>
                <c:pt idx="177">
                  <c:v>43252</c:v>
                </c:pt>
                <c:pt idx="178">
                  <c:v>43282</c:v>
                </c:pt>
                <c:pt idx="179">
                  <c:v>43313</c:v>
                </c:pt>
                <c:pt idx="180">
                  <c:v>43344</c:v>
                </c:pt>
                <c:pt idx="181">
                  <c:v>43374</c:v>
                </c:pt>
                <c:pt idx="182">
                  <c:v>43405</c:v>
                </c:pt>
                <c:pt idx="183">
                  <c:v>43435</c:v>
                </c:pt>
                <c:pt idx="184">
                  <c:v>43466</c:v>
                </c:pt>
                <c:pt idx="185">
                  <c:v>43497</c:v>
                </c:pt>
                <c:pt idx="186">
                  <c:v>43525</c:v>
                </c:pt>
                <c:pt idx="187">
                  <c:v>43556</c:v>
                </c:pt>
                <c:pt idx="188">
                  <c:v>43586</c:v>
                </c:pt>
                <c:pt idx="189">
                  <c:v>43617</c:v>
                </c:pt>
                <c:pt idx="190">
                  <c:v>43647</c:v>
                </c:pt>
                <c:pt idx="191">
                  <c:v>43678</c:v>
                </c:pt>
                <c:pt idx="192">
                  <c:v>43709</c:v>
                </c:pt>
              </c:numCache>
            </c:numRef>
          </c:cat>
          <c:val>
            <c:numRef>
              <c:f>MODALIDADES!$N$1381:$N$1573</c:f>
              <c:numCache>
                <c:formatCode>#,##0</c:formatCode>
                <c:ptCount val="193"/>
                <c:pt idx="0">
                  <c:v>1640.390985</c:v>
                </c:pt>
                <c:pt idx="1">
                  <c:v>1691.3778620000001</c:v>
                </c:pt>
                <c:pt idx="2">
                  <c:v>1661.842875</c:v>
                </c:pt>
                <c:pt idx="3">
                  <c:v>1676.2065580000001</c:v>
                </c:pt>
                <c:pt idx="4">
                  <c:v>1653.0453130000001</c:v>
                </c:pt>
                <c:pt idx="5">
                  <c:v>1636.9742900000001</c:v>
                </c:pt>
                <c:pt idx="6">
                  <c:v>1659.934006</c:v>
                </c:pt>
                <c:pt idx="7">
                  <c:v>1583.7620640000002</c:v>
                </c:pt>
                <c:pt idx="8">
                  <c:v>1581.1252670000001</c:v>
                </c:pt>
                <c:pt idx="9">
                  <c:v>1521.894624</c:v>
                </c:pt>
                <c:pt idx="10">
                  <c:v>1546.45135</c:v>
                </c:pt>
                <c:pt idx="11">
                  <c:v>1528.7476689999999</c:v>
                </c:pt>
                <c:pt idx="12">
                  <c:v>1514.2904669999998</c:v>
                </c:pt>
                <c:pt idx="13">
                  <c:v>1544.365967</c:v>
                </c:pt>
                <c:pt idx="14">
                  <c:v>1559.7338829999999</c:v>
                </c:pt>
                <c:pt idx="15">
                  <c:v>1593.2765699999998</c:v>
                </c:pt>
                <c:pt idx="16">
                  <c:v>1571.76901</c:v>
                </c:pt>
                <c:pt idx="17">
                  <c:v>1552.6324730000001</c:v>
                </c:pt>
                <c:pt idx="18">
                  <c:v>1568.6134079999999</c:v>
                </c:pt>
                <c:pt idx="19">
                  <c:v>1574.2080980000001</c:v>
                </c:pt>
                <c:pt idx="20">
                  <c:v>1573.6671250000002</c:v>
                </c:pt>
                <c:pt idx="21">
                  <c:v>1580.7298029999999</c:v>
                </c:pt>
                <c:pt idx="22">
                  <c:v>1578.1457870000002</c:v>
                </c:pt>
                <c:pt idx="23">
                  <c:v>1549.5915200000002</c:v>
                </c:pt>
                <c:pt idx="24">
                  <c:v>1493.924268</c:v>
                </c:pt>
                <c:pt idx="25">
                  <c:v>1499.3253</c:v>
                </c:pt>
                <c:pt idx="26">
                  <c:v>1464.4028059999998</c:v>
                </c:pt>
                <c:pt idx="27">
                  <c:v>1480.585838</c:v>
                </c:pt>
                <c:pt idx="28">
                  <c:v>1482.9695819999999</c:v>
                </c:pt>
                <c:pt idx="29">
                  <c:v>1436.1797320000001</c:v>
                </c:pt>
                <c:pt idx="30">
                  <c:v>1455.6144009999998</c:v>
                </c:pt>
                <c:pt idx="31">
                  <c:v>1468.4704099999999</c:v>
                </c:pt>
                <c:pt idx="32">
                  <c:v>1440.5292350000002</c:v>
                </c:pt>
                <c:pt idx="33">
                  <c:v>1434.0494469999999</c:v>
                </c:pt>
                <c:pt idx="34">
                  <c:v>1431.004003</c:v>
                </c:pt>
                <c:pt idx="35">
                  <c:v>1431.9385229999998</c:v>
                </c:pt>
                <c:pt idx="36">
                  <c:v>1418.9199059999999</c:v>
                </c:pt>
                <c:pt idx="37">
                  <c:v>1411.795713</c:v>
                </c:pt>
                <c:pt idx="38">
                  <c:v>1371.6384549999998</c:v>
                </c:pt>
                <c:pt idx="39">
                  <c:v>1343.0568020000001</c:v>
                </c:pt>
                <c:pt idx="40">
                  <c:v>1328.682092</c:v>
                </c:pt>
                <c:pt idx="41">
                  <c:v>1325.0765350000001</c:v>
                </c:pt>
                <c:pt idx="42">
                  <c:v>1321.0096799999999</c:v>
                </c:pt>
                <c:pt idx="43">
                  <c:v>1336.40229</c:v>
                </c:pt>
                <c:pt idx="44">
                  <c:v>1335.073783</c:v>
                </c:pt>
                <c:pt idx="45">
                  <c:v>1335.5972569999999</c:v>
                </c:pt>
                <c:pt idx="46">
                  <c:v>1318.9984810000001</c:v>
                </c:pt>
                <c:pt idx="47">
                  <c:v>1304.0656120000001</c:v>
                </c:pt>
                <c:pt idx="48">
                  <c:v>1308.9132630000001</c:v>
                </c:pt>
                <c:pt idx="49">
                  <c:v>1316.9613870000001</c:v>
                </c:pt>
                <c:pt idx="50">
                  <c:v>1303.5511430000001</c:v>
                </c:pt>
                <c:pt idx="51">
                  <c:v>1317.465749</c:v>
                </c:pt>
                <c:pt idx="52">
                  <c:v>1307.0160209999999</c:v>
                </c:pt>
                <c:pt idx="53">
                  <c:v>1317.9784479999998</c:v>
                </c:pt>
                <c:pt idx="54">
                  <c:v>1331.3053620000001</c:v>
                </c:pt>
                <c:pt idx="55">
                  <c:v>1375.2542719999999</c:v>
                </c:pt>
                <c:pt idx="56">
                  <c:v>1398.841588</c:v>
                </c:pt>
                <c:pt idx="57">
                  <c:v>1343.7709620000001</c:v>
                </c:pt>
                <c:pt idx="58">
                  <c:v>1375.247437</c:v>
                </c:pt>
                <c:pt idx="59">
                  <c:v>1379.608792</c:v>
                </c:pt>
                <c:pt idx="60">
                  <c:v>1376.1478339999999</c:v>
                </c:pt>
                <c:pt idx="61">
                  <c:v>1401.8344880000002</c:v>
                </c:pt>
                <c:pt idx="62">
                  <c:v>1408.824278</c:v>
                </c:pt>
                <c:pt idx="63">
                  <c:v>1397.6917539999999</c:v>
                </c:pt>
                <c:pt idx="64">
                  <c:v>1405.6633139999999</c:v>
                </c:pt>
                <c:pt idx="65">
                  <c:v>1397.8592149999999</c:v>
                </c:pt>
                <c:pt idx="66">
                  <c:v>1411.136675</c:v>
                </c:pt>
                <c:pt idx="67">
                  <c:v>1441.0264649999999</c:v>
                </c:pt>
                <c:pt idx="68">
                  <c:v>1469.658842</c:v>
                </c:pt>
                <c:pt idx="69">
                  <c:v>1453.9053529999999</c:v>
                </c:pt>
                <c:pt idx="70">
                  <c:v>1450.3717939999999</c:v>
                </c:pt>
                <c:pt idx="71">
                  <c:v>1444.7832430000001</c:v>
                </c:pt>
                <c:pt idx="72">
                  <c:v>1446.717257</c:v>
                </c:pt>
                <c:pt idx="73">
                  <c:v>1460.2835709999999</c:v>
                </c:pt>
                <c:pt idx="74">
                  <c:v>1459.591079</c:v>
                </c:pt>
                <c:pt idx="75">
                  <c:v>1438.0990179999999</c:v>
                </c:pt>
                <c:pt idx="76">
                  <c:v>1432.263901</c:v>
                </c:pt>
                <c:pt idx="77">
                  <c:v>1387.4636770000002</c:v>
                </c:pt>
                <c:pt idx="78">
                  <c:v>1391.6230069999999</c:v>
                </c:pt>
                <c:pt idx="79">
                  <c:v>1414.715956</c:v>
                </c:pt>
                <c:pt idx="80">
                  <c:v>1425.119338</c:v>
                </c:pt>
                <c:pt idx="81">
                  <c:v>1426.574799</c:v>
                </c:pt>
                <c:pt idx="82">
                  <c:v>1423.5159630000001</c:v>
                </c:pt>
                <c:pt idx="83">
                  <c:v>1434.90734</c:v>
                </c:pt>
                <c:pt idx="84">
                  <c:v>1437.2287020000001</c:v>
                </c:pt>
                <c:pt idx="85">
                  <c:v>1440.385329</c:v>
                </c:pt>
                <c:pt idx="86">
                  <c:v>1401.5731970000002</c:v>
                </c:pt>
                <c:pt idx="87">
                  <c:v>1315.2374119999999</c:v>
                </c:pt>
                <c:pt idx="88">
                  <c:v>1316.4287340000001</c:v>
                </c:pt>
                <c:pt idx="89">
                  <c:v>1320.778292</c:v>
                </c:pt>
                <c:pt idx="90">
                  <c:v>1337.0135460000001</c:v>
                </c:pt>
                <c:pt idx="91">
                  <c:v>1351.288607</c:v>
                </c:pt>
                <c:pt idx="92">
                  <c:v>1363.944896</c:v>
                </c:pt>
                <c:pt idx="93">
                  <c:v>1374.3273390000002</c:v>
                </c:pt>
                <c:pt idx="94">
                  <c:v>1383.532148</c:v>
                </c:pt>
                <c:pt idx="95">
                  <c:v>1386.9283110000001</c:v>
                </c:pt>
                <c:pt idx="96">
                  <c:v>1361.084204</c:v>
                </c:pt>
                <c:pt idx="97">
                  <c:v>1344.315889</c:v>
                </c:pt>
                <c:pt idx="98">
                  <c:v>1352.5945919999999</c:v>
                </c:pt>
                <c:pt idx="99">
                  <c:v>1371.0804410000001</c:v>
                </c:pt>
                <c:pt idx="100">
                  <c:v>1376.4111579999999</c:v>
                </c:pt>
                <c:pt idx="101">
                  <c:v>1378.22569</c:v>
                </c:pt>
                <c:pt idx="102">
                  <c:v>1390.7556920000002</c:v>
                </c:pt>
                <c:pt idx="103">
                  <c:v>1399.1831240000001</c:v>
                </c:pt>
                <c:pt idx="104">
                  <c:v>1406.1173369999999</c:v>
                </c:pt>
                <c:pt idx="105">
                  <c:v>1386.413333</c:v>
                </c:pt>
                <c:pt idx="106">
                  <c:v>1373.273927</c:v>
                </c:pt>
                <c:pt idx="107">
                  <c:v>1373.6765250000001</c:v>
                </c:pt>
                <c:pt idx="108">
                  <c:v>1378.526926</c:v>
                </c:pt>
                <c:pt idx="109">
                  <c:v>1400.0409609999999</c:v>
                </c:pt>
                <c:pt idx="110">
                  <c:v>1429.435037</c:v>
                </c:pt>
                <c:pt idx="111">
                  <c:v>1434.6449950000001</c:v>
                </c:pt>
                <c:pt idx="112">
                  <c:v>1430.266705</c:v>
                </c:pt>
                <c:pt idx="113">
                  <c:v>1428.850974</c:v>
                </c:pt>
                <c:pt idx="114">
                  <c:v>1431.9466729999999</c:v>
                </c:pt>
                <c:pt idx="115">
                  <c:v>1444.9646</c:v>
                </c:pt>
                <c:pt idx="116">
                  <c:v>1428.9960000000001</c:v>
                </c:pt>
                <c:pt idx="117">
                  <c:v>1435.3480999999999</c:v>
                </c:pt>
                <c:pt idx="118">
                  <c:v>1428.7731000000001</c:v>
                </c:pt>
                <c:pt idx="119">
                  <c:v>1440.9892</c:v>
                </c:pt>
                <c:pt idx="120">
                  <c:v>1448.1397999999999</c:v>
                </c:pt>
                <c:pt idx="121">
                  <c:v>1444.1034</c:v>
                </c:pt>
                <c:pt idx="122">
                  <c:v>1454.0689</c:v>
                </c:pt>
                <c:pt idx="123">
                  <c:v>1422.1912</c:v>
                </c:pt>
                <c:pt idx="124">
                  <c:v>1405.6421</c:v>
                </c:pt>
                <c:pt idx="125">
                  <c:v>1407.7453999999998</c:v>
                </c:pt>
                <c:pt idx="126">
                  <c:v>1412.3568</c:v>
                </c:pt>
                <c:pt idx="127">
                  <c:v>1426.4570000000001</c:v>
                </c:pt>
                <c:pt idx="128">
                  <c:v>1415.817</c:v>
                </c:pt>
                <c:pt idx="129">
                  <c:v>1421.6510000000001</c:v>
                </c:pt>
                <c:pt idx="130">
                  <c:v>1424.8081999999999</c:v>
                </c:pt>
                <c:pt idx="131">
                  <c:v>1432.5084999999999</c:v>
                </c:pt>
                <c:pt idx="132">
                  <c:v>1445.8478</c:v>
                </c:pt>
                <c:pt idx="133">
                  <c:v>1454.3608999999999</c:v>
                </c:pt>
                <c:pt idx="134">
                  <c:v>1212.7150000000001</c:v>
                </c:pt>
                <c:pt idx="135">
                  <c:v>1215.7157</c:v>
                </c:pt>
                <c:pt idx="136">
                  <c:v>1191.0316</c:v>
                </c:pt>
                <c:pt idx="137">
                  <c:v>1192.3132000000001</c:v>
                </c:pt>
                <c:pt idx="138">
                  <c:v>1207.8595</c:v>
                </c:pt>
                <c:pt idx="139">
                  <c:v>1231.0141000000001</c:v>
                </c:pt>
                <c:pt idx="140">
                  <c:v>1235.5176999999999</c:v>
                </c:pt>
                <c:pt idx="141">
                  <c:v>1248.7521999999999</c:v>
                </c:pt>
                <c:pt idx="142">
                  <c:v>1266.7145</c:v>
                </c:pt>
                <c:pt idx="143">
                  <c:v>1218.9395999999999</c:v>
                </c:pt>
                <c:pt idx="144">
                  <c:v>1233.7972</c:v>
                </c:pt>
                <c:pt idx="145">
                  <c:v>1242.9014999999999</c:v>
                </c:pt>
                <c:pt idx="146">
                  <c:v>1248.8633</c:v>
                </c:pt>
                <c:pt idx="147">
                  <c:v>1255.5812000000001</c:v>
                </c:pt>
                <c:pt idx="148">
                  <c:v>1262.2800000000002</c:v>
                </c:pt>
                <c:pt idx="149">
                  <c:v>1256.0353</c:v>
                </c:pt>
                <c:pt idx="150">
                  <c:v>1260.6652000000001</c:v>
                </c:pt>
                <c:pt idx="151">
                  <c:v>1261.4803999999999</c:v>
                </c:pt>
                <c:pt idx="152">
                  <c:v>1272.2644</c:v>
                </c:pt>
                <c:pt idx="153">
                  <c:v>1289.3362999999999</c:v>
                </c:pt>
                <c:pt idx="154">
                  <c:v>1289.3013000000001</c:v>
                </c:pt>
                <c:pt idx="155">
                  <c:v>1299.5137999999999</c:v>
                </c:pt>
                <c:pt idx="156">
                  <c:v>1304.9964</c:v>
                </c:pt>
                <c:pt idx="157">
                  <c:v>1300.1304</c:v>
                </c:pt>
                <c:pt idx="158">
                  <c:v>1305.6026999999999</c:v>
                </c:pt>
                <c:pt idx="159">
                  <c:v>1318.6934999999999</c:v>
                </c:pt>
                <c:pt idx="160">
                  <c:v>1323.0211999999999</c:v>
                </c:pt>
                <c:pt idx="161">
                  <c:v>1327.2370000000001</c:v>
                </c:pt>
                <c:pt idx="162">
                  <c:v>1347.6027999999999</c:v>
                </c:pt>
                <c:pt idx="163">
                  <c:v>1350.6082999999999</c:v>
                </c:pt>
                <c:pt idx="164">
                  <c:v>1364.8856000000001</c:v>
                </c:pt>
                <c:pt idx="165">
                  <c:v>1333.7343999999998</c:v>
                </c:pt>
                <c:pt idx="166">
                  <c:v>1340.2293</c:v>
                </c:pt>
                <c:pt idx="167">
                  <c:v>1291.6739</c:v>
                </c:pt>
                <c:pt idx="168">
                  <c:v>1295.7213999999999</c:v>
                </c:pt>
                <c:pt idx="169">
                  <c:v>1296.7189000000001</c:v>
                </c:pt>
                <c:pt idx="170">
                  <c:v>1304.2272</c:v>
                </c:pt>
                <c:pt idx="171">
                  <c:v>1314.3870999999999</c:v>
                </c:pt>
                <c:pt idx="172">
                  <c:v>1324.7998</c:v>
                </c:pt>
                <c:pt idx="173">
                  <c:v>1332.4870000000001</c:v>
                </c:pt>
                <c:pt idx="174">
                  <c:v>1337.5525</c:v>
                </c:pt>
                <c:pt idx="175">
                  <c:v>1356.3329000000001</c:v>
                </c:pt>
                <c:pt idx="176">
                  <c:v>1361.982</c:v>
                </c:pt>
                <c:pt idx="177">
                  <c:v>1354.0900000000001</c:v>
                </c:pt>
                <c:pt idx="178">
                  <c:v>1361.6815000000001</c:v>
                </c:pt>
                <c:pt idx="179">
                  <c:v>1368.3609000000001</c:v>
                </c:pt>
                <c:pt idx="180">
                  <c:v>1377.1845000000001</c:v>
                </c:pt>
                <c:pt idx="181">
                  <c:v>1384.7440999999999</c:v>
                </c:pt>
                <c:pt idx="182">
                  <c:v>1384.3782000000001</c:v>
                </c:pt>
                <c:pt idx="183">
                  <c:v>1392.9863</c:v>
                </c:pt>
                <c:pt idx="184">
                  <c:v>1393.1576</c:v>
                </c:pt>
                <c:pt idx="185">
                  <c:v>1394.0685999999998</c:v>
                </c:pt>
                <c:pt idx="186">
                  <c:v>1402.6224999999999</c:v>
                </c:pt>
                <c:pt idx="187">
                  <c:v>1373.4479999999999</c:v>
                </c:pt>
                <c:pt idx="188">
                  <c:v>1393.8408999999999</c:v>
                </c:pt>
                <c:pt idx="189">
                  <c:v>1391.3055000000002</c:v>
                </c:pt>
                <c:pt idx="190">
                  <c:v>1343.7951</c:v>
                </c:pt>
                <c:pt idx="191">
                  <c:v>1318.3881000000001</c:v>
                </c:pt>
                <c:pt idx="192">
                  <c:v>1215.6307999999999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5-D846-4A7D-97E0-391118039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514391536"/>
        <c:scaling>
          <c:orientation val="minMax"/>
          <c:min val="39783"/>
        </c:scaling>
        <c:delete val="0"/>
        <c:axPos val="b"/>
        <c:numFmt formatCode="[$-C0A]mmm/yy;@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1"/>
        <c:crosses val="autoZero"/>
        <c:auto val="0"/>
        <c:lblOffset val="100"/>
        <c:baseTimeUnit val="months"/>
        <c:majorUnit val="1"/>
        <c:majorTimeUnit val="months"/>
        <c:minorUnit val="7"/>
        <c:minorTimeUnit val="days"/>
      </c:dateAx>
      <c:valAx>
        <c:axId val="1"/>
        <c:scaling>
          <c:orientation val="minMax"/>
          <c:min val="4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s-CL"/>
                  <a:t>Número de contratos</a:t>
                </a:r>
              </a:p>
            </c:rich>
          </c:tx>
          <c:layout>
            <c:manualLayout>
              <c:xMode val="edge"/>
              <c:yMode val="edge"/>
              <c:x val="2.1071184999512854E-2"/>
              <c:y val="0.1524556489262371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8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514391536"/>
        <c:crosses val="autoZero"/>
        <c:crossBetween val="between"/>
      </c:valAx>
      <c:dateAx>
        <c:axId val="3"/>
        <c:scaling>
          <c:orientation val="minMax"/>
        </c:scaling>
        <c:delete val="1"/>
        <c:axPos val="b"/>
        <c:numFmt formatCode="[$-C0A]mmm/yy;@" sourceLinked="1"/>
        <c:majorTickMark val="out"/>
        <c:minorTickMark val="none"/>
        <c:tickLblPos val="nextTo"/>
        <c:crossAx val="4"/>
        <c:crosses val="autoZero"/>
        <c:auto val="0"/>
        <c:lblOffset val="100"/>
        <c:baseTimeUnit val="days"/>
      </c:dateAx>
      <c:valAx>
        <c:axId val="4"/>
        <c:scaling>
          <c:orientation val="minMax"/>
          <c:min val="1000"/>
        </c:scaling>
        <c:delete val="0"/>
        <c:axPos val="r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s-CL"/>
                  <a:t>Saldo MM$</a:t>
                </a:r>
              </a:p>
            </c:rich>
          </c:tx>
          <c:layout>
            <c:manualLayout>
              <c:xMode val="edge"/>
              <c:yMode val="edge"/>
              <c:x val="0.95873578794776637"/>
              <c:y val="0.279070704397244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FF0000"/>
                </a:solidFill>
                <a:latin typeface="Verdana"/>
                <a:ea typeface="Verdana"/>
                <a:cs typeface="Verdana"/>
              </a:defRPr>
            </a:pPr>
            <a:endParaRPr lang="es-CL"/>
          </a:p>
        </c:txPr>
        <c:crossAx val="3"/>
        <c:crosses val="max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797286166000902"/>
          <c:y val="0.91933802392348019"/>
          <c:w val="0.42183526271814453"/>
          <c:h val="7.204834689781425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s-CL"/>
    </a:p>
  </c:txPr>
  <c:printSettings>
    <c:headerFooter alignWithMargins="0"/>
    <c:pageMargins b="1" l="0.75000000000000111" r="0.75000000000000111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22956257290124"/>
          <c:y val="8.0862773149584607E-2"/>
          <c:w val="0.85255697537168329"/>
          <c:h val="0.70350612640138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MODALIDADES!$L$2011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MODALIDADES!$K$2012:$K$2013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MODALIDADES!$L$2012:$L$2013</c:f>
              <c:numCache>
                <c:formatCode>_-* #,##0_-;\-* #,##0_-;_-* "-"??_-;_-@_-</c:formatCode>
                <c:ptCount val="2"/>
                <c:pt idx="0">
                  <c:v>879.15870275314978</c:v>
                </c:pt>
                <c:pt idx="1">
                  <c:v>795.21594202898564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A-4F4B-B0D8-D79CA3F16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4386736"/>
        <c:axId val="1"/>
      </c:barChart>
      <c:catAx>
        <c:axId val="51438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Saldo promedio mantenido M$</a:t>
                </a:r>
              </a:p>
            </c:rich>
          </c:tx>
          <c:layout>
            <c:manualLayout>
              <c:xMode val="edge"/>
              <c:yMode val="edge"/>
              <c:x val="2.2592214141171286E-2"/>
              <c:y val="0.13746655454475956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514386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383282242391458"/>
          <c:y val="0.91669716042776206"/>
          <c:w val="9.7712969084971291E-2"/>
          <c:h val="6.666904501015047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47275484208839"/>
          <c:y val="6.7209926352404109E-2"/>
          <c:w val="0.82338370964369867"/>
          <c:h val="0.747455847616131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MODALIDADES!$D$2025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MODALIDADES!$E$2024:$G$2024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MODALIDADES!$E$2025:$F$2025</c:f>
              <c:numCache>
                <c:formatCode>0.0%</c:formatCode>
                <c:ptCount val="2"/>
                <c:pt idx="0">
                  <c:v>0.8</c:v>
                </c:pt>
                <c:pt idx="1">
                  <c:v>0.62790697674418605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45-4021-97BC-524ABCEC11E1}"/>
            </c:ext>
          </c:extLst>
        </c:ser>
        <c:ser>
          <c:idx val="1"/>
          <c:order val="1"/>
          <c:tx>
            <c:strRef>
              <c:f>MODALIDADES!$D$2026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MODALIDADES!$E$2024:$G$2024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MODALIDADES!$E$2026:$F$2026</c:f>
              <c:numCache>
                <c:formatCode>0.0%</c:formatCode>
                <c:ptCount val="2"/>
                <c:pt idx="0">
                  <c:v>0.2</c:v>
                </c:pt>
                <c:pt idx="1">
                  <c:v>0.37209302325581395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45-4021-97BC-524ABCEC1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4391936"/>
        <c:axId val="1"/>
      </c:barChart>
      <c:catAx>
        <c:axId val="51439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Número de contratos %</a:t>
                </a:r>
              </a:p>
            </c:rich>
          </c:tx>
          <c:layout>
            <c:manualLayout>
              <c:xMode val="edge"/>
              <c:yMode val="edge"/>
              <c:x val="1.8656755905511812E-2"/>
              <c:y val="0.22403303245630879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514391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061879265091868"/>
          <c:y val="0.91711644581012741"/>
          <c:w val="0.32429135958005251"/>
          <c:h val="5.52781512067088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111" r="0.75000000000000111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Saldo </a:t>
            </a:r>
          </a:p>
        </c:rich>
      </c:tx>
      <c:layout>
        <c:manualLayout>
          <c:xMode val="edge"/>
          <c:yMode val="edge"/>
          <c:x val="1.2048173181892085E-2"/>
          <c:y val="1.994319203250278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56456764861669"/>
          <c:y val="0.33048593958777012"/>
          <c:w val="0.67986359194569734"/>
          <c:h val="0.44444660841113703"/>
        </c:manualLayout>
      </c:layout>
      <c:pie3DChart>
        <c:varyColors val="1"/>
        <c:ser>
          <c:idx val="0"/>
          <c:order val="0"/>
          <c:tx>
            <c:strRef>
              <c:f>MODALIDADES!$E$2041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spPr>
              <a:solidFill>
                <a:schemeClr val="accent5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83C-4823-BB69-5459B92490F7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83C-4823-BB69-5459B92490F7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83C-4823-BB69-5459B92490F7}"/>
              </c:ext>
            </c:extLst>
          </c:dPt>
          <c:dLbls>
            <c:dLbl>
              <c:idx val="0"/>
              <c:layout>
                <c:manualLayout>
                  <c:x val="-5.6805799665705654E-2"/>
                  <c:y val="-4.588291638220180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3C-4823-BB69-5459B92490F7}"/>
                </c:ext>
              </c:extLst>
            </c:dLbl>
            <c:dLbl>
              <c:idx val="1"/>
              <c:layout>
                <c:manualLayout>
                  <c:x val="3.4870871584436053E-2"/>
                  <c:y val="-4.588291638220180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3C-4823-BB69-5459B92490F7}"/>
                </c:ext>
              </c:extLst>
            </c:dLbl>
            <c:dLbl>
              <c:idx val="2"/>
              <c:layout>
                <c:manualLayout>
                  <c:x val="-1.4120892817061395E-2"/>
                  <c:y val="2.05619015932867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3C-4823-BB69-5459B92490F7}"/>
                </c:ext>
              </c:extLst>
            </c:dLbl>
            <c:dLbl>
              <c:idx val="3"/>
              <c:layout>
                <c:manualLayout>
                  <c:x val="-0.10640618965365352"/>
                  <c:y val="-0.1733799040176163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3C-4823-BB69-5459B92490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MODALIDADES!$D$2042:$D$2044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MODALIDADES!$E$2042:$E$2044</c:f>
              <c:numCache>
                <c:formatCode>0.0%</c:formatCode>
                <c:ptCount val="3"/>
                <c:pt idx="0">
                  <c:v>2.174344381534262E-3</c:v>
                </c:pt>
                <c:pt idx="1">
                  <c:v>0.28119104912445458</c:v>
                </c:pt>
                <c:pt idx="2">
                  <c:v>0.71663460649401123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3C-4823-BB69-5459B9249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841056372378231"/>
          <c:y val="0.86974508323445865"/>
          <c:w val="0.79427287297052473"/>
          <c:h val="0.102115917017222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111" r="0.75000000000000111" t="1" header="0" footer="0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Número </a:t>
            </a:r>
          </a:p>
        </c:rich>
      </c:tx>
      <c:layout>
        <c:manualLayout>
          <c:xMode val="edge"/>
          <c:yMode val="edge"/>
          <c:x val="1.2173811606882473E-2"/>
          <c:y val="1.988623435722411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393604004643279E-2"/>
          <c:y val="0.26613705435797658"/>
          <c:w val="0.79252963917076558"/>
          <c:h val="0.51368594200503881"/>
        </c:manualLayout>
      </c:layout>
      <c:pie3DChart>
        <c:varyColors val="1"/>
        <c:ser>
          <c:idx val="0"/>
          <c:order val="0"/>
          <c:tx>
            <c:strRef>
              <c:f>MODALIDADES!$E$2031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1"/>
          <c:dPt>
            <c:idx val="0"/>
            <c:bubble3D val="0"/>
            <c:spPr>
              <a:solidFill>
                <a:schemeClr val="accent5">
                  <a:lumMod val="5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B5B-4BC2-9065-363737E15DB7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B5B-4BC2-9065-363737E15DB7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B5B-4BC2-9065-363737E15DB7}"/>
              </c:ext>
            </c:extLst>
          </c:dPt>
          <c:dLbls>
            <c:dLbl>
              <c:idx val="0"/>
              <c:layout>
                <c:manualLayout>
                  <c:x val="-7.9475411555965436E-2"/>
                  <c:y val="-2.74516250344289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5B-4BC2-9065-363737E15DB7}"/>
                </c:ext>
              </c:extLst>
            </c:dLbl>
            <c:dLbl>
              <c:idx val="1"/>
              <c:layout>
                <c:manualLayout>
                  <c:x val="4.0003671852577444E-2"/>
                  <c:y val="-2.393280768166824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5B-4BC2-9065-363737E15DB7}"/>
                </c:ext>
              </c:extLst>
            </c:dLbl>
            <c:dLbl>
              <c:idx val="2"/>
              <c:layout>
                <c:manualLayout>
                  <c:x val="0.50595129624340995"/>
                  <c:y val="-9.49799696090621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5B-4BC2-9065-363737E15DB7}"/>
                </c:ext>
              </c:extLst>
            </c:dLbl>
            <c:dLbl>
              <c:idx val="3"/>
              <c:layout>
                <c:manualLayout>
                  <c:x val="-0.13979369806753433"/>
                  <c:y val="-1.2045862688217462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5B-4BC2-9065-363737E15DB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MODALIDADES!$D$2032:$D$2034</c:f>
              <c:strCache>
                <c:ptCount val="3"/>
                <c:pt idx="0">
                  <c:v>Chile</c:v>
                </c:pt>
                <c:pt idx="1">
                  <c:v>Santander-Chile</c:v>
                </c:pt>
                <c:pt idx="2">
                  <c:v>Scotiabank</c:v>
                </c:pt>
              </c:strCache>
            </c:strRef>
          </c:cat>
          <c:val>
            <c:numRef>
              <c:f>MODALIDADES!$E$2032:$E$2034</c:f>
              <c:numCache>
                <c:formatCode>0.0%</c:formatCode>
                <c:ptCount val="3"/>
                <c:pt idx="0">
                  <c:v>7.9522862823061632E-2</c:v>
                </c:pt>
                <c:pt idx="1">
                  <c:v>8.3499005964214709E-2</c:v>
                </c:pt>
                <c:pt idx="2">
                  <c:v>0.83697813121272369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5B-4BC2-9065-363737E15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9956372120151649E-2"/>
          <c:y val="0.87722304336531309"/>
          <c:w val="0.88472954214056576"/>
          <c:h val="0.1017577239705105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111" r="0.75000000000000111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INDICE!A1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391584</xdr:colOff>
      <xdr:row>1</xdr:row>
      <xdr:rowOff>67621</xdr:rowOff>
    </xdr:to>
    <xdr:pic>
      <xdr:nvPicPr>
        <xdr:cNvPr id="2" name="Imagen 1" descr="https://www.sbif.cl/recursos/intranet/docs/rrhh/Plantillas_CMF/Logo-CMF-color.png">
          <a:extLst>
            <a:ext uri="{FF2B5EF4-FFF2-40B4-BE49-F238E27FC236}">
              <a16:creationId xmlns:a16="http://schemas.microsoft.com/office/drawing/2014/main" id="{D22F6D4A-2D00-4631-A139-0A3577E0E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857250" cy="2263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47</xdr:row>
      <xdr:rowOff>0</xdr:rowOff>
    </xdr:from>
    <xdr:to>
      <xdr:col>4</xdr:col>
      <xdr:colOff>342900</xdr:colOff>
      <xdr:row>65</xdr:row>
      <xdr:rowOff>85725</xdr:rowOff>
    </xdr:to>
    <xdr:graphicFrame macro="">
      <xdr:nvGraphicFramePr>
        <xdr:cNvPr id="707319" name="Chart 40">
          <a:extLst>
            <a:ext uri="{FF2B5EF4-FFF2-40B4-BE49-F238E27FC236}">
              <a16:creationId xmlns:a16="http://schemas.microsoft.com/office/drawing/2014/main" id="{6559AF5E-24EB-47F2-B11C-51010DEC75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</xdr:col>
      <xdr:colOff>57150</xdr:colOff>
      <xdr:row>20</xdr:row>
      <xdr:rowOff>38100</xdr:rowOff>
    </xdr:from>
    <xdr:to>
      <xdr:col>5</xdr:col>
      <xdr:colOff>1619250</xdr:colOff>
      <xdr:row>40</xdr:row>
      <xdr:rowOff>104775</xdr:rowOff>
    </xdr:to>
    <xdr:graphicFrame macro="">
      <xdr:nvGraphicFramePr>
        <xdr:cNvPr id="707320" name="Chart 41">
          <a:extLst>
            <a:ext uri="{FF2B5EF4-FFF2-40B4-BE49-F238E27FC236}">
              <a16:creationId xmlns:a16="http://schemas.microsoft.com/office/drawing/2014/main" id="{6F820391-0E34-413F-816A-142B677F7E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133350</xdr:colOff>
      <xdr:row>72</xdr:row>
      <xdr:rowOff>0</xdr:rowOff>
    </xdr:from>
    <xdr:to>
      <xdr:col>4</xdr:col>
      <xdr:colOff>514350</xdr:colOff>
      <xdr:row>89</xdr:row>
      <xdr:rowOff>104775</xdr:rowOff>
    </xdr:to>
    <xdr:graphicFrame macro="">
      <xdr:nvGraphicFramePr>
        <xdr:cNvPr id="707321" name="Chart 42">
          <a:extLst>
            <a:ext uri="{FF2B5EF4-FFF2-40B4-BE49-F238E27FC236}">
              <a16:creationId xmlns:a16="http://schemas.microsoft.com/office/drawing/2014/main" id="{E7BA79A0-ED91-49B5-B2CE-F79C202D38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285750</xdr:colOff>
      <xdr:row>95</xdr:row>
      <xdr:rowOff>142875</xdr:rowOff>
    </xdr:from>
    <xdr:to>
      <xdr:col>4</xdr:col>
      <xdr:colOff>104775</xdr:colOff>
      <xdr:row>119</xdr:row>
      <xdr:rowOff>47625</xdr:rowOff>
    </xdr:to>
    <xdr:graphicFrame macro="">
      <xdr:nvGraphicFramePr>
        <xdr:cNvPr id="707322" name="Chart 43">
          <a:extLst>
            <a:ext uri="{FF2B5EF4-FFF2-40B4-BE49-F238E27FC236}">
              <a16:creationId xmlns:a16="http://schemas.microsoft.com/office/drawing/2014/main" id="{54B45025-8A8E-4CFB-B5E3-2BD5A4B5A5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400050</xdr:colOff>
      <xdr:row>124</xdr:row>
      <xdr:rowOff>0</xdr:rowOff>
    </xdr:from>
    <xdr:to>
      <xdr:col>6</xdr:col>
      <xdr:colOff>495300</xdr:colOff>
      <xdr:row>140</xdr:row>
      <xdr:rowOff>114300</xdr:rowOff>
    </xdr:to>
    <xdr:graphicFrame macro="">
      <xdr:nvGraphicFramePr>
        <xdr:cNvPr id="707323" name="Chart 45">
          <a:extLst>
            <a:ext uri="{FF2B5EF4-FFF2-40B4-BE49-F238E27FC236}">
              <a16:creationId xmlns:a16="http://schemas.microsoft.com/office/drawing/2014/main" id="{62A522BD-8833-45A8-9168-1E73FB955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</xdr:col>
      <xdr:colOff>0</xdr:colOff>
      <xdr:row>132</xdr:row>
      <xdr:rowOff>66675</xdr:rowOff>
    </xdr:from>
    <xdr:to>
      <xdr:col>2</xdr:col>
      <xdr:colOff>76200</xdr:colOff>
      <xdr:row>133</xdr:row>
      <xdr:rowOff>104775</xdr:rowOff>
    </xdr:to>
    <xdr:sp macro="" textlink="">
      <xdr:nvSpPr>
        <xdr:cNvPr id="707324" name="Text Box 46">
          <a:extLst>
            <a:ext uri="{FF2B5EF4-FFF2-40B4-BE49-F238E27FC236}">
              <a16:creationId xmlns:a16="http://schemas.microsoft.com/office/drawing/2014/main" id="{592B0559-580C-4CCB-8F47-5F9FF25A3A5E}"/>
            </a:ext>
          </a:extLst>
        </xdr:cNvPr>
        <xdr:cNvSpPr txBox="1">
          <a:spLocks noChangeArrowheads="1"/>
        </xdr:cNvSpPr>
      </xdr:nvSpPr>
      <xdr:spPr bwMode="auto">
        <a:xfrm>
          <a:off x="3228975" y="21678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1676400</xdr:colOff>
      <xdr:row>3</xdr:row>
      <xdr:rowOff>28575</xdr:rowOff>
    </xdr:to>
    <xdr:sp macro="" textlink="">
      <xdr:nvSpPr>
        <xdr:cNvPr id="707309" name="AutoShape 5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A27732EF-8C41-4801-8A7B-442C93308756}"/>
            </a:ext>
          </a:extLst>
        </xdr:cNvPr>
        <xdr:cNvSpPr>
          <a:spLocks noChangeArrowheads="1"/>
        </xdr:cNvSpPr>
      </xdr:nvSpPr>
      <xdr:spPr bwMode="auto">
        <a:xfrm>
          <a:off x="8439150" y="304800"/>
          <a:ext cx="314325" cy="209550"/>
        </a:xfrm>
        <a:prstGeom prst="leftArrow">
          <a:avLst>
            <a:gd name="adj1" fmla="val 50000"/>
            <a:gd name="adj2" fmla="val 37500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es-CL"/>
        </a:p>
      </xdr:txBody>
    </xdr:sp>
    <xdr:clientData/>
  </xdr:twoCellAnchor>
  <xdr:twoCellAnchor>
    <xdr:from>
      <xdr:col>0</xdr:col>
      <xdr:colOff>142875</xdr:colOff>
      <xdr:row>123</xdr:row>
      <xdr:rowOff>142875</xdr:rowOff>
    </xdr:from>
    <xdr:to>
      <xdr:col>2</xdr:col>
      <xdr:colOff>1209675</xdr:colOff>
      <xdr:row>140</xdr:row>
      <xdr:rowOff>104775</xdr:rowOff>
    </xdr:to>
    <xdr:graphicFrame macro="">
      <xdr:nvGraphicFramePr>
        <xdr:cNvPr id="707326" name="Chart 52">
          <a:extLst>
            <a:ext uri="{FF2B5EF4-FFF2-40B4-BE49-F238E27FC236}">
              <a16:creationId xmlns:a16="http://schemas.microsoft.com/office/drawing/2014/main" id="{24DE89C1-0BE3-4C62-8DEF-7750FE4DDA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30955</xdr:rowOff>
    </xdr:from>
    <xdr:to>
      <xdr:col>7</xdr:col>
      <xdr:colOff>439573</xdr:colOff>
      <xdr:row>4</xdr:row>
      <xdr:rowOff>151923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29126E02-E571-4DA0-A86C-AE71AB563D88}"/>
            </a:ext>
          </a:extLst>
        </xdr:cNvPr>
        <xdr:cNvSpPr txBox="1">
          <a:spLocks noChangeArrowheads="1"/>
        </xdr:cNvSpPr>
      </xdr:nvSpPr>
      <xdr:spPr bwMode="auto">
        <a:xfrm>
          <a:off x="226219" y="197643"/>
          <a:ext cx="9845510" cy="62103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l" rtl="0">
            <a:defRPr sz="1000"/>
          </a:pPr>
          <a:r>
            <a:rPr lang="es-CL" sz="1000" b="1" i="0" strike="noStrike">
              <a:solidFill>
                <a:sysClr val="windowText" lastClr="000000"/>
              </a:solidFill>
              <a:latin typeface="Verdana"/>
            </a:rPr>
            <a:t>AHORRO PREVISIONAL VOLUNTARIO  EN EL SISTEMA FINANCIERO (AGOSTO 2002 - JUNIO 2019)</a:t>
          </a:r>
        </a:p>
        <a:p>
          <a:pPr algn="l" rtl="0">
            <a:defRPr sz="1000"/>
          </a:pPr>
          <a:r>
            <a:rPr lang="es-CL" sz="1000" b="1" i="0" strike="noStrike">
              <a:solidFill>
                <a:sysClr val="windowText" lastClr="000000"/>
              </a:solidFill>
              <a:latin typeface="Verdana"/>
            </a:rPr>
            <a:t>NUMERO DE CONTRATOS Y SALDO TOTAL ACUMULADO DESAGREGADOS SEGÚN BANCO Y TIPO DE PLAN.</a:t>
          </a:r>
        </a:p>
      </xdr:txBody>
    </xdr:sp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 macro="" textlink="">
      <xdr:nvSpPr>
        <xdr:cNvPr id="3664" name="AutoShap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70E2EE-84EB-4656-90B4-D0711CC857D4}"/>
            </a:ext>
          </a:extLst>
        </xdr:cNvPr>
        <xdr:cNvSpPr>
          <a:spLocks noChangeArrowheads="1"/>
        </xdr:cNvSpPr>
      </xdr:nvSpPr>
      <xdr:spPr bwMode="auto">
        <a:xfrm>
          <a:off x="11753850" y="323850"/>
          <a:ext cx="314325" cy="200025"/>
        </a:xfrm>
        <a:prstGeom prst="leftArrow">
          <a:avLst>
            <a:gd name="adj1" fmla="val 50000"/>
            <a:gd name="adj2" fmla="val 39286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es-CL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156687</xdr:colOff>
      <xdr:row>2</xdr:row>
      <xdr:rowOff>38577</xdr:rowOff>
    </xdr:from>
    <xdr:to>
      <xdr:col>8</xdr:col>
      <xdr:colOff>322909</xdr:colOff>
      <xdr:row>6</xdr:row>
      <xdr:rowOff>38577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76A6D808-718E-4FE3-8D7C-FBE1EC68A8B6}"/>
            </a:ext>
          </a:extLst>
        </xdr:cNvPr>
        <xdr:cNvSpPr txBox="1">
          <a:spLocks noChangeArrowheads="1"/>
        </xdr:cNvSpPr>
      </xdr:nvSpPr>
      <xdr:spPr bwMode="auto">
        <a:xfrm>
          <a:off x="275750" y="371952"/>
          <a:ext cx="948881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l" rtl="0">
            <a:defRPr sz="1000"/>
          </a:pPr>
          <a:r>
            <a:rPr lang="es-CL" sz="1000" b="1" i="0" strike="noStrike">
              <a:solidFill>
                <a:sysClr val="windowText" lastClr="000000"/>
              </a:solidFill>
              <a:latin typeface="Verdana"/>
            </a:rPr>
            <a:t>AHORRO PREVISIONAL VOLUNTARIO  EN EL SISTEMA FINANCIERO (AGOSTO 2002 - JUNIO 2019)</a:t>
          </a:r>
        </a:p>
        <a:p>
          <a:pPr algn="l" rtl="0">
            <a:defRPr sz="1000"/>
          </a:pPr>
          <a:r>
            <a:rPr lang="es-CL" sz="1000" b="1" i="0" strike="noStrike">
              <a:solidFill>
                <a:sysClr val="windowText" lastClr="000000"/>
              </a:solidFill>
              <a:latin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 macro="" textlink="">
      <xdr:nvSpPr>
        <xdr:cNvPr id="4689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F5D68E-8969-42FF-8D30-1C5E70E341BA}"/>
            </a:ext>
          </a:extLst>
        </xdr:cNvPr>
        <xdr:cNvSpPr>
          <a:spLocks noChangeArrowheads="1"/>
        </xdr:cNvSpPr>
      </xdr:nvSpPr>
      <xdr:spPr bwMode="auto">
        <a:xfrm>
          <a:off x="10591800" y="981075"/>
          <a:ext cx="323850" cy="200025"/>
        </a:xfrm>
        <a:prstGeom prst="leftArrow">
          <a:avLst>
            <a:gd name="adj1" fmla="val 50000"/>
            <a:gd name="adj2" fmla="val 40476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es-CL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1593459</xdr:colOff>
      <xdr:row>0</xdr:row>
      <xdr:rowOff>135206</xdr:rowOff>
    </xdr:from>
    <xdr:to>
      <xdr:col>19</xdr:col>
      <xdr:colOff>91834</xdr:colOff>
      <xdr:row>6</xdr:row>
      <xdr:rowOff>5666</xdr:rowOff>
    </xdr:to>
    <xdr:sp macro="" textlink="">
      <xdr:nvSpPr>
        <xdr:cNvPr id="4098" name="Text Box 2">
          <a:extLst>
            <a:ext uri="{FF2B5EF4-FFF2-40B4-BE49-F238E27FC236}">
              <a16:creationId xmlns:a16="http://schemas.microsoft.com/office/drawing/2014/main" id="{A6AFF561-6E37-422E-A620-12C7B02D2964}"/>
            </a:ext>
          </a:extLst>
        </xdr:cNvPr>
        <xdr:cNvSpPr txBox="1">
          <a:spLocks noChangeArrowheads="1"/>
        </xdr:cNvSpPr>
      </xdr:nvSpPr>
      <xdr:spPr bwMode="auto">
        <a:xfrm>
          <a:off x="1656959" y="135206"/>
          <a:ext cx="8925075" cy="975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CL" sz="1000" b="1" i="0" strike="noStrike">
              <a:solidFill>
                <a:sysClr val="windowText" lastClr="000000"/>
              </a:solidFill>
              <a:latin typeface="Verdana"/>
            </a:rPr>
            <a:t>AHORRO PREVISIONAL VOLUNTARIO  EN EL SISTEMA FINANCIERO  JULIO</a:t>
          </a:r>
          <a:r>
            <a:rPr lang="es-CL" sz="1000" b="1" i="0" strike="noStrike" baseline="0">
              <a:solidFill>
                <a:sysClr val="windowText" lastClr="000000"/>
              </a:solidFill>
              <a:latin typeface="Verdana"/>
            </a:rPr>
            <a:t> </a:t>
          </a:r>
          <a:r>
            <a:rPr lang="es-CL" sz="1000" b="1" i="0" strike="noStrike">
              <a:solidFill>
                <a:sysClr val="windowText" lastClr="000000"/>
              </a:solidFill>
              <a:latin typeface="Verdana"/>
            </a:rPr>
            <a:t>- AGOSTO - SEPTIEMBRE 2019</a:t>
          </a:r>
        </a:p>
        <a:p>
          <a:pPr algn="ctr" rtl="0">
            <a:defRPr sz="1000"/>
          </a:pPr>
          <a:r>
            <a:rPr lang="es-CL" sz="1000" b="1" i="0" strike="noStrike">
              <a:solidFill>
                <a:sysClr val="windowText" lastClr="000000"/>
              </a:solidFill>
              <a:latin typeface="Verdana"/>
            </a:rPr>
            <a:t>EDAD Y GENERO: MODALIDADES DE AHORRO PREVISIONAL VOLUNTARIO DESAGREGADAS SEGÚN GENERO,  </a:t>
          </a:r>
        </a:p>
        <a:p>
          <a:pPr algn="ctr" rtl="0">
            <a:defRPr sz="1000"/>
          </a:pPr>
          <a:r>
            <a:rPr lang="es-CL" sz="1000" b="1" i="0" strike="noStrike">
              <a:solidFill>
                <a:sysClr val="windowText" lastClr="000000"/>
              </a:solidFill>
              <a:latin typeface="Verdana"/>
            </a:rPr>
            <a:t>NUMERO DE CONTRATOS, TRAMOS DE EDAD Y TRAMOS DE SALDO </a:t>
          </a:r>
        </a:p>
      </xdr:txBody>
    </xdr:sp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 macro="" textlink="">
      <xdr:nvSpPr>
        <xdr:cNvPr id="709365" name="AutoShap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23E0EF0-574E-4A19-9B5B-2DC5357AD66C}"/>
            </a:ext>
          </a:extLst>
        </xdr:cNvPr>
        <xdr:cNvSpPr>
          <a:spLocks noChangeArrowheads="1"/>
        </xdr:cNvSpPr>
      </xdr:nvSpPr>
      <xdr:spPr bwMode="auto">
        <a:xfrm>
          <a:off x="13477875" y="542925"/>
          <a:ext cx="323850" cy="200025"/>
        </a:xfrm>
        <a:prstGeom prst="leftArrow">
          <a:avLst>
            <a:gd name="adj1" fmla="val 50000"/>
            <a:gd name="adj2" fmla="val 43497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1270536</xdr:colOff>
      <xdr:row>0</xdr:row>
      <xdr:rowOff>152010</xdr:rowOff>
    </xdr:from>
    <xdr:to>
      <xdr:col>47</xdr:col>
      <xdr:colOff>152465</xdr:colOff>
      <xdr:row>5</xdr:row>
      <xdr:rowOff>37095</xdr:rowOff>
    </xdr:to>
    <xdr:sp macro="" textlink="">
      <xdr:nvSpPr>
        <xdr:cNvPr id="4107" name="Text Box 11">
          <a:extLst>
            <a:ext uri="{FF2B5EF4-FFF2-40B4-BE49-F238E27FC236}">
              <a16:creationId xmlns:a16="http://schemas.microsoft.com/office/drawing/2014/main" id="{61AA2089-E5D3-4BED-B593-D8BC0A6B2C7D}"/>
            </a:ext>
          </a:extLst>
        </xdr:cNvPr>
        <xdr:cNvSpPr txBox="1">
          <a:spLocks noChangeArrowheads="1"/>
        </xdr:cNvSpPr>
      </xdr:nvSpPr>
      <xdr:spPr bwMode="auto">
        <a:xfrm>
          <a:off x="16713736" y="152010"/>
          <a:ext cx="8457729" cy="710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CL" sz="1000" b="1" i="0" strike="noStrike">
              <a:solidFill>
                <a:sysClr val="windowText" lastClr="000000"/>
              </a:solidFill>
              <a:latin typeface="Verdana"/>
            </a:rPr>
            <a:t>AHORRO PREVISIONAL VOLUNTARIO  EN EL SISTEMA FINANCIERO JULIO - AGOSTO </a:t>
          </a:r>
          <a:r>
            <a:rPr lang="es-CL" sz="1000" b="1" i="0" strike="noStrike" baseline="0">
              <a:solidFill>
                <a:sysClr val="windowText" lastClr="000000"/>
              </a:solidFill>
              <a:latin typeface="Verdana"/>
            </a:rPr>
            <a:t>- SEPTIEMBRE </a:t>
          </a:r>
          <a:r>
            <a:rPr lang="es-CL" sz="1000" b="1" i="0" strike="noStrike">
              <a:solidFill>
                <a:sysClr val="windowText" lastClr="000000"/>
              </a:solidFill>
              <a:latin typeface="Verdana"/>
            </a:rPr>
            <a:t>2019</a:t>
          </a:r>
        </a:p>
        <a:p>
          <a:pPr algn="ctr" rtl="0">
            <a:defRPr sz="1000"/>
          </a:pPr>
          <a:r>
            <a:rPr lang="es-CL" sz="1000" b="1" i="0" strike="noStrike">
              <a:solidFill>
                <a:sysClr val="windowText" lastClr="000000"/>
              </a:solidFill>
              <a:latin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380023</xdr:colOff>
      <xdr:row>1</xdr:row>
      <xdr:rowOff>16022</xdr:rowOff>
    </xdr:from>
    <xdr:to>
      <xdr:col>74</xdr:col>
      <xdr:colOff>84211</xdr:colOff>
      <xdr:row>5</xdr:row>
      <xdr:rowOff>12310</xdr:rowOff>
    </xdr:to>
    <xdr:sp macro="" textlink="">
      <xdr:nvSpPr>
        <xdr:cNvPr id="4108" name="Text Box 12">
          <a:extLst>
            <a:ext uri="{FF2B5EF4-FFF2-40B4-BE49-F238E27FC236}">
              <a16:creationId xmlns:a16="http://schemas.microsoft.com/office/drawing/2014/main" id="{0948505F-B0A0-4F2C-ACFC-1BF651BFD53B}"/>
            </a:ext>
          </a:extLst>
        </xdr:cNvPr>
        <xdr:cNvSpPr txBox="1">
          <a:spLocks noChangeArrowheads="1"/>
        </xdr:cNvSpPr>
      </xdr:nvSpPr>
      <xdr:spPr bwMode="auto">
        <a:xfrm>
          <a:off x="29983723" y="181122"/>
          <a:ext cx="9089488" cy="656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CL" sz="1000" b="1" i="0" strike="noStrike">
              <a:solidFill>
                <a:sysClr val="windowText" lastClr="000000"/>
              </a:solidFill>
              <a:latin typeface="Verdana"/>
            </a:rPr>
            <a:t>AHORRO PREVISIONAL VOLUNTARIO  EN EL SISTEMA FINANCIERO JULIO - AGOSTO - SEPTIEMBRE 2019</a:t>
          </a:r>
        </a:p>
        <a:p>
          <a:pPr algn="ctr" rtl="0">
            <a:defRPr sz="1000"/>
          </a:pPr>
          <a:r>
            <a:rPr lang="es-CL" sz="1000" b="1" i="0" strike="noStrike">
              <a:solidFill>
                <a:sysClr val="windowText" lastClr="000000"/>
              </a:solidFill>
              <a:latin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 macro="" textlink="">
      <xdr:nvSpPr>
        <xdr:cNvPr id="709356" name="AutoShape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7233AE-D7A3-43D1-8D18-CCE465265CA5}"/>
            </a:ext>
          </a:extLst>
        </xdr:cNvPr>
        <xdr:cNvSpPr>
          <a:spLocks noChangeArrowheads="1"/>
        </xdr:cNvSpPr>
      </xdr:nvSpPr>
      <xdr:spPr bwMode="auto">
        <a:xfrm>
          <a:off x="28260675" y="381000"/>
          <a:ext cx="285750" cy="200025"/>
        </a:xfrm>
        <a:prstGeom prst="leftArrow">
          <a:avLst>
            <a:gd name="adj1" fmla="val 50000"/>
            <a:gd name="adj2" fmla="val 40238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es-CL"/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 macro="" textlink="">
      <xdr:nvSpPr>
        <xdr:cNvPr id="709357" name="Auto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C2A398-6EA1-4C77-807F-2C00C81EA1DC}"/>
            </a:ext>
          </a:extLst>
        </xdr:cNvPr>
        <xdr:cNvSpPr>
          <a:spLocks noChangeArrowheads="1"/>
        </xdr:cNvSpPr>
      </xdr:nvSpPr>
      <xdr:spPr bwMode="auto">
        <a:xfrm>
          <a:off x="42976800" y="400050"/>
          <a:ext cx="285750" cy="190500"/>
        </a:xfrm>
        <a:prstGeom prst="leftArrow">
          <a:avLst>
            <a:gd name="adj1" fmla="val 50000"/>
            <a:gd name="adj2" fmla="val 37611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es-CL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497205</xdr:colOff>
      <xdr:row>1</xdr:row>
      <xdr:rowOff>7620</xdr:rowOff>
    </xdr:from>
    <xdr:to>
      <xdr:col>5</xdr:col>
      <xdr:colOff>1249680</xdr:colOff>
      <xdr:row>4</xdr:row>
      <xdr:rowOff>161925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310FDADF-C96C-40DC-9969-3CC2F5B0B240}"/>
            </a:ext>
          </a:extLst>
        </xdr:cNvPr>
        <xdr:cNvSpPr txBox="1">
          <a:spLocks noChangeArrowheads="1"/>
        </xdr:cNvSpPr>
      </xdr:nvSpPr>
      <xdr:spPr bwMode="auto">
        <a:xfrm>
          <a:off x="659130" y="169545"/>
          <a:ext cx="6124575" cy="659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CL" sz="1000" b="1" i="0" strike="noStrike">
              <a:solidFill>
                <a:sysClr val="windowText" lastClr="000000"/>
              </a:solidFill>
              <a:latin typeface="Verdana"/>
            </a:rPr>
            <a:t>AHORRO PREVISIONAL VOLUNTARIO  EN EL SISTEMA FINANCIERO </a:t>
          </a:r>
        </a:p>
        <a:p>
          <a:pPr algn="ctr" rtl="0">
            <a:defRPr sz="1000"/>
          </a:pPr>
          <a:r>
            <a:rPr lang="es-CL" sz="1000" b="1" i="0" strike="noStrike">
              <a:solidFill>
                <a:sysClr val="windowText" lastClr="000000"/>
              </a:solidFill>
              <a:latin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 macro="" textlink="">
      <xdr:nvSpPr>
        <xdr:cNvPr id="6734" name="AutoShap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EDA875-2676-4D7A-9269-2B79B8865223}"/>
            </a:ext>
          </a:extLst>
        </xdr:cNvPr>
        <xdr:cNvSpPr>
          <a:spLocks noChangeArrowheads="1"/>
        </xdr:cNvSpPr>
      </xdr:nvSpPr>
      <xdr:spPr bwMode="auto">
        <a:xfrm>
          <a:off x="8048625" y="304800"/>
          <a:ext cx="304800" cy="200025"/>
        </a:xfrm>
        <a:prstGeom prst="leftArrow">
          <a:avLst>
            <a:gd name="adj1" fmla="val 50000"/>
            <a:gd name="adj2" fmla="val 38095"/>
          </a:avLst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/>
        <a:lstStyle/>
        <a:p>
          <a:endParaRPr lang="es-CL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D28"/>
  <sheetViews>
    <sheetView showGridLines="0" tabSelected="1" zoomScale="90" zoomScaleNormal="90" workbookViewId="0"/>
  </sheetViews>
  <sheetFormatPr baseColWidth="10" defaultColWidth="11.44140625" defaultRowHeight="12.6"/>
  <cols>
    <col min="1" max="1" width="2.33203125" style="9" customWidth="1"/>
    <col min="2" max="2" width="4.44140625" style="10" customWidth="1"/>
    <col min="3" max="3" width="125.44140625" style="9" customWidth="1"/>
    <col min="4" max="4" width="4.44140625" style="9" customWidth="1"/>
    <col min="5" max="16384" width="11.44140625" style="9"/>
  </cols>
  <sheetData>
    <row r="2" spans="2:4" ht="17.399999999999999">
      <c r="B2" s="28" t="s">
        <v>92</v>
      </c>
    </row>
    <row r="3" spans="2:4">
      <c r="B3" s="10" t="s">
        <v>158</v>
      </c>
    </row>
    <row r="4" spans="2:4" ht="15.75" customHeight="1">
      <c r="B4" s="8"/>
    </row>
    <row r="5" spans="2:4">
      <c r="B5" s="11"/>
      <c r="C5" s="12"/>
    </row>
    <row r="6" spans="2:4" ht="24" customHeight="1">
      <c r="B6" s="15">
        <v>1</v>
      </c>
      <c r="C6" s="16" t="s">
        <v>128</v>
      </c>
      <c r="D6" s="17"/>
    </row>
    <row r="7" spans="2:4" s="13" customFormat="1">
      <c r="B7" s="18"/>
      <c r="C7" s="19" t="s">
        <v>159</v>
      </c>
      <c r="D7" s="20"/>
    </row>
    <row r="8" spans="2:4" s="13" customFormat="1">
      <c r="B8" s="18"/>
      <c r="C8" s="19" t="s">
        <v>160</v>
      </c>
      <c r="D8" s="20"/>
    </row>
    <row r="9" spans="2:4" s="13" customFormat="1">
      <c r="B9" s="18"/>
      <c r="C9" s="19" t="s">
        <v>161</v>
      </c>
      <c r="D9" s="20"/>
    </row>
    <row r="10" spans="2:4" s="13" customFormat="1">
      <c r="B10" s="18"/>
      <c r="C10" s="19" t="s">
        <v>162</v>
      </c>
      <c r="D10" s="20"/>
    </row>
    <row r="11" spans="2:4" s="13" customFormat="1">
      <c r="B11" s="18"/>
      <c r="C11" s="19" t="s">
        <v>163</v>
      </c>
      <c r="D11" s="20"/>
    </row>
    <row r="12" spans="2:4" s="13" customFormat="1">
      <c r="B12" s="18"/>
      <c r="C12" s="19" t="s">
        <v>164</v>
      </c>
      <c r="D12" s="20"/>
    </row>
    <row r="13" spans="2:4" ht="19.5" customHeight="1">
      <c r="B13" s="15"/>
      <c r="C13" s="21"/>
      <c r="D13" s="17"/>
    </row>
    <row r="14" spans="2:4" ht="25.2">
      <c r="B14" s="15">
        <v>2</v>
      </c>
      <c r="C14" s="16" t="s">
        <v>129</v>
      </c>
      <c r="D14" s="17"/>
    </row>
    <row r="15" spans="2:4" ht="23.25" customHeight="1">
      <c r="B15" s="15"/>
      <c r="C15" s="21"/>
      <c r="D15" s="17"/>
    </row>
    <row r="16" spans="2:4" ht="24" customHeight="1">
      <c r="B16" s="15">
        <v>3</v>
      </c>
      <c r="C16" s="16" t="s">
        <v>130</v>
      </c>
      <c r="D16" s="17"/>
    </row>
    <row r="17" spans="2:4" ht="19.5" customHeight="1">
      <c r="B17" s="15"/>
      <c r="C17" s="21" t="s">
        <v>21</v>
      </c>
      <c r="D17" s="17"/>
    </row>
    <row r="18" spans="2:4" ht="25.2">
      <c r="B18" s="15">
        <v>4</v>
      </c>
      <c r="C18" s="22" t="s">
        <v>131</v>
      </c>
      <c r="D18" s="17"/>
    </row>
    <row r="19" spans="2:4">
      <c r="B19" s="15"/>
      <c r="C19" s="21"/>
      <c r="D19" s="17"/>
    </row>
    <row r="20" spans="2:4" s="14" customFormat="1" ht="25.5" customHeight="1">
      <c r="B20" s="15">
        <v>5</v>
      </c>
      <c r="C20" s="23" t="s">
        <v>157</v>
      </c>
      <c r="D20" s="24"/>
    </row>
    <row r="21" spans="2:4">
      <c r="B21" s="25"/>
      <c r="C21" s="4"/>
      <c r="D21" s="17"/>
    </row>
    <row r="22" spans="2:4">
      <c r="B22" s="25"/>
      <c r="C22" s="4"/>
      <c r="D22" s="17"/>
    </row>
    <row r="23" spans="2:4">
      <c r="B23" s="26" t="s">
        <v>156</v>
      </c>
      <c r="C23" s="17"/>
      <c r="D23" s="17"/>
    </row>
    <row r="24" spans="2:4">
      <c r="B24" s="26"/>
      <c r="C24" s="17"/>
      <c r="D24" s="17"/>
    </row>
    <row r="25" spans="2:4">
      <c r="B25" s="27" t="s">
        <v>143</v>
      </c>
      <c r="C25" s="17"/>
      <c r="D25" s="17"/>
    </row>
    <row r="26" spans="2:4">
      <c r="B26" s="10" t="s">
        <v>165</v>
      </c>
    </row>
    <row r="28" spans="2:4">
      <c r="B28" s="10" t="s">
        <v>174</v>
      </c>
    </row>
  </sheetData>
  <phoneticPr fontId="3" type="noConversion"/>
  <hyperlinks>
    <hyperlink ref="C6" location="'SITUACION GENERAL'!A1" display="SITUACIÓN GENERAL DEL AHORRO PREVISIONAL VOLUNTARIO EN LA BANCA" xr:uid="{00000000-0004-0000-0000-000000000000}"/>
    <hyperlink ref="C14" location="MODALIDADES!A1" display="MODALIDADES DE AHORRO PREVISIONAL VOLUNTARIO DESAGREGADAS SEGÚN TIPO DE PLAN, NUMERO DE CONTRATOS VIGENTES, SALDO TOTAL ACUMULADO, NUMERO Y MONTO DE  DEPOSITOS, Y NUMERO Y MONTO DE TRASPASOS " xr:uid="{00000000-0004-0000-0000-000001000000}"/>
    <hyperlink ref="C16" location="'N° CONTRATOS Y SALDO AC.'!A1" display="NUMERO DE CONTRATOS VIGENTES Y SALDO TOTAL ACUMULADO DESAGREGADOS SEGÚN BANCO Y TIPO DE PLAN." xr:uid="{00000000-0004-0000-0000-000002000000}"/>
    <hyperlink ref="C18" location="'EDAD Y GENERO'!A1" display="EDAD Y GENERO / MODALIDADES DE AHORRO PREVISIONAL VOLUNTARIO DESAGREGADAS SEGÚN GENERO,  NUMERO DE CONTRATOS, TRAMOS DE EDAD Y TRAMOS DE SALDO " xr:uid="{00000000-0004-0000-0000-000003000000}"/>
    <hyperlink ref="C20" location="PLANES!A1" display="PLANES DE AHORRO PREVISIONAL VOLUNTARIO APROBADOS POR LA SBIF" xr:uid="{00000000-0004-0000-0000-000004000000}"/>
  </hyperlinks>
  <printOptions horizontalCentered="1" verticalCentered="1"/>
  <pageMargins left="0.78740157480314965" right="0.78740157480314965" top="0.98425196850393704" bottom="0.98425196850393704" header="0" footer="0"/>
  <pageSetup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151"/>
  <sheetViews>
    <sheetView showGridLines="0" zoomScale="80" zoomScaleNormal="80" workbookViewId="0"/>
  </sheetViews>
  <sheetFormatPr baseColWidth="10" defaultColWidth="11.44140625" defaultRowHeight="12.6"/>
  <cols>
    <col min="1" max="1" width="2.6640625" style="9" customWidth="1"/>
    <col min="2" max="2" width="45.6640625" style="9" bestFit="1" customWidth="1"/>
    <col min="3" max="3" width="19.6640625" style="9" bestFit="1" customWidth="1"/>
    <col min="4" max="4" width="22.44140625" style="9" bestFit="1" customWidth="1"/>
    <col min="5" max="5" width="15.6640625" style="9" customWidth="1"/>
    <col min="6" max="6" width="25" style="9" customWidth="1"/>
    <col min="7" max="8" width="11.44140625" style="9" customWidth="1"/>
    <col min="9" max="24" width="11.44140625" style="12" customWidth="1"/>
    <col min="25" max="16384" width="11.44140625" style="9"/>
  </cols>
  <sheetData>
    <row r="2" spans="1:24" ht="13.2">
      <c r="B2" s="180" t="s">
        <v>128</v>
      </c>
      <c r="D2" s="36"/>
      <c r="E2" s="36"/>
      <c r="F2" s="36"/>
      <c r="G2" s="9" t="s">
        <v>21</v>
      </c>
      <c r="H2" s="30" t="s">
        <v>21</v>
      </c>
    </row>
    <row r="3" spans="1:24">
      <c r="B3" s="10" t="s">
        <v>166</v>
      </c>
      <c r="G3" s="36"/>
    </row>
    <row r="4" spans="1:24" ht="18.75" customHeight="1"/>
    <row r="7" spans="1:24">
      <c r="B7" s="8" t="s">
        <v>159</v>
      </c>
    </row>
    <row r="8" spans="1:24" s="182" customFormat="1">
      <c r="A8" s="12"/>
      <c r="B8" s="181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s="183" customFormat="1" ht="17.25" customHeight="1">
      <c r="B9" s="184"/>
      <c r="C9" s="184" t="s">
        <v>67</v>
      </c>
      <c r="D9" s="184" t="s">
        <v>69</v>
      </c>
      <c r="E9" s="184" t="s">
        <v>71</v>
      </c>
      <c r="F9" s="185" t="s">
        <v>73</v>
      </c>
    </row>
    <row r="10" spans="1:24" s="182" customFormat="1" ht="21" customHeight="1">
      <c r="A10" s="12"/>
      <c r="C10" s="186" t="s">
        <v>68</v>
      </c>
      <c r="D10" s="186" t="s">
        <v>70</v>
      </c>
      <c r="E10" s="186" t="s">
        <v>134</v>
      </c>
      <c r="F10" s="187" t="s">
        <v>72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>
      <c r="A11" s="12"/>
      <c r="B11" s="9" t="s">
        <v>63</v>
      </c>
      <c r="C11" s="139">
        <v>3</v>
      </c>
      <c r="D11" s="279">
        <v>457</v>
      </c>
      <c r="E11" s="279">
        <v>1179.0138999999999</v>
      </c>
      <c r="F11" s="188">
        <f>+E11/$E$14</f>
        <v>0.96987811268386548</v>
      </c>
      <c r="H11" s="12"/>
    </row>
    <row r="12" spans="1:24">
      <c r="A12" s="12"/>
      <c r="B12" s="9" t="s">
        <v>64</v>
      </c>
      <c r="C12" s="139">
        <v>4</v>
      </c>
      <c r="D12" s="279">
        <v>46</v>
      </c>
      <c r="E12" s="279">
        <v>36.617100000000001</v>
      </c>
      <c r="F12" s="188">
        <f>+E12/$E$14</f>
        <v>3.0121887316134587E-2</v>
      </c>
      <c r="H12" s="12"/>
    </row>
    <row r="13" spans="1:24">
      <c r="A13" s="12"/>
      <c r="B13" s="9" t="s">
        <v>66</v>
      </c>
      <c r="C13" s="139">
        <v>1</v>
      </c>
      <c r="D13" s="189">
        <v>0</v>
      </c>
      <c r="E13" s="189">
        <v>0</v>
      </c>
      <c r="F13" s="188">
        <f>+E13/$E$14</f>
        <v>0</v>
      </c>
      <c r="H13" s="12"/>
    </row>
    <row r="14" spans="1:24" s="182" customFormat="1">
      <c r="A14" s="12"/>
      <c r="B14" s="190" t="s">
        <v>65</v>
      </c>
      <c r="C14" s="191">
        <f>SUM(C11:C13)</f>
        <v>8</v>
      </c>
      <c r="D14" s="192">
        <f>SUM(D11:D13)</f>
        <v>503</v>
      </c>
      <c r="E14" s="193">
        <f>SUM(E11:E13)</f>
        <v>1215.6309999999999</v>
      </c>
      <c r="F14" s="194">
        <f>+E14/$E$14</f>
        <v>1</v>
      </c>
      <c r="G14" s="190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20" spans="2:2">
      <c r="B20" s="195" t="s">
        <v>160</v>
      </c>
    </row>
    <row r="42" spans="2:2">
      <c r="B42" s="196" t="s">
        <v>150</v>
      </c>
    </row>
    <row r="45" spans="2:2">
      <c r="B45" s="180" t="s">
        <v>167</v>
      </c>
    </row>
    <row r="46" spans="2:2">
      <c r="B46" s="197" t="s">
        <v>74</v>
      </c>
    </row>
    <row r="65" spans="2:2">
      <c r="B65" s="198"/>
    </row>
    <row r="66" spans="2:2">
      <c r="B66" s="198"/>
    </row>
    <row r="67" spans="2:2">
      <c r="B67" s="198" t="s">
        <v>170</v>
      </c>
    </row>
    <row r="71" spans="2:2">
      <c r="B71" s="195" t="s">
        <v>168</v>
      </c>
    </row>
    <row r="90" spans="2:2">
      <c r="B90" s="198"/>
    </row>
    <row r="91" spans="2:2">
      <c r="B91" s="198" t="str">
        <f>B67</f>
        <v>* La información corresponde al promedio entre Julio y Septiembre 2019</v>
      </c>
    </row>
    <row r="92" spans="2:2">
      <c r="B92" s="198"/>
    </row>
    <row r="93" spans="2:2">
      <c r="B93" s="198"/>
    </row>
    <row r="94" spans="2:2">
      <c r="B94" s="198"/>
    </row>
    <row r="95" spans="2:2">
      <c r="B95" s="195" t="s">
        <v>163</v>
      </c>
    </row>
    <row r="112" spans="6:6">
      <c r="F112" s="17"/>
    </row>
    <row r="123" spans="2:2">
      <c r="B123" s="180" t="s">
        <v>169</v>
      </c>
    </row>
    <row r="124" spans="2:2">
      <c r="B124" s="199"/>
    </row>
    <row r="143" spans="2:2">
      <c r="B143" s="198" t="s">
        <v>21</v>
      </c>
    </row>
    <row r="151" spans="2:5">
      <c r="B151" s="198"/>
      <c r="E151" s="200"/>
    </row>
  </sheetData>
  <phoneticPr fontId="3" type="noConversion"/>
  <printOptions horizontalCentered="1" verticalCentered="1"/>
  <pageMargins left="0.78740157480314965" right="0.78740157480314965" top="0.98425196850393704" bottom="0.98425196850393704" header="0" footer="0"/>
  <pageSetup scale="48" orientation="landscape" r:id="rId1"/>
  <headerFooter alignWithMargins="0"/>
  <rowBreaks count="2" manualBreakCount="2">
    <brk id="69" min="1" max="6" man="1"/>
    <brk id="142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IV1854"/>
  <sheetViews>
    <sheetView showGridLines="0" zoomScale="80" zoomScaleNormal="80" workbookViewId="0"/>
  </sheetViews>
  <sheetFormatPr baseColWidth="10" defaultColWidth="11.44140625" defaultRowHeight="12.6"/>
  <cols>
    <col min="1" max="1" width="2.6640625" style="12" customWidth="1"/>
    <col min="2" max="2" width="45.5546875" style="12" customWidth="1"/>
    <col min="3" max="3" width="22.6640625" style="242" customWidth="1"/>
    <col min="4" max="11" width="18.44140625" style="242" customWidth="1"/>
    <col min="12" max="13" width="17.6640625" style="12" customWidth="1"/>
    <col min="14" max="17" width="3.33203125" style="12" bestFit="1" customWidth="1"/>
    <col min="18" max="18" width="4.44140625" style="12" bestFit="1" customWidth="1"/>
    <col min="19" max="19" width="6.33203125" style="12" bestFit="1" customWidth="1"/>
    <col min="20" max="20" width="4.44140625" style="12" bestFit="1" customWidth="1"/>
    <col min="21" max="21" width="11.44140625" style="12" customWidth="1"/>
    <col min="22" max="16384" width="11.44140625" style="12"/>
  </cols>
  <sheetData>
    <row r="1" spans="2:14" s="201" customFormat="1">
      <c r="C1" s="202"/>
      <c r="D1" s="203"/>
      <c r="E1" s="202"/>
      <c r="F1" s="202"/>
      <c r="G1" s="202"/>
      <c r="H1" s="202"/>
      <c r="I1" s="202"/>
      <c r="J1" s="202"/>
      <c r="K1" s="202"/>
    </row>
    <row r="2" spans="2:14" s="201" customFormat="1">
      <c r="C2" s="202"/>
      <c r="D2" s="203"/>
      <c r="E2" s="202"/>
      <c r="F2" s="202"/>
      <c r="G2" s="202"/>
      <c r="H2" s="202"/>
      <c r="I2" s="202"/>
      <c r="J2" s="202"/>
      <c r="K2" s="202"/>
    </row>
    <row r="3" spans="2:14" s="201" customFormat="1">
      <c r="C3" s="202"/>
      <c r="D3" s="203"/>
      <c r="E3" s="202"/>
      <c r="F3" s="202"/>
      <c r="G3" s="202"/>
      <c r="H3" s="202"/>
      <c r="I3" s="202"/>
      <c r="J3" s="31"/>
      <c r="K3" s="9" t="s">
        <v>21</v>
      </c>
    </row>
    <row r="4" spans="2:14" s="201" customFormat="1">
      <c r="C4" s="202"/>
      <c r="D4" s="203"/>
      <c r="E4" s="202"/>
      <c r="F4" s="202"/>
      <c r="G4" s="202"/>
      <c r="H4" s="202"/>
      <c r="I4" s="202"/>
      <c r="J4" s="202"/>
      <c r="K4" s="202"/>
    </row>
    <row r="5" spans="2:14" s="201" customFormat="1">
      <c r="C5" s="202"/>
      <c r="D5" s="203"/>
      <c r="E5" s="202"/>
      <c r="F5" s="202"/>
      <c r="G5" s="202"/>
      <c r="H5" s="202"/>
      <c r="I5" s="202"/>
      <c r="J5" s="202" t="s">
        <v>21</v>
      </c>
      <c r="K5" s="202"/>
    </row>
    <row r="6" spans="2:14" s="201" customFormat="1">
      <c r="C6" s="202"/>
      <c r="D6" s="203"/>
      <c r="E6" s="202"/>
      <c r="F6" s="202"/>
      <c r="G6" s="202"/>
      <c r="H6" s="202"/>
      <c r="I6" s="280"/>
      <c r="J6" s="278"/>
      <c r="K6" s="278"/>
    </row>
    <row r="7" spans="2:14" s="201" customFormat="1">
      <c r="B7" s="204" t="s">
        <v>52</v>
      </c>
      <c r="C7" s="202"/>
      <c r="D7" s="202"/>
      <c r="E7" s="203"/>
      <c r="F7" s="202"/>
      <c r="G7" s="202"/>
      <c r="H7" s="202"/>
      <c r="I7" s="278"/>
      <c r="J7" s="278"/>
      <c r="K7" s="278"/>
    </row>
    <row r="8" spans="2:14" s="209" customFormat="1">
      <c r="B8" s="205"/>
      <c r="C8" s="206"/>
      <c r="D8" s="207"/>
      <c r="E8" s="208"/>
      <c r="F8" s="207"/>
      <c r="G8" s="207"/>
      <c r="H8" s="207"/>
      <c r="I8" s="207"/>
      <c r="J8" s="206"/>
      <c r="K8" s="206"/>
      <c r="M8" s="182"/>
      <c r="N8" s="182"/>
    </row>
    <row r="9" spans="2:14" s="201" customFormat="1">
      <c r="B9" s="210" t="s">
        <v>26</v>
      </c>
      <c r="C9" s="211"/>
      <c r="D9" s="211" t="s">
        <v>60</v>
      </c>
      <c r="E9" s="211"/>
      <c r="F9" s="211" t="s">
        <v>57</v>
      </c>
      <c r="G9" s="211"/>
      <c r="H9" s="211" t="s">
        <v>58</v>
      </c>
      <c r="I9" s="211"/>
      <c r="J9" s="211" t="s">
        <v>61</v>
      </c>
      <c r="K9" s="211"/>
      <c r="L9" s="211" t="s">
        <v>152</v>
      </c>
      <c r="M9" s="211"/>
      <c r="N9" s="9"/>
    </row>
    <row r="10" spans="2:14" s="209" customFormat="1">
      <c r="B10" s="212"/>
      <c r="C10" s="207"/>
      <c r="D10" s="207" t="s">
        <v>28</v>
      </c>
      <c r="E10" s="208" t="s">
        <v>0</v>
      </c>
      <c r="F10" s="207" t="s">
        <v>28</v>
      </c>
      <c r="G10" s="207" t="s">
        <v>0</v>
      </c>
      <c r="H10" s="207" t="s">
        <v>28</v>
      </c>
      <c r="I10" s="207" t="s">
        <v>0</v>
      </c>
      <c r="J10" s="207" t="s">
        <v>28</v>
      </c>
      <c r="K10" s="207" t="s">
        <v>0</v>
      </c>
      <c r="L10" s="207" t="s">
        <v>28</v>
      </c>
      <c r="M10" s="207" t="s">
        <v>0</v>
      </c>
      <c r="N10" s="182"/>
    </row>
    <row r="11" spans="2:14" s="201" customFormat="1" hidden="1">
      <c r="B11" s="213">
        <v>37469</v>
      </c>
      <c r="C11" s="203"/>
      <c r="D11" s="203">
        <v>5</v>
      </c>
      <c r="E11" s="203">
        <v>1.7999000000000001</v>
      </c>
      <c r="F11" s="203">
        <v>20</v>
      </c>
      <c r="G11" s="203">
        <v>7.9685240000000013</v>
      </c>
      <c r="H11" s="203">
        <v>64</v>
      </c>
      <c r="I11" s="203">
        <v>91.435214999999999</v>
      </c>
      <c r="J11" s="203">
        <v>1573</v>
      </c>
      <c r="K11" s="203">
        <v>382.67949000000004</v>
      </c>
      <c r="L11" s="203">
        <v>1573</v>
      </c>
      <c r="M11" s="203">
        <v>382.67949000000004</v>
      </c>
      <c r="N11" s="9"/>
    </row>
    <row r="12" spans="2:14" s="201" customFormat="1" hidden="1">
      <c r="B12" s="213">
        <v>37500</v>
      </c>
      <c r="C12" s="214"/>
      <c r="D12" s="214">
        <v>17</v>
      </c>
      <c r="E12" s="214">
        <v>13.426674000000002</v>
      </c>
      <c r="F12" s="214">
        <v>22</v>
      </c>
      <c r="G12" s="214">
        <v>10.691711</v>
      </c>
      <c r="H12" s="214">
        <v>66</v>
      </c>
      <c r="I12" s="214">
        <v>104.27941200000002</v>
      </c>
      <c r="J12" s="214">
        <v>1764</v>
      </c>
      <c r="K12" s="214">
        <v>479.05743000000001</v>
      </c>
      <c r="L12" s="214">
        <v>1764</v>
      </c>
      <c r="M12" s="214">
        <v>479.05743000000001</v>
      </c>
      <c r="N12" s="9"/>
    </row>
    <row r="13" spans="2:14" s="201" customFormat="1" hidden="1">
      <c r="B13" s="213">
        <v>37530</v>
      </c>
      <c r="C13" s="214"/>
      <c r="D13" s="214">
        <v>31</v>
      </c>
      <c r="E13" s="214">
        <v>36.242181000000009</v>
      </c>
      <c r="F13" s="214">
        <v>22</v>
      </c>
      <c r="G13" s="214">
        <v>13.96466</v>
      </c>
      <c r="H13" s="214">
        <v>66</v>
      </c>
      <c r="I13" s="214">
        <v>122.94844500000001</v>
      </c>
      <c r="J13" s="214">
        <v>1991</v>
      </c>
      <c r="K13" s="214">
        <v>537.105591</v>
      </c>
      <c r="L13" s="214">
        <v>1991</v>
      </c>
      <c r="M13" s="214">
        <v>537.105591</v>
      </c>
      <c r="N13" s="9"/>
    </row>
    <row r="14" spans="2:14" s="201" customFormat="1" hidden="1">
      <c r="B14" s="213">
        <v>37561</v>
      </c>
      <c r="C14" s="214"/>
      <c r="D14" s="214">
        <v>39</v>
      </c>
      <c r="E14" s="214">
        <v>46.433048999999997</v>
      </c>
      <c r="F14" s="214">
        <v>23</v>
      </c>
      <c r="G14" s="214">
        <v>17.384025000000001</v>
      </c>
      <c r="H14" s="214">
        <v>66</v>
      </c>
      <c r="I14" s="214">
        <v>132.83815000000001</v>
      </c>
      <c r="J14" s="214">
        <v>2211</v>
      </c>
      <c r="K14" s="214">
        <v>589.84333500000002</v>
      </c>
      <c r="L14" s="214">
        <v>2211</v>
      </c>
      <c r="M14" s="214">
        <v>589.84333500000002</v>
      </c>
      <c r="N14" s="9"/>
    </row>
    <row r="15" spans="2:14" s="201" customFormat="1" hidden="1">
      <c r="B15" s="213">
        <v>37591</v>
      </c>
      <c r="C15" s="214"/>
      <c r="D15" s="214">
        <v>48</v>
      </c>
      <c r="E15" s="214">
        <v>75.334461000000005</v>
      </c>
      <c r="F15" s="214">
        <v>22</v>
      </c>
      <c r="G15" s="214">
        <v>20.293157000000001</v>
      </c>
      <c r="H15" s="214">
        <v>67</v>
      </c>
      <c r="I15" s="214">
        <v>164.791551</v>
      </c>
      <c r="J15" s="214">
        <v>2395</v>
      </c>
      <c r="K15" s="214">
        <v>667.31131100000005</v>
      </c>
      <c r="L15" s="214">
        <v>2395</v>
      </c>
      <c r="M15" s="214">
        <v>667.31131100000005</v>
      </c>
      <c r="N15" s="9"/>
    </row>
    <row r="16" spans="2:14" s="201" customFormat="1" hidden="1">
      <c r="B16" s="213">
        <v>37622</v>
      </c>
      <c r="C16" s="214"/>
      <c r="D16" s="214">
        <v>53</v>
      </c>
      <c r="E16" s="214">
        <v>103.94905700000001</v>
      </c>
      <c r="F16" s="214">
        <v>22</v>
      </c>
      <c r="G16" s="214">
        <v>23.848731000000004</v>
      </c>
      <c r="H16" s="214">
        <v>66</v>
      </c>
      <c r="I16" s="214">
        <v>179.17643799999999</v>
      </c>
      <c r="J16" s="214">
        <v>2456</v>
      </c>
      <c r="K16" s="214">
        <v>726.10867299999995</v>
      </c>
      <c r="L16" s="214">
        <v>2456</v>
      </c>
      <c r="M16" s="214">
        <v>726.10867299999995</v>
      </c>
      <c r="N16" s="9"/>
    </row>
    <row r="17" spans="2:14" s="201" customFormat="1" hidden="1">
      <c r="B17" s="213">
        <v>37653</v>
      </c>
      <c r="C17" s="214"/>
      <c r="D17" s="214">
        <v>53</v>
      </c>
      <c r="E17" s="214">
        <v>124.683009</v>
      </c>
      <c r="F17" s="214">
        <v>23</v>
      </c>
      <c r="G17" s="214">
        <v>27.081617999999999</v>
      </c>
      <c r="H17" s="214">
        <v>66</v>
      </c>
      <c r="I17" s="214">
        <v>186.28419500000004</v>
      </c>
      <c r="J17" s="214">
        <v>2538</v>
      </c>
      <c r="K17" s="214">
        <v>781.82348500000001</v>
      </c>
      <c r="L17" s="214">
        <v>2538</v>
      </c>
      <c r="M17" s="214">
        <v>781.82348500000001</v>
      </c>
      <c r="N17" s="9"/>
    </row>
    <row r="18" spans="2:14" s="201" customFormat="1" hidden="1">
      <c r="B18" s="213">
        <v>37681</v>
      </c>
      <c r="C18" s="214"/>
      <c r="D18" s="214">
        <v>60</v>
      </c>
      <c r="E18" s="214">
        <v>133.97732500000001</v>
      </c>
      <c r="F18" s="214">
        <v>23</v>
      </c>
      <c r="G18" s="214">
        <v>31.029508000000003</v>
      </c>
      <c r="H18" s="214">
        <v>66</v>
      </c>
      <c r="I18" s="214">
        <v>199.44935300000003</v>
      </c>
      <c r="J18" s="214">
        <v>2700</v>
      </c>
      <c r="K18" s="214">
        <v>840.56390899999997</v>
      </c>
      <c r="L18" s="214">
        <v>2700</v>
      </c>
      <c r="M18" s="214">
        <v>840.56390899999997</v>
      </c>
      <c r="N18" s="9"/>
    </row>
    <row r="19" spans="2:14" s="201" customFormat="1" hidden="1">
      <c r="B19" s="213">
        <v>37712</v>
      </c>
      <c r="C19" s="214"/>
      <c r="D19" s="214">
        <v>67</v>
      </c>
      <c r="E19" s="214">
        <v>146.83181500000001</v>
      </c>
      <c r="F19" s="214">
        <v>24</v>
      </c>
      <c r="G19" s="214">
        <v>35.503340999999999</v>
      </c>
      <c r="H19" s="214">
        <v>67</v>
      </c>
      <c r="I19" s="214">
        <v>203.58426700000004</v>
      </c>
      <c r="J19" s="214">
        <v>2862</v>
      </c>
      <c r="K19" s="214">
        <v>965.63017000000002</v>
      </c>
      <c r="L19" s="214">
        <v>2862</v>
      </c>
      <c r="M19" s="214">
        <v>965.63017000000002</v>
      </c>
      <c r="N19" s="9"/>
    </row>
    <row r="20" spans="2:14" s="201" customFormat="1" hidden="1">
      <c r="B20" s="213">
        <v>37742</v>
      </c>
      <c r="C20" s="214"/>
      <c r="D20" s="214">
        <v>68</v>
      </c>
      <c r="E20" s="214">
        <v>152.63130300000003</v>
      </c>
      <c r="F20" s="214">
        <v>24</v>
      </c>
      <c r="G20" s="214">
        <v>40.164361000000007</v>
      </c>
      <c r="H20" s="214">
        <v>69</v>
      </c>
      <c r="I20" s="214">
        <v>217.166507</v>
      </c>
      <c r="J20" s="214">
        <v>2964</v>
      </c>
      <c r="K20" s="214">
        <v>1019.44769</v>
      </c>
      <c r="L20" s="214">
        <v>2964</v>
      </c>
      <c r="M20" s="214">
        <v>1019.44769</v>
      </c>
      <c r="N20" s="9"/>
    </row>
    <row r="21" spans="2:14" s="201" customFormat="1" hidden="1">
      <c r="B21" s="213">
        <v>37773</v>
      </c>
      <c r="C21" s="214"/>
      <c r="D21" s="214">
        <v>70</v>
      </c>
      <c r="E21" s="214">
        <v>141.88730799999999</v>
      </c>
      <c r="F21" s="214">
        <v>24</v>
      </c>
      <c r="G21" s="214">
        <v>44.276769000000002</v>
      </c>
      <c r="H21" s="214">
        <v>69</v>
      </c>
      <c r="I21" s="214">
        <v>220.45024700000002</v>
      </c>
      <c r="J21" s="214">
        <v>3081</v>
      </c>
      <c r="K21" s="214">
        <v>1102.2947180000001</v>
      </c>
      <c r="L21" s="214">
        <v>3081</v>
      </c>
      <c r="M21" s="214">
        <v>1102.2947180000001</v>
      </c>
      <c r="N21" s="9"/>
    </row>
    <row r="22" spans="2:14" s="201" customFormat="1" hidden="1">
      <c r="B22" s="213">
        <v>37803</v>
      </c>
      <c r="C22" s="214"/>
      <c r="D22" s="214">
        <v>70</v>
      </c>
      <c r="E22" s="214">
        <v>150.938817</v>
      </c>
      <c r="F22" s="214">
        <v>24</v>
      </c>
      <c r="G22" s="214">
        <v>48.311917000000001</v>
      </c>
      <c r="H22" s="214">
        <v>70</v>
      </c>
      <c r="I22" s="214">
        <v>229.97089300000002</v>
      </c>
      <c r="J22" s="214">
        <v>3200</v>
      </c>
      <c r="K22" s="214">
        <v>1145.458095</v>
      </c>
      <c r="L22" s="214">
        <v>3200</v>
      </c>
      <c r="M22" s="214">
        <v>1145.458095</v>
      </c>
      <c r="N22" s="9"/>
    </row>
    <row r="23" spans="2:14" s="201" customFormat="1" hidden="1">
      <c r="B23" s="213">
        <v>37834</v>
      </c>
      <c r="C23" s="214"/>
      <c r="D23" s="214">
        <v>70</v>
      </c>
      <c r="E23" s="214">
        <v>158.863325</v>
      </c>
      <c r="F23" s="214">
        <v>24</v>
      </c>
      <c r="G23" s="214">
        <v>52.234545000000004</v>
      </c>
      <c r="H23" s="214">
        <v>70</v>
      </c>
      <c r="I23" s="214">
        <v>237.56311500000001</v>
      </c>
      <c r="J23" s="214">
        <v>3322</v>
      </c>
      <c r="K23" s="214">
        <v>1195.47954</v>
      </c>
      <c r="L23" s="214">
        <v>3322</v>
      </c>
      <c r="M23" s="214">
        <v>1195.47954</v>
      </c>
      <c r="N23" s="9"/>
    </row>
    <row r="24" spans="2:14" s="201" customFormat="1" hidden="1">
      <c r="B24" s="213">
        <v>37865</v>
      </c>
      <c r="C24" s="214"/>
      <c r="D24" s="214">
        <v>70</v>
      </c>
      <c r="E24" s="214">
        <v>166.776759</v>
      </c>
      <c r="F24" s="214">
        <v>24</v>
      </c>
      <c r="G24" s="214">
        <v>55.721899000000001</v>
      </c>
      <c r="H24" s="214">
        <v>69</v>
      </c>
      <c r="I24" s="214">
        <v>221.806297</v>
      </c>
      <c r="J24" s="214">
        <v>3441</v>
      </c>
      <c r="K24" s="214">
        <v>1196.0860300000002</v>
      </c>
      <c r="L24" s="214">
        <v>3441</v>
      </c>
      <c r="M24" s="214">
        <v>1196.0860300000002</v>
      </c>
      <c r="N24" s="9"/>
    </row>
    <row r="25" spans="2:14" s="201" customFormat="1" hidden="1">
      <c r="B25" s="213">
        <v>37895</v>
      </c>
      <c r="C25" s="214"/>
      <c r="D25" s="214">
        <v>70</v>
      </c>
      <c r="E25" s="214">
        <v>171.23694</v>
      </c>
      <c r="F25" s="214">
        <v>24</v>
      </c>
      <c r="G25" s="214">
        <v>49.650238000000002</v>
      </c>
      <c r="H25" s="214">
        <v>68</v>
      </c>
      <c r="I25" s="214">
        <v>216.706424</v>
      </c>
      <c r="J25" s="214">
        <v>3484</v>
      </c>
      <c r="K25" s="214">
        <v>1253.7842599999999</v>
      </c>
      <c r="L25" s="214">
        <v>3484</v>
      </c>
      <c r="M25" s="214">
        <v>1253.7842599999999</v>
      </c>
      <c r="N25" s="9"/>
    </row>
    <row r="26" spans="2:14" s="201" customFormat="1" hidden="1">
      <c r="B26" s="213">
        <v>37926</v>
      </c>
      <c r="C26" s="214"/>
      <c r="D26" s="214">
        <v>69</v>
      </c>
      <c r="E26" s="214">
        <v>176.77665300000004</v>
      </c>
      <c r="F26" s="214">
        <v>22</v>
      </c>
      <c r="G26" s="214">
        <v>52.654831999999999</v>
      </c>
      <c r="H26" s="214">
        <v>68</v>
      </c>
      <c r="I26" s="214">
        <v>234.25946099999999</v>
      </c>
      <c r="J26" s="214">
        <v>3584</v>
      </c>
      <c r="K26" s="214">
        <v>1198.1519290000003</v>
      </c>
      <c r="L26" s="214">
        <v>3584</v>
      </c>
      <c r="M26" s="214">
        <v>1198.1519290000003</v>
      </c>
      <c r="N26" s="9"/>
    </row>
    <row r="27" spans="2:14" s="201" customFormat="1" hidden="1">
      <c r="B27" s="213">
        <v>37956</v>
      </c>
      <c r="C27" s="214"/>
      <c r="D27" s="214">
        <v>69</v>
      </c>
      <c r="E27" s="214">
        <v>188.45185799999999</v>
      </c>
      <c r="F27" s="214">
        <v>22</v>
      </c>
      <c r="G27" s="214">
        <v>38.859809000000006</v>
      </c>
      <c r="H27" s="214">
        <v>68</v>
      </c>
      <c r="I27" s="214">
        <v>253.06118499999999</v>
      </c>
      <c r="J27" s="214">
        <v>3682</v>
      </c>
      <c r="K27" s="214">
        <v>1195.8337060000003</v>
      </c>
      <c r="L27" s="214">
        <v>3682</v>
      </c>
      <c r="M27" s="214">
        <v>1195.8337060000003</v>
      </c>
      <c r="N27" s="9"/>
    </row>
    <row r="28" spans="2:14" s="201" customFormat="1" hidden="1">
      <c r="B28" s="213">
        <v>37987</v>
      </c>
      <c r="C28" s="214"/>
      <c r="D28" s="214">
        <v>69</v>
      </c>
      <c r="E28" s="214">
        <v>191.50907900000004</v>
      </c>
      <c r="F28" s="214">
        <v>22</v>
      </c>
      <c r="G28" s="214">
        <v>41.373763000000011</v>
      </c>
      <c r="H28" s="214">
        <v>64</v>
      </c>
      <c r="I28" s="214">
        <v>266.29726599999998</v>
      </c>
      <c r="J28" s="214">
        <v>3675</v>
      </c>
      <c r="K28" s="214">
        <v>1153.8652050000001</v>
      </c>
      <c r="L28" s="214">
        <v>3675</v>
      </c>
      <c r="M28" s="214">
        <v>1153.8652050000001</v>
      </c>
      <c r="N28" s="9"/>
    </row>
    <row r="29" spans="2:14" s="201" customFormat="1" hidden="1">
      <c r="B29" s="213">
        <v>38018</v>
      </c>
      <c r="C29" s="214"/>
      <c r="D29" s="214">
        <v>69</v>
      </c>
      <c r="E29" s="214">
        <v>168.00233399999999</v>
      </c>
      <c r="F29" s="214">
        <v>22</v>
      </c>
      <c r="G29" s="214">
        <v>43.844642999999998</v>
      </c>
      <c r="H29" s="214">
        <v>64</v>
      </c>
      <c r="I29" s="214">
        <v>264.25092400000005</v>
      </c>
      <c r="J29" s="214">
        <v>3677</v>
      </c>
      <c r="K29" s="214">
        <v>1160.876389</v>
      </c>
      <c r="L29" s="214">
        <v>3677</v>
      </c>
      <c r="M29" s="214">
        <v>1160.876389</v>
      </c>
      <c r="N29" s="9"/>
    </row>
    <row r="30" spans="2:14" s="201" customFormat="1" hidden="1">
      <c r="B30" s="213">
        <v>38047</v>
      </c>
      <c r="C30" s="214"/>
      <c r="D30" s="214">
        <v>69</v>
      </c>
      <c r="E30" s="214">
        <v>167.81780800000001</v>
      </c>
      <c r="F30" s="214">
        <v>22</v>
      </c>
      <c r="G30" s="214">
        <v>46.636519999999997</v>
      </c>
      <c r="H30" s="214">
        <v>63</v>
      </c>
      <c r="I30" s="214">
        <v>262.86865600000004</v>
      </c>
      <c r="J30" s="214">
        <v>3704</v>
      </c>
      <c r="K30" s="214">
        <v>1182.611022</v>
      </c>
      <c r="L30" s="214">
        <v>3704</v>
      </c>
      <c r="M30" s="214">
        <v>1182.611022</v>
      </c>
      <c r="N30" s="9"/>
    </row>
    <row r="31" spans="2:14" s="201" customFormat="1" hidden="1">
      <c r="B31" s="213">
        <v>38078</v>
      </c>
      <c r="C31" s="214"/>
      <c r="D31" s="214">
        <v>62</v>
      </c>
      <c r="E31" s="214">
        <v>90.726736000000002</v>
      </c>
      <c r="F31" s="214">
        <v>22</v>
      </c>
      <c r="G31" s="214">
        <v>49.246898999999999</v>
      </c>
      <c r="H31" s="214">
        <v>60</v>
      </c>
      <c r="I31" s="214">
        <v>240.32957700000003</v>
      </c>
      <c r="J31" s="214">
        <v>3526</v>
      </c>
      <c r="K31" s="214">
        <v>1073.39447</v>
      </c>
      <c r="L31" s="214">
        <v>3526</v>
      </c>
      <c r="M31" s="214">
        <v>1073.39447</v>
      </c>
      <c r="N31" s="9"/>
    </row>
    <row r="32" spans="2:14" s="201" customFormat="1" hidden="1">
      <c r="B32" s="213">
        <v>38108</v>
      </c>
      <c r="C32" s="214"/>
      <c r="D32" s="214">
        <v>62</v>
      </c>
      <c r="E32" s="214">
        <v>89.232615999999993</v>
      </c>
      <c r="F32" s="214">
        <v>22</v>
      </c>
      <c r="G32" s="214">
        <v>39.477846</v>
      </c>
      <c r="H32" s="214">
        <v>61</v>
      </c>
      <c r="I32" s="214">
        <v>241.84673699999999</v>
      </c>
      <c r="J32" s="214">
        <v>3514</v>
      </c>
      <c r="K32" s="214">
        <v>1084.369886</v>
      </c>
      <c r="L32" s="214">
        <v>3514</v>
      </c>
      <c r="M32" s="214">
        <v>1084.369886</v>
      </c>
      <c r="N32" s="9"/>
    </row>
    <row r="33" spans="1:15" s="201" customFormat="1" ht="14.25" hidden="1" customHeight="1">
      <c r="B33" s="213">
        <v>38139</v>
      </c>
      <c r="C33" s="215"/>
      <c r="D33" s="214">
        <v>62</v>
      </c>
      <c r="E33" s="214">
        <v>78.724827000000005</v>
      </c>
      <c r="F33" s="214">
        <v>22</v>
      </c>
      <c r="G33" s="214">
        <v>40.791268000000002</v>
      </c>
      <c r="H33" s="214">
        <v>59</v>
      </c>
      <c r="I33" s="214">
        <v>248.67231200000003</v>
      </c>
      <c r="J33" s="214">
        <v>3530</v>
      </c>
      <c r="K33" s="214">
        <v>1096.6836619999999</v>
      </c>
      <c r="L33" s="214">
        <v>3530</v>
      </c>
      <c r="M33" s="214">
        <v>1096.6836619999999</v>
      </c>
      <c r="N33" s="9"/>
      <c r="O33" s="12"/>
    </row>
    <row r="34" spans="1:15" hidden="1">
      <c r="A34" s="201"/>
      <c r="B34" s="213">
        <v>38169</v>
      </c>
      <c r="C34" s="216"/>
      <c r="D34" s="216">
        <f t="shared" ref="D34:M34" si="0">+D246+D457</f>
        <v>62</v>
      </c>
      <c r="E34" s="216">
        <f t="shared" si="0"/>
        <v>78.819145000000006</v>
      </c>
      <c r="F34" s="216">
        <f t="shared" si="0"/>
        <v>21</v>
      </c>
      <c r="G34" s="216">
        <f t="shared" si="0"/>
        <v>37.627980999999998</v>
      </c>
      <c r="H34" s="216">
        <f t="shared" si="0"/>
        <v>59</v>
      </c>
      <c r="I34" s="216">
        <f t="shared" si="0"/>
        <v>248.67231200000001</v>
      </c>
      <c r="J34" s="216">
        <f t="shared" si="0"/>
        <v>3496</v>
      </c>
      <c r="K34" s="216">
        <f t="shared" si="0"/>
        <v>1122.4356809999999</v>
      </c>
      <c r="L34" s="216">
        <f t="shared" si="0"/>
        <v>3496</v>
      </c>
      <c r="M34" s="216">
        <f t="shared" si="0"/>
        <v>1122.4356809999999</v>
      </c>
      <c r="N34" s="211"/>
    </row>
    <row r="35" spans="1:15" hidden="1">
      <c r="A35" s="201"/>
      <c r="B35" s="213">
        <v>38200</v>
      </c>
      <c r="C35" s="216"/>
      <c r="D35" s="216">
        <f t="shared" ref="D35:M35" si="1">+D247+D458</f>
        <v>62</v>
      </c>
      <c r="E35" s="216">
        <f t="shared" si="1"/>
        <v>82.179315000000003</v>
      </c>
      <c r="F35" s="216">
        <f t="shared" si="1"/>
        <v>21</v>
      </c>
      <c r="G35" s="216">
        <f t="shared" si="1"/>
        <v>60.851596999999998</v>
      </c>
      <c r="H35" s="216">
        <f t="shared" si="1"/>
        <v>58</v>
      </c>
      <c r="I35" s="216">
        <f t="shared" si="1"/>
        <v>223.55513999999999</v>
      </c>
      <c r="J35" s="216">
        <f t="shared" si="1"/>
        <v>3458</v>
      </c>
      <c r="K35" s="216">
        <f t="shared" si="1"/>
        <v>1102.161617</v>
      </c>
      <c r="L35" s="216">
        <f t="shared" si="1"/>
        <v>3458</v>
      </c>
      <c r="M35" s="216">
        <f t="shared" si="1"/>
        <v>1102.161617</v>
      </c>
      <c r="N35" s="124"/>
    </row>
    <row r="36" spans="1:15" hidden="1">
      <c r="A36" s="201"/>
      <c r="B36" s="213">
        <v>38231</v>
      </c>
      <c r="C36" s="216"/>
      <c r="D36" s="216">
        <f t="shared" ref="D36:M36" si="2">+D248+D459</f>
        <v>61</v>
      </c>
      <c r="E36" s="216">
        <f t="shared" si="2"/>
        <v>72.972134999999994</v>
      </c>
      <c r="F36" s="216">
        <f t="shared" si="2"/>
        <v>0</v>
      </c>
      <c r="G36" s="216">
        <f t="shared" si="2"/>
        <v>0</v>
      </c>
      <c r="H36" s="216">
        <f t="shared" si="2"/>
        <v>58</v>
      </c>
      <c r="I36" s="216">
        <f t="shared" si="2"/>
        <v>224.61273599999998</v>
      </c>
      <c r="J36" s="216">
        <f t="shared" si="2"/>
        <v>3424</v>
      </c>
      <c r="K36" s="216">
        <f t="shared" si="2"/>
        <v>1093.705596</v>
      </c>
      <c r="L36" s="216">
        <f t="shared" si="2"/>
        <v>3424</v>
      </c>
      <c r="M36" s="216">
        <f t="shared" si="2"/>
        <v>1093.705596</v>
      </c>
      <c r="N36" s="124"/>
    </row>
    <row r="37" spans="1:15" hidden="1">
      <c r="A37" s="201"/>
      <c r="B37" s="213">
        <v>38261</v>
      </c>
      <c r="C37" s="216"/>
      <c r="D37" s="216">
        <f t="shared" ref="D37:M37" si="3">+D249+D460</f>
        <v>61</v>
      </c>
      <c r="E37" s="216">
        <f t="shared" si="3"/>
        <v>78.143811999999997</v>
      </c>
      <c r="F37" s="216">
        <f t="shared" si="3"/>
        <v>22</v>
      </c>
      <c r="G37" s="216">
        <f t="shared" si="3"/>
        <v>64.299546000000007</v>
      </c>
      <c r="H37" s="216">
        <f t="shared" si="3"/>
        <v>56</v>
      </c>
      <c r="I37" s="216">
        <f t="shared" si="3"/>
        <v>218.86938599999999</v>
      </c>
      <c r="J37" s="216">
        <f t="shared" si="3"/>
        <v>3387</v>
      </c>
      <c r="K37" s="216">
        <f t="shared" si="3"/>
        <v>1121.0815050000001</v>
      </c>
      <c r="L37" s="216">
        <f t="shared" si="3"/>
        <v>3387</v>
      </c>
      <c r="M37" s="216">
        <f t="shared" si="3"/>
        <v>1121.0815050000001</v>
      </c>
      <c r="N37" s="124"/>
    </row>
    <row r="38" spans="1:15" hidden="1">
      <c r="A38" s="201"/>
      <c r="B38" s="213">
        <v>38292</v>
      </c>
      <c r="C38" s="216"/>
      <c r="D38" s="216">
        <f t="shared" ref="D38:M38" si="4">+D250+D461</f>
        <v>60</v>
      </c>
      <c r="E38" s="216">
        <f t="shared" si="4"/>
        <v>78.786985999999999</v>
      </c>
      <c r="F38" s="216">
        <f t="shared" si="4"/>
        <v>22</v>
      </c>
      <c r="G38" s="216">
        <f t="shared" si="4"/>
        <v>65.993561</v>
      </c>
      <c r="H38" s="216">
        <f t="shared" si="4"/>
        <v>56</v>
      </c>
      <c r="I38" s="216">
        <f t="shared" si="4"/>
        <v>227.21379199999998</v>
      </c>
      <c r="J38" s="216">
        <f t="shared" si="4"/>
        <v>3338</v>
      </c>
      <c r="K38" s="216">
        <f t="shared" si="4"/>
        <v>1129.320913</v>
      </c>
      <c r="L38" s="216">
        <f t="shared" si="4"/>
        <v>3338</v>
      </c>
      <c r="M38" s="216">
        <f t="shared" si="4"/>
        <v>1129.320913</v>
      </c>
      <c r="N38" s="124"/>
    </row>
    <row r="39" spans="1:15" hidden="1">
      <c r="A39" s="201"/>
      <c r="B39" s="213">
        <v>38322</v>
      </c>
      <c r="C39" s="216"/>
      <c r="D39" s="216">
        <f t="shared" ref="D39:M39" si="5">+D251+D462</f>
        <v>57</v>
      </c>
      <c r="E39" s="216">
        <f t="shared" si="5"/>
        <v>80.120670000000004</v>
      </c>
      <c r="F39" s="216">
        <f t="shared" si="5"/>
        <v>22</v>
      </c>
      <c r="G39" s="216">
        <f t="shared" si="5"/>
        <v>67.645081000000005</v>
      </c>
      <c r="H39" s="216">
        <f t="shared" si="5"/>
        <v>56</v>
      </c>
      <c r="I39" s="216">
        <f t="shared" si="5"/>
        <v>232.713292</v>
      </c>
      <c r="J39" s="216">
        <f t="shared" si="5"/>
        <v>3293</v>
      </c>
      <c r="K39" s="216">
        <f t="shared" si="5"/>
        <v>1153.908316</v>
      </c>
      <c r="L39" s="216">
        <f t="shared" si="5"/>
        <v>3293</v>
      </c>
      <c r="M39" s="216">
        <f t="shared" si="5"/>
        <v>1153.908316</v>
      </c>
      <c r="N39" s="124"/>
    </row>
    <row r="40" spans="1:15" hidden="1">
      <c r="A40" s="201"/>
      <c r="B40" s="213">
        <v>38353</v>
      </c>
      <c r="C40" s="216"/>
      <c r="D40" s="216">
        <f t="shared" ref="D40:M40" si="6">+D252+D463</f>
        <v>49</v>
      </c>
      <c r="E40" s="216">
        <f t="shared" si="6"/>
        <v>84.721282000000002</v>
      </c>
      <c r="F40" s="216">
        <f t="shared" si="6"/>
        <v>22</v>
      </c>
      <c r="G40" s="216">
        <f t="shared" si="6"/>
        <v>69.301544000000007</v>
      </c>
      <c r="H40" s="216">
        <f t="shared" si="6"/>
        <v>56</v>
      </c>
      <c r="I40" s="216">
        <f t="shared" si="6"/>
        <v>239.57779499999998</v>
      </c>
      <c r="J40" s="216">
        <f t="shared" si="6"/>
        <v>3264</v>
      </c>
      <c r="K40" s="216">
        <f t="shared" si="6"/>
        <v>1130.1002140000001</v>
      </c>
      <c r="L40" s="216">
        <f t="shared" si="6"/>
        <v>3264</v>
      </c>
      <c r="M40" s="216">
        <f t="shared" si="6"/>
        <v>1130.1002140000001</v>
      </c>
      <c r="N40" s="124"/>
    </row>
    <row r="41" spans="1:15" hidden="1">
      <c r="A41" s="201"/>
      <c r="B41" s="213">
        <v>38384</v>
      </c>
      <c r="C41" s="216"/>
      <c r="D41" s="216">
        <f t="shared" ref="D41:M41" si="7">+D253+D464</f>
        <v>49</v>
      </c>
      <c r="E41" s="216">
        <f t="shared" si="7"/>
        <v>80.400745000000001</v>
      </c>
      <c r="F41" s="216">
        <f t="shared" si="7"/>
        <v>22</v>
      </c>
      <c r="G41" s="216">
        <f t="shared" si="7"/>
        <v>71.116501</v>
      </c>
      <c r="H41" s="216">
        <f t="shared" si="7"/>
        <v>56</v>
      </c>
      <c r="I41" s="216">
        <f t="shared" si="7"/>
        <v>218.480739</v>
      </c>
      <c r="J41" s="216">
        <f t="shared" si="7"/>
        <v>3231</v>
      </c>
      <c r="K41" s="216">
        <f t="shared" si="7"/>
        <v>1134.2224739999999</v>
      </c>
      <c r="L41" s="216">
        <f t="shared" si="7"/>
        <v>3231</v>
      </c>
      <c r="M41" s="216">
        <f t="shared" si="7"/>
        <v>1134.2224739999999</v>
      </c>
      <c r="N41" s="124"/>
    </row>
    <row r="42" spans="1:15" hidden="1">
      <c r="A42" s="201"/>
      <c r="B42" s="213">
        <v>38412</v>
      </c>
      <c r="C42" s="216"/>
      <c r="D42" s="216">
        <f t="shared" ref="D42:M42" si="8">+D254+D465</f>
        <v>48</v>
      </c>
      <c r="E42" s="216">
        <f t="shared" si="8"/>
        <v>81.966559000000004</v>
      </c>
      <c r="F42" s="216">
        <f t="shared" si="8"/>
        <v>22</v>
      </c>
      <c r="G42" s="216">
        <f t="shared" si="8"/>
        <v>72.810903999999994</v>
      </c>
      <c r="H42" s="216">
        <f t="shared" si="8"/>
        <v>56</v>
      </c>
      <c r="I42" s="216">
        <f t="shared" si="8"/>
        <v>218.770116</v>
      </c>
      <c r="J42" s="216">
        <f t="shared" si="8"/>
        <v>3193</v>
      </c>
      <c r="K42" s="216">
        <f t="shared" si="8"/>
        <v>1145.0595129999999</v>
      </c>
      <c r="L42" s="216">
        <f t="shared" si="8"/>
        <v>3193</v>
      </c>
      <c r="M42" s="216">
        <f t="shared" si="8"/>
        <v>1145.0595129999999</v>
      </c>
      <c r="N42" s="124"/>
    </row>
    <row r="43" spans="1:15" hidden="1">
      <c r="A43" s="201"/>
      <c r="B43" s="213">
        <v>38443</v>
      </c>
      <c r="C43" s="216"/>
      <c r="D43" s="216">
        <f t="shared" ref="D43:M43" si="9">+D255+D466</f>
        <v>50</v>
      </c>
      <c r="E43" s="216">
        <f t="shared" si="9"/>
        <v>78.871161000000001</v>
      </c>
      <c r="F43" s="216">
        <f t="shared" si="9"/>
        <v>22</v>
      </c>
      <c r="G43" s="216">
        <f t="shared" si="9"/>
        <v>73.744795999999994</v>
      </c>
      <c r="H43" s="216">
        <f t="shared" si="9"/>
        <v>55</v>
      </c>
      <c r="I43" s="216">
        <f t="shared" si="9"/>
        <v>191.05929500000002</v>
      </c>
      <c r="J43" s="216">
        <f t="shared" si="9"/>
        <v>3162</v>
      </c>
      <c r="K43" s="216">
        <f t="shared" si="9"/>
        <v>1177.1307079999999</v>
      </c>
      <c r="L43" s="216">
        <f t="shared" si="9"/>
        <v>3162</v>
      </c>
      <c r="M43" s="216">
        <f t="shared" si="9"/>
        <v>1177.1307079999999</v>
      </c>
      <c r="N43" s="124"/>
    </row>
    <row r="44" spans="1:15" hidden="1">
      <c r="A44" s="201"/>
      <c r="B44" s="213">
        <v>38473</v>
      </c>
      <c r="C44" s="216"/>
      <c r="D44" s="216">
        <f t="shared" ref="D44:M44" si="10">+D256+D467</f>
        <v>49</v>
      </c>
      <c r="E44" s="216">
        <f t="shared" si="10"/>
        <v>80.136972999999998</v>
      </c>
      <c r="F44" s="216">
        <f t="shared" si="10"/>
        <v>22</v>
      </c>
      <c r="G44" s="216">
        <f t="shared" si="10"/>
        <v>76.548762999999994</v>
      </c>
      <c r="H44" s="216">
        <f t="shared" si="10"/>
        <v>55</v>
      </c>
      <c r="I44" s="216">
        <f t="shared" si="10"/>
        <v>198.344211</v>
      </c>
      <c r="J44" s="216">
        <f t="shared" si="10"/>
        <v>3135</v>
      </c>
      <c r="K44" s="216">
        <f t="shared" si="10"/>
        <v>1165.6199939999999</v>
      </c>
      <c r="L44" s="216">
        <f t="shared" si="10"/>
        <v>3135</v>
      </c>
      <c r="M44" s="216">
        <f t="shared" si="10"/>
        <v>1165.6199939999999</v>
      </c>
      <c r="N44" s="124"/>
    </row>
    <row r="45" spans="1:15" hidden="1">
      <c r="A45" s="201"/>
      <c r="B45" s="213">
        <v>38504</v>
      </c>
      <c r="C45" s="216"/>
      <c r="D45" s="216">
        <f t="shared" ref="D45:M45" si="11">+D257+D468</f>
        <v>51</v>
      </c>
      <c r="E45" s="216">
        <f t="shared" si="11"/>
        <v>78.854916000000003</v>
      </c>
      <c r="F45" s="216">
        <f t="shared" si="11"/>
        <v>22</v>
      </c>
      <c r="G45" s="216">
        <f t="shared" si="11"/>
        <v>76.821448000000004</v>
      </c>
      <c r="H45" s="216">
        <f t="shared" si="11"/>
        <v>55</v>
      </c>
      <c r="I45" s="216">
        <f t="shared" si="11"/>
        <v>205.89842800000002</v>
      </c>
      <c r="J45" s="216">
        <f t="shared" si="11"/>
        <v>3109</v>
      </c>
      <c r="K45" s="216">
        <f t="shared" si="11"/>
        <v>1165.6451480000001</v>
      </c>
      <c r="L45" s="216">
        <f t="shared" si="11"/>
        <v>3109</v>
      </c>
      <c r="M45" s="216">
        <f t="shared" si="11"/>
        <v>1165.6451480000001</v>
      </c>
      <c r="N45" s="124"/>
    </row>
    <row r="46" spans="1:15" hidden="1">
      <c r="B46" s="213">
        <v>38534</v>
      </c>
      <c r="C46" s="216"/>
      <c r="D46" s="216">
        <f t="shared" ref="D46:M46" si="12">+D258+D469</f>
        <v>48</v>
      </c>
      <c r="E46" s="216">
        <f t="shared" si="12"/>
        <v>80.021721999999997</v>
      </c>
      <c r="F46" s="216">
        <f t="shared" si="12"/>
        <v>22</v>
      </c>
      <c r="G46" s="216">
        <f t="shared" si="12"/>
        <v>77.153308999999993</v>
      </c>
      <c r="H46" s="216">
        <f t="shared" si="12"/>
        <v>55</v>
      </c>
      <c r="I46" s="216">
        <f t="shared" si="12"/>
        <v>210.85345100000001</v>
      </c>
      <c r="J46" s="216">
        <f t="shared" si="12"/>
        <v>3089</v>
      </c>
      <c r="K46" s="216">
        <f t="shared" si="12"/>
        <v>1157.615597</v>
      </c>
      <c r="L46" s="216">
        <f t="shared" si="12"/>
        <v>3089</v>
      </c>
      <c r="M46" s="216">
        <f t="shared" si="12"/>
        <v>1157.615597</v>
      </c>
    </row>
    <row r="47" spans="1:15" hidden="1">
      <c r="B47" s="213">
        <v>38565</v>
      </c>
      <c r="C47" s="216"/>
      <c r="D47" s="216">
        <f t="shared" ref="D47:M47" si="13">+D259+D470</f>
        <v>46</v>
      </c>
      <c r="E47" s="216">
        <f t="shared" si="13"/>
        <v>81.104994000000005</v>
      </c>
      <c r="F47" s="216">
        <f t="shared" si="13"/>
        <v>22</v>
      </c>
      <c r="G47" s="216">
        <f t="shared" si="13"/>
        <v>77.427852000000001</v>
      </c>
      <c r="H47" s="216">
        <f t="shared" si="13"/>
        <v>54</v>
      </c>
      <c r="I47" s="216">
        <f t="shared" si="13"/>
        <v>216.13201899999999</v>
      </c>
      <c r="J47" s="216">
        <f t="shared" si="13"/>
        <v>3071</v>
      </c>
      <c r="K47" s="216">
        <f t="shared" si="13"/>
        <v>1121.3905199999999</v>
      </c>
      <c r="L47" s="216">
        <f t="shared" si="13"/>
        <v>3071</v>
      </c>
      <c r="M47" s="216">
        <f t="shared" si="13"/>
        <v>1121.3905199999999</v>
      </c>
    </row>
    <row r="48" spans="1:15" hidden="1">
      <c r="B48" s="213">
        <v>38596</v>
      </c>
      <c r="C48" s="216"/>
      <c r="D48" s="216">
        <f t="shared" ref="D48:M48" si="14">+D260+D471</f>
        <v>48</v>
      </c>
      <c r="E48" s="216">
        <f t="shared" si="14"/>
        <v>82.346790999999996</v>
      </c>
      <c r="F48" s="216">
        <f t="shared" si="14"/>
        <v>22</v>
      </c>
      <c r="G48" s="216">
        <f t="shared" si="14"/>
        <v>78.837725000000006</v>
      </c>
      <c r="H48" s="216">
        <f t="shared" si="14"/>
        <v>54</v>
      </c>
      <c r="I48" s="216">
        <f t="shared" si="14"/>
        <v>197.110095</v>
      </c>
      <c r="J48" s="216">
        <f t="shared" si="14"/>
        <v>3049</v>
      </c>
      <c r="K48" s="216">
        <f t="shared" si="14"/>
        <v>1084.534594</v>
      </c>
      <c r="L48" s="216">
        <f t="shared" si="14"/>
        <v>3049</v>
      </c>
      <c r="M48" s="216">
        <f t="shared" si="14"/>
        <v>1084.534594</v>
      </c>
      <c r="N48" s="124"/>
    </row>
    <row r="49" spans="2:14" hidden="1">
      <c r="B49" s="213">
        <v>38626</v>
      </c>
      <c r="C49" s="216"/>
      <c r="D49" s="216">
        <f t="shared" ref="D49:M49" si="15">+D261+D472</f>
        <v>50</v>
      </c>
      <c r="E49" s="216">
        <f t="shared" si="15"/>
        <v>85.913470000000004</v>
      </c>
      <c r="F49" s="216">
        <f t="shared" si="15"/>
        <v>22</v>
      </c>
      <c r="G49" s="216">
        <f t="shared" si="15"/>
        <v>79.174629999999993</v>
      </c>
      <c r="H49" s="216">
        <f t="shared" si="15"/>
        <v>54</v>
      </c>
      <c r="I49" s="216">
        <f t="shared" si="15"/>
        <v>200.327933</v>
      </c>
      <c r="J49" s="216">
        <f t="shared" si="15"/>
        <v>3027</v>
      </c>
      <c r="K49" s="216">
        <f t="shared" si="15"/>
        <v>1082.538037</v>
      </c>
      <c r="L49" s="216">
        <f t="shared" si="15"/>
        <v>3027</v>
      </c>
      <c r="M49" s="216">
        <f t="shared" si="15"/>
        <v>1082.538037</v>
      </c>
      <c r="N49" s="124"/>
    </row>
    <row r="50" spans="2:14" hidden="1">
      <c r="B50" s="213">
        <v>38657</v>
      </c>
      <c r="C50" s="216"/>
      <c r="D50" s="216">
        <f t="shared" ref="D50:M50" si="16">+D262+D473</f>
        <v>51</v>
      </c>
      <c r="E50" s="216">
        <f t="shared" si="16"/>
        <v>87.418907000000004</v>
      </c>
      <c r="F50" s="216">
        <f t="shared" si="16"/>
        <v>22</v>
      </c>
      <c r="G50" s="216">
        <f t="shared" si="16"/>
        <v>26.075195000000001</v>
      </c>
      <c r="H50" s="216">
        <f t="shared" si="16"/>
        <v>54</v>
      </c>
      <c r="I50" s="216">
        <f t="shared" si="16"/>
        <v>204.001215</v>
      </c>
      <c r="J50" s="216">
        <f t="shared" si="16"/>
        <v>3009</v>
      </c>
      <c r="K50" s="216">
        <f t="shared" si="16"/>
        <v>1095.774318</v>
      </c>
      <c r="L50" s="216">
        <f t="shared" si="16"/>
        <v>3009</v>
      </c>
      <c r="M50" s="216">
        <f t="shared" si="16"/>
        <v>1095.774318</v>
      </c>
      <c r="N50" s="124"/>
    </row>
    <row r="51" spans="2:14" hidden="1">
      <c r="B51" s="213">
        <v>38687</v>
      </c>
      <c r="C51" s="216"/>
      <c r="D51" s="216">
        <f t="shared" ref="D51:M51" si="17">+D263+D474</f>
        <v>50</v>
      </c>
      <c r="E51" s="216">
        <f t="shared" si="17"/>
        <v>88.376182</v>
      </c>
      <c r="F51" s="216">
        <f t="shared" si="17"/>
        <v>22</v>
      </c>
      <c r="G51" s="216">
        <f t="shared" si="17"/>
        <v>26.355810000000002</v>
      </c>
      <c r="H51" s="216">
        <f t="shared" si="17"/>
        <v>54</v>
      </c>
      <c r="I51" s="216">
        <f t="shared" si="17"/>
        <v>232.016808</v>
      </c>
      <c r="J51" s="216">
        <f t="shared" si="17"/>
        <v>2989</v>
      </c>
      <c r="K51" s="216">
        <f t="shared" si="17"/>
        <v>1084.3498050000001</v>
      </c>
      <c r="L51" s="216">
        <f t="shared" si="17"/>
        <v>2989</v>
      </c>
      <c r="M51" s="216">
        <f t="shared" si="17"/>
        <v>1084.3498050000001</v>
      </c>
      <c r="N51" s="124"/>
    </row>
    <row r="52" spans="2:14" hidden="1">
      <c r="B52" s="213">
        <v>38718</v>
      </c>
      <c r="C52" s="216"/>
      <c r="D52" s="216">
        <f t="shared" ref="D52:M52" si="18">+D264+D475</f>
        <v>52</v>
      </c>
      <c r="E52" s="216">
        <f t="shared" si="18"/>
        <v>88.376142000000002</v>
      </c>
      <c r="F52" s="216">
        <f t="shared" si="18"/>
        <v>22</v>
      </c>
      <c r="G52" s="216">
        <f t="shared" si="18"/>
        <v>26.671444999999999</v>
      </c>
      <c r="H52" s="216">
        <f t="shared" si="18"/>
        <v>54</v>
      </c>
      <c r="I52" s="216">
        <f t="shared" si="18"/>
        <v>235.588528</v>
      </c>
      <c r="J52" s="216">
        <f t="shared" si="18"/>
        <v>2966</v>
      </c>
      <c r="K52" s="216">
        <f t="shared" si="18"/>
        <v>1082.1373579999999</v>
      </c>
      <c r="L52" s="216">
        <f t="shared" si="18"/>
        <v>2966</v>
      </c>
      <c r="M52" s="216">
        <f t="shared" si="18"/>
        <v>1082.1373579999999</v>
      </c>
      <c r="N52" s="124"/>
    </row>
    <row r="53" spans="2:14" hidden="1">
      <c r="B53" s="213">
        <v>38749</v>
      </c>
      <c r="C53" s="216"/>
      <c r="D53" s="216">
        <f t="shared" ref="D53:M53" si="19">+D265+D476</f>
        <v>50</v>
      </c>
      <c r="E53" s="216">
        <f t="shared" si="19"/>
        <v>54.306759</v>
      </c>
      <c r="F53" s="216">
        <f t="shared" si="19"/>
        <v>22</v>
      </c>
      <c r="G53" s="216">
        <f t="shared" si="19"/>
        <v>26.778292</v>
      </c>
      <c r="H53" s="216">
        <f t="shared" si="19"/>
        <v>54</v>
      </c>
      <c r="I53" s="216">
        <f t="shared" si="19"/>
        <v>239.08551900000001</v>
      </c>
      <c r="J53" s="216">
        <f t="shared" si="19"/>
        <v>2935</v>
      </c>
      <c r="K53" s="216">
        <f t="shared" si="19"/>
        <v>1065.288448</v>
      </c>
      <c r="L53" s="216">
        <f t="shared" si="19"/>
        <v>2935</v>
      </c>
      <c r="M53" s="216">
        <f t="shared" si="19"/>
        <v>1065.288448</v>
      </c>
      <c r="N53" s="124"/>
    </row>
    <row r="54" spans="2:14" hidden="1">
      <c r="B54" s="213">
        <v>38777</v>
      </c>
      <c r="C54" s="216"/>
      <c r="D54" s="216">
        <f t="shared" ref="D54:M54" si="20">+D266+D477</f>
        <v>49</v>
      </c>
      <c r="E54" s="216">
        <f t="shared" si="20"/>
        <v>54.517681000000003</v>
      </c>
      <c r="F54" s="216">
        <f t="shared" si="20"/>
        <v>22</v>
      </c>
      <c r="G54" s="216">
        <f t="shared" si="20"/>
        <v>26.56354</v>
      </c>
      <c r="H54" s="216">
        <f t="shared" si="20"/>
        <v>54</v>
      </c>
      <c r="I54" s="216">
        <f t="shared" si="20"/>
        <v>242.975414</v>
      </c>
      <c r="J54" s="216">
        <f t="shared" si="20"/>
        <v>2919</v>
      </c>
      <c r="K54" s="216">
        <f t="shared" si="20"/>
        <v>1079.3116299999999</v>
      </c>
      <c r="L54" s="216">
        <f t="shared" si="20"/>
        <v>2919</v>
      </c>
      <c r="M54" s="216">
        <f t="shared" si="20"/>
        <v>1079.3116299999999</v>
      </c>
      <c r="N54" s="124"/>
    </row>
    <row r="55" spans="2:14" hidden="1">
      <c r="B55" s="213">
        <v>38808</v>
      </c>
      <c r="C55" s="216"/>
      <c r="D55" s="216">
        <f t="shared" ref="D55:M55" si="21">+D267+D478</f>
        <v>49</v>
      </c>
      <c r="E55" s="216">
        <f t="shared" si="21"/>
        <v>42.157476000000003</v>
      </c>
      <c r="F55" s="216">
        <f t="shared" si="21"/>
        <v>22</v>
      </c>
      <c r="G55" s="216">
        <f t="shared" si="21"/>
        <v>27.057458</v>
      </c>
      <c r="H55" s="216">
        <f t="shared" si="21"/>
        <v>54</v>
      </c>
      <c r="I55" s="216">
        <f t="shared" si="21"/>
        <v>250.06367999999998</v>
      </c>
      <c r="J55" s="216">
        <f t="shared" si="21"/>
        <v>2900</v>
      </c>
      <c r="K55" s="216">
        <f t="shared" si="21"/>
        <v>1094.9691230000001</v>
      </c>
      <c r="L55" s="216">
        <f t="shared" si="21"/>
        <v>2900</v>
      </c>
      <c r="M55" s="216">
        <f t="shared" si="21"/>
        <v>1094.9691230000001</v>
      </c>
      <c r="N55" s="124"/>
    </row>
    <row r="56" spans="2:14" hidden="1">
      <c r="B56" s="213">
        <v>38838</v>
      </c>
      <c r="C56" s="216"/>
      <c r="D56" s="216">
        <f t="shared" ref="D56:M56" si="22">+D268+D479</f>
        <v>49</v>
      </c>
      <c r="E56" s="216">
        <f t="shared" si="22"/>
        <v>42.173316</v>
      </c>
      <c r="F56" s="216">
        <f t="shared" si="22"/>
        <v>22</v>
      </c>
      <c r="G56" s="216">
        <f t="shared" si="22"/>
        <v>30.016181</v>
      </c>
      <c r="H56" s="216">
        <f t="shared" si="22"/>
        <v>54</v>
      </c>
      <c r="I56" s="216">
        <f t="shared" si="22"/>
        <v>218.457448</v>
      </c>
      <c r="J56" s="216">
        <f t="shared" si="22"/>
        <v>2870</v>
      </c>
      <c r="K56" s="216">
        <f t="shared" si="22"/>
        <v>1095.158326</v>
      </c>
      <c r="L56" s="216">
        <f t="shared" si="22"/>
        <v>2870</v>
      </c>
      <c r="M56" s="216">
        <f t="shared" si="22"/>
        <v>1095.158326</v>
      </c>
      <c r="N56" s="124"/>
    </row>
    <row r="57" spans="2:14" hidden="1">
      <c r="B57" s="213">
        <v>38869</v>
      </c>
      <c r="C57" s="216"/>
      <c r="D57" s="216">
        <f t="shared" ref="D57:M57" si="23">+D269+D480</f>
        <v>49</v>
      </c>
      <c r="E57" s="216">
        <f t="shared" si="23"/>
        <v>42.708998999999999</v>
      </c>
      <c r="F57" s="216">
        <f t="shared" si="23"/>
        <v>22</v>
      </c>
      <c r="G57" s="216">
        <f t="shared" si="23"/>
        <v>30.271757999999998</v>
      </c>
      <c r="H57" s="216">
        <f t="shared" si="23"/>
        <v>54</v>
      </c>
      <c r="I57" s="216">
        <f t="shared" si="23"/>
        <v>223.86584199999999</v>
      </c>
      <c r="J57" s="216">
        <f t="shared" si="23"/>
        <v>2856</v>
      </c>
      <c r="K57" s="216">
        <f t="shared" si="23"/>
        <v>1081.3306990000001</v>
      </c>
      <c r="L57" s="216">
        <f t="shared" si="23"/>
        <v>2856</v>
      </c>
      <c r="M57" s="216">
        <f t="shared" si="23"/>
        <v>1081.3306990000001</v>
      </c>
      <c r="N57" s="124"/>
    </row>
    <row r="58" spans="2:14" hidden="1">
      <c r="B58" s="213">
        <v>38899</v>
      </c>
      <c r="C58" s="216"/>
      <c r="D58" s="216">
        <f t="shared" ref="D58:M58" si="24">+D270+D481</f>
        <v>49</v>
      </c>
      <c r="E58" s="216">
        <f t="shared" si="24"/>
        <v>42.848998999999999</v>
      </c>
      <c r="F58" s="216">
        <f t="shared" si="24"/>
        <v>22</v>
      </c>
      <c r="G58" s="216">
        <f t="shared" si="24"/>
        <v>28.189157999999999</v>
      </c>
      <c r="H58" s="216">
        <f t="shared" si="24"/>
        <v>54</v>
      </c>
      <c r="I58" s="216">
        <f t="shared" si="24"/>
        <v>228.35491100000002</v>
      </c>
      <c r="J58" s="216">
        <f t="shared" si="24"/>
        <v>2834</v>
      </c>
      <c r="K58" s="216">
        <f t="shared" si="24"/>
        <v>1074.400603</v>
      </c>
      <c r="L58" s="216">
        <f t="shared" si="24"/>
        <v>2834</v>
      </c>
      <c r="M58" s="216">
        <f t="shared" si="24"/>
        <v>1074.400603</v>
      </c>
      <c r="N58" s="124"/>
    </row>
    <row r="59" spans="2:14" hidden="1">
      <c r="B59" s="213">
        <v>38930</v>
      </c>
      <c r="C59" s="216"/>
      <c r="D59" s="216">
        <f t="shared" ref="D59:M59" si="25">+D271+D482</f>
        <v>47</v>
      </c>
      <c r="E59" s="216">
        <f t="shared" si="25"/>
        <v>43.222597999999998</v>
      </c>
      <c r="F59" s="216">
        <f t="shared" si="25"/>
        <v>22</v>
      </c>
      <c r="G59" s="216">
        <f t="shared" si="25"/>
        <v>28.299167000000001</v>
      </c>
      <c r="H59" s="216">
        <f t="shared" si="25"/>
        <v>54</v>
      </c>
      <c r="I59" s="216">
        <f t="shared" si="25"/>
        <v>232.15753799999999</v>
      </c>
      <c r="J59" s="216">
        <f t="shared" si="25"/>
        <v>2812</v>
      </c>
      <c r="K59" s="216">
        <f t="shared" si="25"/>
        <v>1070.247394</v>
      </c>
      <c r="L59" s="216">
        <f t="shared" si="25"/>
        <v>2812</v>
      </c>
      <c r="M59" s="216">
        <f t="shared" si="25"/>
        <v>1070.247394</v>
      </c>
      <c r="N59" s="124"/>
    </row>
    <row r="60" spans="2:14" hidden="1">
      <c r="B60" s="213">
        <v>38961</v>
      </c>
      <c r="C60" s="216"/>
      <c r="D60" s="216">
        <f t="shared" ref="D60:M60" si="26">+D272+D483</f>
        <v>46</v>
      </c>
      <c r="E60" s="216">
        <f t="shared" si="26"/>
        <v>43.350237</v>
      </c>
      <c r="F60" s="216">
        <f t="shared" si="26"/>
        <v>22</v>
      </c>
      <c r="G60" s="216">
        <f t="shared" si="26"/>
        <v>30.065141000000001</v>
      </c>
      <c r="H60" s="216">
        <f t="shared" si="26"/>
        <v>54</v>
      </c>
      <c r="I60" s="216">
        <f t="shared" si="26"/>
        <v>237.08646900000002</v>
      </c>
      <c r="J60" s="216">
        <f t="shared" si="26"/>
        <v>2796</v>
      </c>
      <c r="K60" s="216">
        <f t="shared" si="26"/>
        <v>1049.7945850000001</v>
      </c>
      <c r="L60" s="216">
        <f t="shared" si="26"/>
        <v>2796</v>
      </c>
      <c r="M60" s="216">
        <f t="shared" si="26"/>
        <v>1049.7945850000001</v>
      </c>
      <c r="N60" s="124"/>
    </row>
    <row r="61" spans="2:14" hidden="1">
      <c r="B61" s="213">
        <v>38991</v>
      </c>
      <c r="C61" s="216"/>
      <c r="D61" s="216">
        <f t="shared" ref="D61:M61" si="27">+D273+D484</f>
        <v>46</v>
      </c>
      <c r="E61" s="216">
        <f t="shared" si="27"/>
        <v>45.218572999999999</v>
      </c>
      <c r="F61" s="216">
        <f t="shared" si="27"/>
        <v>22</v>
      </c>
      <c r="G61" s="216">
        <f t="shared" si="27"/>
        <v>30.285955000000001</v>
      </c>
      <c r="H61" s="216">
        <f t="shared" si="27"/>
        <v>53</v>
      </c>
      <c r="I61" s="216">
        <f t="shared" si="27"/>
        <v>230.82430099999999</v>
      </c>
      <c r="J61" s="216">
        <f t="shared" si="27"/>
        <v>2778</v>
      </c>
      <c r="K61" s="216">
        <f t="shared" si="27"/>
        <v>1045.872163</v>
      </c>
      <c r="L61" s="216">
        <f t="shared" si="27"/>
        <v>2778</v>
      </c>
      <c r="M61" s="216">
        <f t="shared" si="27"/>
        <v>1045.872163</v>
      </c>
      <c r="N61" s="124"/>
    </row>
    <row r="62" spans="2:14" hidden="1">
      <c r="B62" s="213">
        <v>39022</v>
      </c>
      <c r="C62" s="216"/>
      <c r="D62" s="216">
        <f t="shared" ref="D62:M62" si="28">+D274+D485</f>
        <v>45</v>
      </c>
      <c r="E62" s="216">
        <f t="shared" si="28"/>
        <v>45.066588000000003</v>
      </c>
      <c r="F62" s="216">
        <f t="shared" si="28"/>
        <v>22</v>
      </c>
      <c r="G62" s="216">
        <f t="shared" si="28"/>
        <v>30.543786000000001</v>
      </c>
      <c r="H62" s="216">
        <f t="shared" si="28"/>
        <v>53</v>
      </c>
      <c r="I62" s="216">
        <f t="shared" si="28"/>
        <v>232.72025500000001</v>
      </c>
      <c r="J62" s="216">
        <f t="shared" si="28"/>
        <v>2760</v>
      </c>
      <c r="K62" s="216">
        <f t="shared" si="28"/>
        <v>1004.4901609999999</v>
      </c>
      <c r="L62" s="216">
        <f t="shared" si="28"/>
        <v>2760</v>
      </c>
      <c r="M62" s="216">
        <f t="shared" si="28"/>
        <v>1004.4901609999999</v>
      </c>
      <c r="N62" s="124"/>
    </row>
    <row r="63" spans="2:14" hidden="1">
      <c r="B63" s="213">
        <v>39052</v>
      </c>
      <c r="C63" s="216"/>
      <c r="D63" s="216">
        <f t="shared" ref="D63:M63" si="29">+D275+D486</f>
        <v>45</v>
      </c>
      <c r="E63" s="216">
        <f t="shared" si="29"/>
        <v>45.346839000000003</v>
      </c>
      <c r="F63" s="216">
        <f t="shared" si="29"/>
        <v>14</v>
      </c>
      <c r="G63" s="216">
        <f t="shared" si="29"/>
        <v>30.782713000000001</v>
      </c>
      <c r="H63" s="216">
        <f t="shared" si="29"/>
        <v>54</v>
      </c>
      <c r="I63" s="216">
        <f t="shared" si="29"/>
        <v>244.829014</v>
      </c>
      <c r="J63" s="216">
        <f t="shared" si="29"/>
        <v>2750</v>
      </c>
      <c r="K63" s="216">
        <f t="shared" si="29"/>
        <v>963.09597299999996</v>
      </c>
      <c r="L63" s="216">
        <f t="shared" si="29"/>
        <v>2750</v>
      </c>
      <c r="M63" s="216">
        <f t="shared" si="29"/>
        <v>963.09597299999996</v>
      </c>
      <c r="N63" s="124"/>
    </row>
    <row r="64" spans="2:14" hidden="1">
      <c r="B64" s="213">
        <v>39083</v>
      </c>
      <c r="C64" s="216"/>
      <c r="D64" s="216">
        <v>44</v>
      </c>
      <c r="E64" s="216">
        <v>45.700028000000003</v>
      </c>
      <c r="F64" s="216">
        <v>14</v>
      </c>
      <c r="G64" s="216">
        <v>31.021086</v>
      </c>
      <c r="H64" s="216">
        <v>54</v>
      </c>
      <c r="I64" s="216">
        <v>247.43939</v>
      </c>
      <c r="J64" s="216">
        <v>2741</v>
      </c>
      <c r="K64" s="216">
        <v>951.06016499999998</v>
      </c>
      <c r="L64" s="216">
        <v>2741</v>
      </c>
      <c r="M64" s="216">
        <v>951.06016499999998</v>
      </c>
      <c r="N64" s="124"/>
    </row>
    <row r="65" spans="2:20" hidden="1">
      <c r="B65" s="213">
        <v>39114</v>
      </c>
      <c r="C65" s="216"/>
      <c r="D65" s="216">
        <v>44</v>
      </c>
      <c r="E65" s="216">
        <v>43.618020999999999</v>
      </c>
      <c r="F65" s="216">
        <v>14</v>
      </c>
      <c r="G65" s="216">
        <v>31.031382000000001</v>
      </c>
      <c r="H65" s="216">
        <v>54</v>
      </c>
      <c r="I65" s="216">
        <v>248.77196599999999</v>
      </c>
      <c r="J65" s="216">
        <v>2734</v>
      </c>
      <c r="K65" s="216">
        <v>947.40748499999995</v>
      </c>
      <c r="L65" s="216">
        <v>2734</v>
      </c>
      <c r="M65" s="216">
        <v>947.40748499999995</v>
      </c>
      <c r="N65" s="124"/>
    </row>
    <row r="66" spans="2:20" hidden="1">
      <c r="B66" s="213">
        <v>39142</v>
      </c>
      <c r="C66" s="216"/>
      <c r="D66" s="216">
        <v>44</v>
      </c>
      <c r="E66" s="216">
        <v>43.838754000000002</v>
      </c>
      <c r="F66" s="216">
        <v>15</v>
      </c>
      <c r="G66" s="216">
        <v>31.31343</v>
      </c>
      <c r="H66" s="216">
        <v>53</v>
      </c>
      <c r="I66" s="216">
        <v>250.832458</v>
      </c>
      <c r="J66" s="216">
        <v>2705</v>
      </c>
      <c r="K66" s="216">
        <v>941.64187800000002</v>
      </c>
      <c r="L66" s="216">
        <v>2705</v>
      </c>
      <c r="M66" s="216">
        <v>941.64187800000002</v>
      </c>
      <c r="N66" s="124"/>
    </row>
    <row r="67" spans="2:20" hidden="1">
      <c r="B67" s="213">
        <v>39173</v>
      </c>
      <c r="C67" s="216"/>
      <c r="D67" s="216">
        <v>44</v>
      </c>
      <c r="E67" s="216">
        <v>44.023575999999998</v>
      </c>
      <c r="F67" s="216">
        <v>15</v>
      </c>
      <c r="G67" s="216">
        <v>31.678640000000001</v>
      </c>
      <c r="H67" s="216">
        <v>53</v>
      </c>
      <c r="I67" s="216">
        <v>259.52104000000003</v>
      </c>
      <c r="J67" s="216">
        <v>2697</v>
      </c>
      <c r="K67" s="216">
        <v>944.45439899999997</v>
      </c>
      <c r="L67" s="216">
        <v>2697</v>
      </c>
      <c r="M67" s="216">
        <v>944.45439899999997</v>
      </c>
      <c r="N67" s="124"/>
    </row>
    <row r="68" spans="2:20" hidden="1">
      <c r="B68" s="213">
        <v>39203</v>
      </c>
      <c r="C68" s="216"/>
      <c r="D68" s="216">
        <v>44</v>
      </c>
      <c r="E68" s="216">
        <v>44.242913999999999</v>
      </c>
      <c r="F68" s="216">
        <v>15</v>
      </c>
      <c r="G68" s="216">
        <v>32.122750000000003</v>
      </c>
      <c r="H68" s="216">
        <v>53</v>
      </c>
      <c r="I68" s="216">
        <v>261.57189199999999</v>
      </c>
      <c r="J68" s="216">
        <v>2691</v>
      </c>
      <c r="K68" s="216">
        <v>939.950332</v>
      </c>
      <c r="L68" s="216">
        <v>2691</v>
      </c>
      <c r="M68" s="216">
        <v>939.950332</v>
      </c>
      <c r="N68" s="124"/>
    </row>
    <row r="69" spans="2:20" hidden="1">
      <c r="B69" s="213">
        <v>39234</v>
      </c>
      <c r="C69" s="216"/>
      <c r="D69" s="216">
        <v>44</v>
      </c>
      <c r="E69" s="216">
        <v>44.644286999999998</v>
      </c>
      <c r="F69" s="216">
        <v>15</v>
      </c>
      <c r="G69" s="216">
        <v>32.363745999999999</v>
      </c>
      <c r="H69" s="216">
        <v>53</v>
      </c>
      <c r="I69" s="216">
        <v>268.17856499999999</v>
      </c>
      <c r="J69" s="216">
        <v>2678</v>
      </c>
      <c r="K69" s="216">
        <v>933.56281100000001</v>
      </c>
      <c r="L69" s="216">
        <v>2678</v>
      </c>
      <c r="M69" s="216">
        <v>933.56281100000001</v>
      </c>
      <c r="N69" s="124"/>
    </row>
    <row r="70" spans="2:20" hidden="1">
      <c r="B70" s="213">
        <v>39264</v>
      </c>
      <c r="C70" s="216"/>
      <c r="D70" s="216">
        <v>44</v>
      </c>
      <c r="E70" s="216">
        <v>44.762911000000003</v>
      </c>
      <c r="F70" s="216">
        <v>15</v>
      </c>
      <c r="G70" s="216">
        <v>32.610202999999998</v>
      </c>
      <c r="H70" s="216">
        <v>53</v>
      </c>
      <c r="I70" s="216">
        <v>274.50237199999998</v>
      </c>
      <c r="J70" s="216">
        <v>2671</v>
      </c>
      <c r="K70" s="216">
        <v>909.19553199999996</v>
      </c>
      <c r="L70" s="216">
        <v>2671</v>
      </c>
      <c r="M70" s="216">
        <v>909.19553199999996</v>
      </c>
      <c r="N70" s="124"/>
    </row>
    <row r="71" spans="2:20" hidden="1">
      <c r="B71" s="213">
        <v>39295</v>
      </c>
      <c r="C71" s="216"/>
      <c r="D71" s="216">
        <v>44</v>
      </c>
      <c r="E71" s="216">
        <v>36.773445000000002</v>
      </c>
      <c r="F71" s="216">
        <v>15</v>
      </c>
      <c r="G71" s="216">
        <v>32.854300000000002</v>
      </c>
      <c r="H71" s="216">
        <v>53</v>
      </c>
      <c r="I71" s="216">
        <v>267.064325</v>
      </c>
      <c r="J71" s="216">
        <v>2667</v>
      </c>
      <c r="K71" s="216">
        <v>908.64832999999999</v>
      </c>
      <c r="L71" s="216">
        <v>2667</v>
      </c>
      <c r="M71" s="216">
        <v>908.64832999999999</v>
      </c>
      <c r="N71" s="124"/>
    </row>
    <row r="72" spans="2:20" hidden="1">
      <c r="B72" s="213">
        <v>39326</v>
      </c>
      <c r="C72" s="216"/>
      <c r="D72" s="216">
        <v>44</v>
      </c>
      <c r="E72" s="216">
        <v>37.069012999999998</v>
      </c>
      <c r="F72" s="216">
        <v>15</v>
      </c>
      <c r="G72" s="216">
        <v>35.053950999999998</v>
      </c>
      <c r="H72" s="216">
        <v>53</v>
      </c>
      <c r="I72" s="216">
        <v>270.71184599999998</v>
      </c>
      <c r="J72" s="216">
        <v>2657</v>
      </c>
      <c r="K72" s="216">
        <v>907.62085200000001</v>
      </c>
      <c r="L72" s="216">
        <v>2657</v>
      </c>
      <c r="M72" s="216">
        <v>907.62085200000001</v>
      </c>
      <c r="N72" s="124"/>
    </row>
    <row r="73" spans="2:20" hidden="1">
      <c r="B73" s="213">
        <v>39356</v>
      </c>
      <c r="C73" s="216"/>
      <c r="D73" s="216">
        <v>44</v>
      </c>
      <c r="E73" s="216">
        <v>39.760348999999998</v>
      </c>
      <c r="F73" s="216">
        <v>15</v>
      </c>
      <c r="G73" s="216">
        <v>35.303277000000001</v>
      </c>
      <c r="H73" s="216">
        <v>53</v>
      </c>
      <c r="I73" s="216">
        <v>271.65340099999997</v>
      </c>
      <c r="J73" s="216">
        <v>2648</v>
      </c>
      <c r="K73" s="216">
        <v>911.36159799999996</v>
      </c>
      <c r="L73" s="216">
        <v>2648</v>
      </c>
      <c r="M73" s="216">
        <v>911.36159799999996</v>
      </c>
      <c r="N73" s="124"/>
    </row>
    <row r="74" spans="2:20" hidden="1">
      <c r="B74" s="213">
        <v>39387</v>
      </c>
      <c r="C74" s="216"/>
      <c r="D74" s="216">
        <v>44</v>
      </c>
      <c r="E74" s="216">
        <v>40.41433</v>
      </c>
      <c r="F74" s="216">
        <v>15</v>
      </c>
      <c r="G74" s="216">
        <v>35.793776999999999</v>
      </c>
      <c r="H74" s="216">
        <v>53</v>
      </c>
      <c r="I74" s="216">
        <v>270.58867700000002</v>
      </c>
      <c r="J74" s="216">
        <v>2633</v>
      </c>
      <c r="K74" s="216">
        <v>902.09184700000003</v>
      </c>
      <c r="L74" s="216">
        <v>2633</v>
      </c>
      <c r="M74" s="216">
        <v>902.09184700000003</v>
      </c>
      <c r="N74" s="124"/>
    </row>
    <row r="75" spans="2:20" hidden="1">
      <c r="B75" s="213">
        <v>39417</v>
      </c>
      <c r="C75" s="216"/>
      <c r="D75" s="216">
        <v>44</v>
      </c>
      <c r="E75" s="216">
        <v>39.979965999999997</v>
      </c>
      <c r="F75" s="216">
        <v>15</v>
      </c>
      <c r="G75" s="216">
        <v>36.047204999999998</v>
      </c>
      <c r="H75" s="216">
        <v>53</v>
      </c>
      <c r="I75" s="216">
        <v>284.14588099999997</v>
      </c>
      <c r="J75" s="216">
        <v>2624</v>
      </c>
      <c r="K75" s="216">
        <v>902.11902899999995</v>
      </c>
      <c r="L75" s="216">
        <v>2624</v>
      </c>
      <c r="M75" s="216">
        <v>902.11902899999995</v>
      </c>
      <c r="N75" s="124"/>
    </row>
    <row r="76" spans="2:20">
      <c r="B76" s="213">
        <v>39448</v>
      </c>
      <c r="C76" s="216"/>
      <c r="D76" s="216">
        <v>44</v>
      </c>
      <c r="E76" s="216">
        <v>40.807158000000001</v>
      </c>
      <c r="F76" s="216">
        <v>15</v>
      </c>
      <c r="G76" s="216">
        <v>36.302300000000002</v>
      </c>
      <c r="H76" s="216">
        <v>53</v>
      </c>
      <c r="I76" s="216">
        <v>285.183988</v>
      </c>
      <c r="J76" s="216">
        <v>2611</v>
      </c>
      <c r="K76" s="216">
        <v>889.74472100000003</v>
      </c>
      <c r="L76" s="216"/>
      <c r="M76" s="216"/>
      <c r="N76" s="124"/>
      <c r="O76" s="124"/>
      <c r="P76" s="124"/>
      <c r="Q76" s="124"/>
      <c r="R76" s="124"/>
      <c r="S76" s="124"/>
      <c r="T76" s="124"/>
    </row>
    <row r="77" spans="2:20">
      <c r="B77" s="213">
        <v>39479</v>
      </c>
      <c r="C77" s="216"/>
      <c r="D77" s="216">
        <v>43</v>
      </c>
      <c r="E77" s="216">
        <v>40.14537</v>
      </c>
      <c r="F77" s="216">
        <v>15</v>
      </c>
      <c r="G77" s="216">
        <v>36.579256000000001</v>
      </c>
      <c r="H77" s="216">
        <v>53</v>
      </c>
      <c r="I77" s="216">
        <v>286.73094400000002</v>
      </c>
      <c r="J77" s="216">
        <v>2603</v>
      </c>
      <c r="K77" s="216">
        <v>898.92421999999999</v>
      </c>
      <c r="L77" s="216"/>
      <c r="M77" s="216"/>
      <c r="N77" s="124"/>
      <c r="O77" s="124"/>
      <c r="P77" s="124"/>
      <c r="Q77" s="124"/>
      <c r="R77" s="124"/>
      <c r="S77" s="124"/>
      <c r="T77" s="124"/>
    </row>
    <row r="78" spans="2:20">
      <c r="B78" s="213">
        <v>39508</v>
      </c>
      <c r="C78" s="216"/>
      <c r="D78" s="216">
        <v>43</v>
      </c>
      <c r="E78" s="216">
        <v>40.339216</v>
      </c>
      <c r="F78" s="216">
        <v>15</v>
      </c>
      <c r="G78" s="216">
        <v>36.598036999999998</v>
      </c>
      <c r="H78" s="216">
        <v>53</v>
      </c>
      <c r="I78" s="216">
        <v>288.49065300000001</v>
      </c>
      <c r="J78" s="216">
        <v>2598</v>
      </c>
      <c r="K78" s="216">
        <v>908.754006</v>
      </c>
      <c r="L78" s="216"/>
      <c r="M78" s="216"/>
      <c r="N78" s="124"/>
      <c r="O78" s="124"/>
      <c r="P78" s="124"/>
      <c r="Q78" s="124"/>
      <c r="R78" s="124"/>
      <c r="S78" s="124"/>
      <c r="T78" s="124"/>
    </row>
    <row r="79" spans="2:20">
      <c r="B79" s="213">
        <v>39539</v>
      </c>
      <c r="C79" s="216"/>
      <c r="D79" s="216">
        <v>43</v>
      </c>
      <c r="E79" s="216">
        <v>43.432833000000002</v>
      </c>
      <c r="F79" s="216">
        <v>15</v>
      </c>
      <c r="G79" s="216">
        <v>37.389881000000003</v>
      </c>
      <c r="H79" s="216">
        <v>53</v>
      </c>
      <c r="I79" s="216">
        <v>299.86393800000002</v>
      </c>
      <c r="J79" s="216">
        <v>2593</v>
      </c>
      <c r="K79" s="216">
        <v>933.74776499999996</v>
      </c>
      <c r="L79" s="216"/>
      <c r="M79" s="216"/>
      <c r="N79" s="124"/>
      <c r="O79" s="124"/>
      <c r="P79" s="124"/>
      <c r="Q79" s="124"/>
      <c r="R79" s="124"/>
      <c r="S79" s="124"/>
      <c r="T79" s="124"/>
    </row>
    <row r="80" spans="2:20">
      <c r="B80" s="213">
        <v>39569</v>
      </c>
      <c r="C80" s="216"/>
      <c r="D80" s="216">
        <v>43</v>
      </c>
      <c r="E80" s="216">
        <v>43.731983</v>
      </c>
      <c r="F80" s="216">
        <v>15</v>
      </c>
      <c r="G80" s="216">
        <v>38.128273</v>
      </c>
      <c r="H80" s="216">
        <v>52</v>
      </c>
      <c r="I80" s="216">
        <v>304.28786000000002</v>
      </c>
      <c r="J80" s="216">
        <v>2588</v>
      </c>
      <c r="K80" s="216">
        <v>950.14660300000003</v>
      </c>
      <c r="L80" s="216"/>
      <c r="M80" s="216"/>
      <c r="N80" s="124"/>
      <c r="O80" s="124"/>
      <c r="P80" s="124"/>
      <c r="Q80" s="124"/>
      <c r="R80" s="124"/>
      <c r="S80" s="124"/>
      <c r="T80" s="124"/>
    </row>
    <row r="81" spans="2:20">
      <c r="B81" s="213">
        <v>39600</v>
      </c>
      <c r="C81" s="216"/>
      <c r="D81" s="216">
        <v>43</v>
      </c>
      <c r="E81" s="216">
        <v>44.773367</v>
      </c>
      <c r="F81" s="216">
        <v>15</v>
      </c>
      <c r="G81" s="216">
        <v>38.498472</v>
      </c>
      <c r="H81" s="216">
        <v>52</v>
      </c>
      <c r="I81" s="216">
        <v>311.691236</v>
      </c>
      <c r="J81" s="216">
        <v>2581</v>
      </c>
      <c r="K81" s="216">
        <v>885.71812299999999</v>
      </c>
      <c r="L81" s="216"/>
      <c r="M81" s="216"/>
      <c r="N81" s="124"/>
      <c r="O81" s="124"/>
      <c r="P81" s="124"/>
      <c r="Q81" s="124"/>
      <c r="R81" s="124"/>
      <c r="S81" s="124"/>
      <c r="T81" s="124"/>
    </row>
    <row r="82" spans="2:20">
      <c r="B82" s="213">
        <v>39630</v>
      </c>
      <c r="C82" s="216"/>
      <c r="D82" s="216">
        <v>43</v>
      </c>
      <c r="E82" s="216">
        <v>45.914037</v>
      </c>
      <c r="F82" s="216">
        <v>15</v>
      </c>
      <c r="G82" s="216">
        <v>38.880471999999997</v>
      </c>
      <c r="H82" s="216">
        <v>52</v>
      </c>
      <c r="I82" s="216">
        <v>334.80963300000002</v>
      </c>
      <c r="J82" s="216">
        <v>2572</v>
      </c>
      <c r="K82" s="216">
        <v>890.44201499999997</v>
      </c>
      <c r="L82" s="216"/>
      <c r="M82" s="216"/>
      <c r="N82" s="124"/>
      <c r="O82" s="124"/>
      <c r="P82" s="124"/>
      <c r="Q82" s="124"/>
      <c r="R82" s="124"/>
      <c r="S82" s="124"/>
      <c r="T82" s="124"/>
    </row>
    <row r="83" spans="2:20">
      <c r="B83" s="213">
        <v>39661</v>
      </c>
      <c r="C83" s="216"/>
      <c r="D83" s="216">
        <v>43</v>
      </c>
      <c r="E83" s="216">
        <v>46.955278</v>
      </c>
      <c r="F83" s="216">
        <v>15</v>
      </c>
      <c r="G83" s="216">
        <v>39.258840999999997</v>
      </c>
      <c r="H83" s="216">
        <v>52</v>
      </c>
      <c r="I83" s="216">
        <v>327.85255899999999</v>
      </c>
      <c r="J83" s="216">
        <v>2565</v>
      </c>
      <c r="K83" s="216">
        <v>901.181106</v>
      </c>
      <c r="L83" s="216"/>
      <c r="M83" s="216"/>
      <c r="N83" s="124"/>
      <c r="O83" s="124"/>
      <c r="P83" s="124"/>
      <c r="Q83" s="124"/>
      <c r="R83" s="124"/>
      <c r="S83" s="124"/>
      <c r="T83" s="124"/>
    </row>
    <row r="84" spans="2:20">
      <c r="B84" s="213">
        <v>39692</v>
      </c>
      <c r="C84" s="216"/>
      <c r="D84" s="216">
        <v>43</v>
      </c>
      <c r="E84" s="216">
        <v>48.191552000000001</v>
      </c>
      <c r="F84" s="216">
        <v>15</v>
      </c>
      <c r="G84" s="216">
        <v>43.449893000000003</v>
      </c>
      <c r="H84" s="216">
        <v>52</v>
      </c>
      <c r="I84" s="216">
        <v>326.12367699999999</v>
      </c>
      <c r="J84" s="216">
        <v>2561</v>
      </c>
      <c r="K84" s="216">
        <v>893.421334</v>
      </c>
      <c r="L84" s="216"/>
      <c r="M84" s="216"/>
      <c r="N84" s="124"/>
      <c r="O84" s="124"/>
      <c r="P84" s="124"/>
      <c r="Q84" s="124"/>
      <c r="R84" s="124"/>
      <c r="S84" s="124"/>
      <c r="T84" s="124"/>
    </row>
    <row r="85" spans="2:20">
      <c r="B85" s="213">
        <v>39722</v>
      </c>
      <c r="C85" s="216"/>
      <c r="D85" s="216">
        <v>43</v>
      </c>
      <c r="E85" s="216">
        <v>53.849291999999998</v>
      </c>
      <c r="F85" s="216">
        <v>15</v>
      </c>
      <c r="G85" s="216">
        <v>43.120058999999998</v>
      </c>
      <c r="H85" s="216">
        <v>52</v>
      </c>
      <c r="I85" s="216">
        <v>327.79969499999999</v>
      </c>
      <c r="J85" s="216">
        <v>2553</v>
      </c>
      <c r="K85" s="216">
        <v>910.71078699999998</v>
      </c>
      <c r="L85" s="216"/>
      <c r="M85" s="216"/>
      <c r="N85" s="124"/>
      <c r="O85" s="124"/>
      <c r="P85" s="124"/>
      <c r="Q85" s="124"/>
      <c r="R85" s="124"/>
      <c r="S85" s="124"/>
      <c r="T85" s="124"/>
    </row>
    <row r="86" spans="2:20">
      <c r="B86" s="213">
        <v>39753</v>
      </c>
      <c r="C86" s="216"/>
      <c r="D86" s="216">
        <v>43</v>
      </c>
      <c r="E86" s="216">
        <v>55.008602000000003</v>
      </c>
      <c r="F86" s="216">
        <v>15</v>
      </c>
      <c r="G86" s="216">
        <v>43.668621999999999</v>
      </c>
      <c r="H86" s="216">
        <v>52</v>
      </c>
      <c r="I86" s="216">
        <v>329.37987700000002</v>
      </c>
      <c r="J86" s="216">
        <v>2549</v>
      </c>
      <c r="K86" s="216">
        <v>915.519992</v>
      </c>
      <c r="L86" s="216"/>
      <c r="M86" s="216"/>
      <c r="N86" s="124"/>
      <c r="O86" s="124"/>
      <c r="P86" s="124"/>
      <c r="Q86" s="124"/>
      <c r="R86" s="124"/>
      <c r="S86" s="124"/>
      <c r="T86" s="124"/>
    </row>
    <row r="87" spans="2:20">
      <c r="B87" s="213">
        <v>39783</v>
      </c>
      <c r="C87" s="216"/>
      <c r="D87" s="216">
        <v>43</v>
      </c>
      <c r="E87" s="216">
        <v>46.158385000000003</v>
      </c>
      <c r="F87" s="216">
        <v>14</v>
      </c>
      <c r="G87" s="217">
        <v>21.229704000000002</v>
      </c>
      <c r="H87" s="216">
        <v>52</v>
      </c>
      <c r="I87" s="217">
        <v>330.71986299999998</v>
      </c>
      <c r="J87" s="216">
        <v>2533</v>
      </c>
      <c r="K87" s="216">
        <v>933.87631099999999</v>
      </c>
      <c r="L87" s="216"/>
      <c r="M87" s="216"/>
      <c r="N87" s="124"/>
      <c r="O87" s="124"/>
      <c r="P87" s="124"/>
      <c r="Q87" s="124"/>
      <c r="R87" s="124"/>
      <c r="S87" s="124"/>
      <c r="T87" s="124"/>
    </row>
    <row r="88" spans="2:20">
      <c r="B88" s="213">
        <v>39814</v>
      </c>
      <c r="C88" s="216"/>
      <c r="D88" s="216">
        <v>43</v>
      </c>
      <c r="E88" s="216">
        <v>46.815272999999998</v>
      </c>
      <c r="F88" s="216">
        <v>12</v>
      </c>
      <c r="G88" s="216">
        <v>18.358692999999999</v>
      </c>
      <c r="H88" s="216">
        <v>52</v>
      </c>
      <c r="I88" s="216">
        <v>332.25277699999998</v>
      </c>
      <c r="J88" s="216">
        <v>2532</v>
      </c>
      <c r="K88" s="216">
        <v>941.88373999999999</v>
      </c>
      <c r="L88" s="216"/>
      <c r="M88" s="216"/>
      <c r="N88" s="124"/>
      <c r="O88" s="124"/>
      <c r="P88" s="124"/>
      <c r="Q88" s="124"/>
      <c r="R88" s="124"/>
      <c r="S88" s="124"/>
      <c r="T88" s="124"/>
    </row>
    <row r="89" spans="2:20">
      <c r="B89" s="213">
        <v>39845</v>
      </c>
      <c r="C89" s="216"/>
      <c r="D89" s="216">
        <v>43</v>
      </c>
      <c r="E89" s="216">
        <v>47.357638999999999</v>
      </c>
      <c r="F89" s="216">
        <v>11</v>
      </c>
      <c r="G89" s="216">
        <v>16.844251</v>
      </c>
      <c r="H89" s="216">
        <v>52</v>
      </c>
      <c r="I89" s="216">
        <v>333.47236099999998</v>
      </c>
      <c r="J89" s="216">
        <v>2527</v>
      </c>
      <c r="K89" s="216">
        <v>934.29393400000004</v>
      </c>
      <c r="L89" s="216"/>
      <c r="M89" s="216"/>
      <c r="N89" s="124"/>
      <c r="O89" s="124"/>
      <c r="P89" s="124"/>
      <c r="Q89" s="124"/>
      <c r="R89" s="124"/>
      <c r="S89" s="124"/>
      <c r="T89" s="124"/>
    </row>
    <row r="90" spans="2:20">
      <c r="B90" s="213">
        <v>39873</v>
      </c>
      <c r="C90" s="216"/>
      <c r="D90" s="216">
        <v>43</v>
      </c>
      <c r="E90" s="216">
        <v>47.500011999999998</v>
      </c>
      <c r="F90" s="216">
        <v>12</v>
      </c>
      <c r="G90" s="216">
        <v>17.259983999999999</v>
      </c>
      <c r="H90" s="216">
        <v>52</v>
      </c>
      <c r="I90" s="216">
        <v>326.49831899999998</v>
      </c>
      <c r="J90" s="216">
        <v>2525</v>
      </c>
      <c r="K90" s="216">
        <v>953.53188799999998</v>
      </c>
      <c r="L90" s="216"/>
      <c r="M90" s="216"/>
      <c r="N90" s="124"/>
      <c r="O90" s="124"/>
      <c r="P90" s="124"/>
      <c r="Q90" s="124"/>
      <c r="R90" s="124"/>
      <c r="S90" s="124"/>
      <c r="T90" s="124"/>
    </row>
    <row r="91" spans="2:20">
      <c r="B91" s="213">
        <v>39904</v>
      </c>
      <c r="C91" s="216"/>
      <c r="D91" s="216">
        <v>43</v>
      </c>
      <c r="E91" s="216">
        <v>27.945401</v>
      </c>
      <c r="F91" s="216">
        <v>12</v>
      </c>
      <c r="G91" s="216">
        <v>17.625654000000001</v>
      </c>
      <c r="H91" s="216">
        <v>52</v>
      </c>
      <c r="I91" s="216">
        <v>334.70349700000003</v>
      </c>
      <c r="J91" s="216">
        <v>2515</v>
      </c>
      <c r="K91" s="216">
        <v>971.56131400000004</v>
      </c>
      <c r="L91" s="216"/>
      <c r="M91" s="216"/>
      <c r="N91" s="124"/>
      <c r="O91" s="124"/>
      <c r="P91" s="124"/>
      <c r="Q91" s="124"/>
      <c r="R91" s="124"/>
      <c r="S91" s="124"/>
      <c r="T91" s="124"/>
    </row>
    <row r="92" spans="2:20">
      <c r="B92" s="213">
        <v>39934</v>
      </c>
      <c r="C92" s="216"/>
      <c r="D92" s="216">
        <v>43</v>
      </c>
      <c r="E92" s="216">
        <v>28.25207</v>
      </c>
      <c r="F92" s="216">
        <v>12</v>
      </c>
      <c r="G92" s="216">
        <v>17.772326</v>
      </c>
      <c r="H92" s="216">
        <v>52</v>
      </c>
      <c r="I92" s="216">
        <v>336.79906099999999</v>
      </c>
      <c r="J92" s="216">
        <v>2511</v>
      </c>
      <c r="K92" s="216">
        <v>993.89494100000002</v>
      </c>
      <c r="L92" s="216"/>
      <c r="M92" s="216"/>
      <c r="N92" s="124"/>
      <c r="O92" s="124"/>
      <c r="P92" s="124"/>
      <c r="Q92" s="124"/>
      <c r="R92" s="124"/>
      <c r="S92" s="124"/>
      <c r="T92" s="124"/>
    </row>
    <row r="93" spans="2:20">
      <c r="B93" s="213">
        <v>39966</v>
      </c>
      <c r="C93" s="216"/>
      <c r="D93" s="216">
        <v>43</v>
      </c>
      <c r="E93" s="216">
        <v>28.394683000000001</v>
      </c>
      <c r="F93" s="216">
        <v>12</v>
      </c>
      <c r="G93" s="216">
        <v>16.974345</v>
      </c>
      <c r="H93" s="216">
        <v>52</v>
      </c>
      <c r="I93" s="216">
        <v>340.812748</v>
      </c>
      <c r="J93" s="216">
        <v>2503</v>
      </c>
      <c r="K93" s="216">
        <v>996.92027599999994</v>
      </c>
      <c r="L93" s="216"/>
      <c r="M93" s="216"/>
      <c r="N93" s="124"/>
      <c r="O93" s="124"/>
      <c r="P93" s="124"/>
      <c r="Q93" s="124"/>
      <c r="R93" s="124"/>
      <c r="S93" s="124"/>
      <c r="T93" s="124"/>
    </row>
    <row r="94" spans="2:20">
      <c r="B94" s="213">
        <v>39995</v>
      </c>
      <c r="C94" s="216"/>
      <c r="D94" s="216">
        <v>43</v>
      </c>
      <c r="E94" s="216">
        <v>28.436515</v>
      </c>
      <c r="F94" s="216">
        <v>11</v>
      </c>
      <c r="G94" s="216">
        <v>16.972919000000001</v>
      </c>
      <c r="H94" s="216">
        <v>52</v>
      </c>
      <c r="I94" s="216">
        <v>346.96370400000001</v>
      </c>
      <c r="J94" s="216">
        <v>2497</v>
      </c>
      <c r="K94" s="216">
        <v>986.02624700000001</v>
      </c>
      <c r="L94" s="216"/>
      <c r="M94" s="216"/>
      <c r="N94" s="124"/>
      <c r="O94" s="124"/>
      <c r="P94" s="124"/>
      <c r="Q94" s="124"/>
      <c r="R94" s="124"/>
      <c r="S94" s="124"/>
      <c r="T94" s="124"/>
    </row>
    <row r="95" spans="2:20">
      <c r="B95" s="213">
        <v>40026</v>
      </c>
      <c r="C95" s="216"/>
      <c r="D95" s="216">
        <v>43</v>
      </c>
      <c r="E95" s="216">
        <v>28.578462999999999</v>
      </c>
      <c r="F95" s="216">
        <v>12</v>
      </c>
      <c r="G95" s="216">
        <v>17.846826</v>
      </c>
      <c r="H95" s="216">
        <v>52</v>
      </c>
      <c r="I95" s="216">
        <v>348.28635500000001</v>
      </c>
      <c r="J95" s="216">
        <v>2482</v>
      </c>
      <c r="K95" s="216">
        <v>977.51964099999998</v>
      </c>
      <c r="L95" s="216"/>
      <c r="M95" s="216"/>
      <c r="N95" s="124"/>
      <c r="O95" s="124"/>
      <c r="P95" s="124"/>
      <c r="Q95" s="124"/>
      <c r="R95" s="124"/>
      <c r="S95" s="124"/>
      <c r="T95" s="124"/>
    </row>
    <row r="96" spans="2:20">
      <c r="B96" s="213">
        <v>40057</v>
      </c>
      <c r="C96" s="216"/>
      <c r="D96" s="216">
        <v>43</v>
      </c>
      <c r="E96" s="216">
        <v>28.631591</v>
      </c>
      <c r="F96" s="216">
        <v>12</v>
      </c>
      <c r="G96" s="216">
        <v>17.786799999999999</v>
      </c>
      <c r="H96" s="216">
        <v>52</v>
      </c>
      <c r="I96" s="216">
        <v>350.16657900000001</v>
      </c>
      <c r="J96" s="216">
        <v>2477</v>
      </c>
      <c r="K96" s="216">
        <v>977.03335400000003</v>
      </c>
      <c r="L96" s="216"/>
      <c r="M96" s="216"/>
      <c r="N96" s="124"/>
      <c r="O96" s="124"/>
      <c r="P96" s="124"/>
      <c r="Q96" s="124"/>
      <c r="R96" s="124"/>
      <c r="S96" s="124"/>
      <c r="T96" s="124"/>
    </row>
    <row r="97" spans="2:20">
      <c r="B97" s="213">
        <v>40087</v>
      </c>
      <c r="C97" s="216"/>
      <c r="D97" s="216">
        <v>43</v>
      </c>
      <c r="E97" s="216">
        <v>29.209752000000002</v>
      </c>
      <c r="F97" s="216">
        <v>12</v>
      </c>
      <c r="G97" s="216">
        <v>17.786799999999999</v>
      </c>
      <c r="H97" s="216">
        <v>52</v>
      </c>
      <c r="I97" s="216">
        <v>363.46893899999998</v>
      </c>
      <c r="J97" s="216">
        <v>2472</v>
      </c>
      <c r="K97" s="216">
        <v>976.42692899999997</v>
      </c>
      <c r="L97" s="216"/>
      <c r="M97" s="216"/>
      <c r="N97" s="124"/>
      <c r="O97" s="124"/>
      <c r="P97" s="124"/>
      <c r="Q97" s="124"/>
      <c r="R97" s="124"/>
      <c r="S97" s="124"/>
      <c r="T97" s="124"/>
    </row>
    <row r="98" spans="2:20">
      <c r="B98" s="213">
        <v>40118</v>
      </c>
      <c r="C98" s="216"/>
      <c r="D98" s="216">
        <v>43</v>
      </c>
      <c r="E98" s="216">
        <v>29.371974000000002</v>
      </c>
      <c r="F98" s="216">
        <v>12</v>
      </c>
      <c r="G98" s="216">
        <v>17.786799999999999</v>
      </c>
      <c r="H98" s="216">
        <v>52</v>
      </c>
      <c r="I98" s="216">
        <v>368.94762300000002</v>
      </c>
      <c r="J98" s="216">
        <v>2468</v>
      </c>
      <c r="K98" s="216">
        <v>966.81874100000005</v>
      </c>
      <c r="L98" s="216"/>
      <c r="M98" s="216"/>
      <c r="N98" s="124"/>
      <c r="O98" s="124"/>
      <c r="P98" s="124"/>
      <c r="Q98" s="124"/>
      <c r="R98" s="124"/>
      <c r="S98" s="124"/>
      <c r="T98" s="124"/>
    </row>
    <row r="99" spans="2:20">
      <c r="B99" s="213">
        <v>40148</v>
      </c>
      <c r="C99" s="216"/>
      <c r="D99" s="216">
        <v>43</v>
      </c>
      <c r="E99" s="216">
        <v>8.6448070000000001</v>
      </c>
      <c r="F99" s="216">
        <v>12</v>
      </c>
      <c r="G99" s="216">
        <v>17.786799999999999</v>
      </c>
      <c r="H99" s="216">
        <v>50</v>
      </c>
      <c r="I99" s="216">
        <v>369.95391599999999</v>
      </c>
      <c r="J99" s="216">
        <v>2462</v>
      </c>
      <c r="K99" s="216">
        <v>967.17713000000003</v>
      </c>
      <c r="L99" s="216"/>
      <c r="M99" s="216"/>
      <c r="N99" s="124"/>
      <c r="O99" s="124"/>
      <c r="P99" s="124"/>
      <c r="Q99" s="124"/>
      <c r="R99" s="124"/>
      <c r="S99" s="124"/>
      <c r="T99" s="124"/>
    </row>
    <row r="100" spans="2:20">
      <c r="B100" s="213">
        <v>40179</v>
      </c>
      <c r="C100" s="216"/>
      <c r="D100" s="216">
        <v>42</v>
      </c>
      <c r="E100" s="216">
        <v>8.7366679999999999</v>
      </c>
      <c r="F100" s="216">
        <v>12</v>
      </c>
      <c r="G100" s="216">
        <v>17.793545999999999</v>
      </c>
      <c r="H100" s="216">
        <v>50</v>
      </c>
      <c r="I100" s="216">
        <v>368.08777099999998</v>
      </c>
      <c r="J100" s="216">
        <v>2457</v>
      </c>
      <c r="K100" s="216">
        <v>962.49742700000002</v>
      </c>
      <c r="L100" s="216"/>
      <c r="M100" s="216"/>
      <c r="N100" s="124"/>
      <c r="O100" s="124"/>
      <c r="P100" s="124"/>
      <c r="Q100" s="124"/>
      <c r="R100" s="124"/>
      <c r="S100" s="124"/>
      <c r="T100" s="124"/>
    </row>
    <row r="101" spans="2:20" ht="12.75" customHeight="1">
      <c r="B101" s="213">
        <v>40210</v>
      </c>
      <c r="C101" s="216"/>
      <c r="D101" s="216">
        <v>42</v>
      </c>
      <c r="E101" s="216">
        <v>8.7783750000000005</v>
      </c>
      <c r="F101" s="216">
        <v>4</v>
      </c>
      <c r="G101" s="216">
        <v>0.16773199999999999</v>
      </c>
      <c r="H101" s="216">
        <v>50</v>
      </c>
      <c r="I101" s="216">
        <v>349.36321299999997</v>
      </c>
      <c r="J101" s="216">
        <v>2454</v>
      </c>
      <c r="K101" s="216">
        <v>953.57695100000001</v>
      </c>
      <c r="L101" s="216"/>
      <c r="M101" s="216"/>
      <c r="N101" s="124"/>
      <c r="O101" s="124"/>
      <c r="P101" s="124"/>
      <c r="Q101" s="124"/>
      <c r="R101" s="124"/>
      <c r="S101" s="124"/>
      <c r="T101" s="124"/>
    </row>
    <row r="102" spans="2:20" ht="12.75" customHeight="1">
      <c r="B102" s="213">
        <v>40238</v>
      </c>
      <c r="C102" s="216"/>
      <c r="D102" s="216">
        <v>42</v>
      </c>
      <c r="E102" s="216">
        <v>9.0124239999999993</v>
      </c>
      <c r="F102" s="216">
        <v>3</v>
      </c>
      <c r="G102" s="216">
        <v>0.166079</v>
      </c>
      <c r="H102" s="216">
        <v>50</v>
      </c>
      <c r="I102" s="216">
        <v>349.40380699999997</v>
      </c>
      <c r="J102" s="216">
        <v>2449</v>
      </c>
      <c r="K102" s="216">
        <v>962.50639799999999</v>
      </c>
      <c r="L102" s="216"/>
      <c r="M102" s="216"/>
      <c r="N102" s="124"/>
      <c r="O102" s="124"/>
      <c r="P102" s="124"/>
      <c r="Q102" s="124"/>
      <c r="R102" s="124"/>
      <c r="S102" s="124"/>
      <c r="T102" s="124"/>
    </row>
    <row r="103" spans="2:20" ht="12.75" customHeight="1">
      <c r="B103" s="213">
        <v>40269</v>
      </c>
      <c r="C103" s="216"/>
      <c r="D103" s="216">
        <v>42</v>
      </c>
      <c r="E103" s="216">
        <v>9.0624640000000003</v>
      </c>
      <c r="F103" s="216">
        <v>3</v>
      </c>
      <c r="G103" s="216">
        <v>1.9531E-2</v>
      </c>
      <c r="H103" s="216">
        <v>50</v>
      </c>
      <c r="I103" s="216">
        <v>358.39569899999998</v>
      </c>
      <c r="J103" s="216">
        <v>2447</v>
      </c>
      <c r="K103" s="216">
        <v>973.11163899999997</v>
      </c>
      <c r="L103" s="216"/>
      <c r="M103" s="216"/>
      <c r="N103" s="124"/>
      <c r="O103" s="124"/>
      <c r="P103" s="124"/>
      <c r="Q103" s="124"/>
      <c r="R103" s="124"/>
      <c r="S103" s="124"/>
      <c r="T103" s="124"/>
    </row>
    <row r="104" spans="2:20" ht="12.75" customHeight="1">
      <c r="B104" s="213">
        <v>40299</v>
      </c>
      <c r="C104" s="216"/>
      <c r="D104" s="216">
        <v>42</v>
      </c>
      <c r="E104" s="216">
        <v>9.2739469999999997</v>
      </c>
      <c r="F104" s="216">
        <v>3</v>
      </c>
      <c r="G104" s="216">
        <v>1.9741999999999999E-2</v>
      </c>
      <c r="H104" s="216">
        <v>50</v>
      </c>
      <c r="I104" s="216">
        <v>362.11835300000001</v>
      </c>
      <c r="J104" s="216">
        <v>2442</v>
      </c>
      <c r="K104" s="216">
        <v>978.60448299999996</v>
      </c>
      <c r="L104" s="216"/>
      <c r="M104" s="216"/>
      <c r="N104" s="124"/>
      <c r="O104" s="124"/>
      <c r="P104" s="124"/>
      <c r="Q104" s="124"/>
      <c r="R104" s="124"/>
      <c r="S104" s="124"/>
      <c r="T104" s="124"/>
    </row>
    <row r="105" spans="2:20" ht="12.75" customHeight="1">
      <c r="B105" s="213">
        <v>40330</v>
      </c>
      <c r="C105" s="216"/>
      <c r="D105" s="216">
        <v>42</v>
      </c>
      <c r="E105" s="216">
        <v>9.4016669999999998</v>
      </c>
      <c r="F105" s="216">
        <v>4</v>
      </c>
      <c r="G105" s="216">
        <v>1.9772999999999999E-2</v>
      </c>
      <c r="H105" s="216">
        <v>50</v>
      </c>
      <c r="I105" s="216">
        <v>365.34851900000001</v>
      </c>
      <c r="J105" s="216">
        <v>2441</v>
      </c>
      <c r="K105" s="216">
        <v>976.17986699999994</v>
      </c>
      <c r="L105" s="216"/>
      <c r="M105" s="216"/>
      <c r="N105" s="124"/>
      <c r="O105" s="124"/>
      <c r="P105" s="124"/>
      <c r="Q105" s="124"/>
      <c r="R105" s="124"/>
      <c r="S105" s="124"/>
      <c r="T105" s="124"/>
    </row>
    <row r="106" spans="2:20" ht="12.75" customHeight="1">
      <c r="B106" s="213">
        <v>40360</v>
      </c>
      <c r="C106" s="216"/>
      <c r="D106" s="216">
        <v>42</v>
      </c>
      <c r="E106" s="216">
        <v>9.5441219999999998</v>
      </c>
      <c r="F106" s="216">
        <v>4</v>
      </c>
      <c r="G106" s="216">
        <v>1.9772999999999999E-2</v>
      </c>
      <c r="H106" s="216">
        <v>50</v>
      </c>
      <c r="I106" s="216">
        <v>368.44968299999999</v>
      </c>
      <c r="J106" s="216">
        <v>2438</v>
      </c>
      <c r="K106" s="216">
        <v>970.83635100000004</v>
      </c>
      <c r="L106" s="216"/>
      <c r="M106" s="216"/>
      <c r="N106" s="124"/>
      <c r="O106" s="124"/>
      <c r="P106" s="124"/>
      <c r="Q106" s="124"/>
      <c r="R106" s="124"/>
      <c r="S106" s="124"/>
      <c r="T106" s="124"/>
    </row>
    <row r="107" spans="2:20" ht="12.75" customHeight="1">
      <c r="B107" s="213">
        <v>40391</v>
      </c>
      <c r="C107" s="216"/>
      <c r="D107" s="216">
        <v>42</v>
      </c>
      <c r="E107" s="216">
        <v>9.7065850000000005</v>
      </c>
      <c r="F107" s="216">
        <v>4</v>
      </c>
      <c r="G107" s="216">
        <v>1.9772999999999999E-2</v>
      </c>
      <c r="H107" s="216">
        <v>51</v>
      </c>
      <c r="I107" s="216">
        <v>370.68733200000003</v>
      </c>
      <c r="J107" s="216">
        <v>2435</v>
      </c>
      <c r="K107" s="216">
        <v>979.30088599999999</v>
      </c>
      <c r="L107" s="216"/>
      <c r="M107" s="216"/>
      <c r="N107" s="124"/>
      <c r="O107" s="124"/>
      <c r="P107" s="124"/>
      <c r="Q107" s="124"/>
      <c r="R107" s="124"/>
      <c r="S107" s="124"/>
      <c r="T107" s="124"/>
    </row>
    <row r="108" spans="2:20" ht="12.75" customHeight="1">
      <c r="B108" s="213">
        <v>40422</v>
      </c>
      <c r="C108" s="216"/>
      <c r="D108" s="216">
        <v>42</v>
      </c>
      <c r="E108" s="216">
        <v>9.9200510000000008</v>
      </c>
      <c r="F108" s="216">
        <v>4</v>
      </c>
      <c r="G108" s="216">
        <v>1.9772999999999999E-2</v>
      </c>
      <c r="H108" s="216">
        <v>51</v>
      </c>
      <c r="I108" s="216">
        <v>376.03473100000002</v>
      </c>
      <c r="J108" s="216">
        <v>2433</v>
      </c>
      <c r="K108" s="216">
        <v>975.68461000000002</v>
      </c>
      <c r="L108" s="216"/>
      <c r="M108" s="216"/>
      <c r="N108" s="124"/>
      <c r="O108" s="124"/>
      <c r="P108" s="124"/>
      <c r="Q108" s="124"/>
      <c r="R108" s="124"/>
      <c r="S108" s="124"/>
      <c r="T108" s="124"/>
    </row>
    <row r="109" spans="2:20" ht="12.75" customHeight="1">
      <c r="B109" s="213">
        <v>40452</v>
      </c>
      <c r="C109" s="216"/>
      <c r="D109" s="216">
        <v>42</v>
      </c>
      <c r="E109" s="216">
        <v>10.141170000000001</v>
      </c>
      <c r="F109" s="216">
        <v>4</v>
      </c>
      <c r="G109" s="216">
        <v>1.9772999999999999E-2</v>
      </c>
      <c r="H109" s="216">
        <v>51</v>
      </c>
      <c r="I109" s="216">
        <v>375.824929</v>
      </c>
      <c r="J109" s="216">
        <v>2432</v>
      </c>
      <c r="K109" s="216">
        <v>977.73888499999998</v>
      </c>
      <c r="L109" s="216"/>
      <c r="M109" s="216"/>
      <c r="N109" s="124"/>
      <c r="O109" s="124"/>
      <c r="P109" s="124"/>
      <c r="Q109" s="124"/>
      <c r="R109" s="124"/>
      <c r="S109" s="124"/>
      <c r="T109" s="124"/>
    </row>
    <row r="110" spans="2:20" ht="12.75" customHeight="1">
      <c r="B110" s="213">
        <v>40483</v>
      </c>
      <c r="C110" s="216"/>
      <c r="D110" s="216">
        <v>42</v>
      </c>
      <c r="E110" s="216">
        <v>10.238954</v>
      </c>
      <c r="F110" s="216">
        <v>4</v>
      </c>
      <c r="G110" s="216">
        <v>1.9772999999999999E-2</v>
      </c>
      <c r="H110" s="216">
        <v>51</v>
      </c>
      <c r="I110" s="216">
        <v>376.46522499999998</v>
      </c>
      <c r="J110" s="216">
        <v>2428</v>
      </c>
      <c r="K110" s="216">
        <v>940.15290400000004</v>
      </c>
      <c r="L110" s="216"/>
      <c r="M110" s="216"/>
      <c r="N110" s="124"/>
      <c r="O110" s="124"/>
      <c r="P110" s="124"/>
      <c r="Q110" s="124"/>
      <c r="R110" s="124"/>
      <c r="S110" s="124"/>
      <c r="T110" s="124"/>
    </row>
    <row r="111" spans="2:20">
      <c r="B111" s="213">
        <v>40513</v>
      </c>
      <c r="C111" s="216"/>
      <c r="D111" s="216">
        <v>42</v>
      </c>
      <c r="E111" s="216">
        <v>4.8867669999999999</v>
      </c>
      <c r="F111" s="216">
        <v>4</v>
      </c>
      <c r="G111" s="216">
        <v>1.9772999999999999E-2</v>
      </c>
      <c r="H111" s="216">
        <v>50</v>
      </c>
      <c r="I111" s="216">
        <v>293.67921100000001</v>
      </c>
      <c r="J111" s="216">
        <v>2423</v>
      </c>
      <c r="K111" s="216">
        <v>941.45183299999997</v>
      </c>
      <c r="L111" s="216"/>
      <c r="M111" s="216"/>
      <c r="N111" s="9"/>
      <c r="O111" s="201"/>
    </row>
    <row r="112" spans="2:20">
      <c r="B112" s="213">
        <v>40544</v>
      </c>
      <c r="C112" s="216"/>
      <c r="D112" s="216">
        <v>42</v>
      </c>
      <c r="E112" s="216">
        <v>4.9308240000000003</v>
      </c>
      <c r="F112" s="216">
        <v>4</v>
      </c>
      <c r="G112" s="216">
        <v>1.9772999999999999E-2</v>
      </c>
      <c r="H112" s="216">
        <v>50</v>
      </c>
      <c r="I112" s="216">
        <v>293.70279199999999</v>
      </c>
      <c r="J112" s="216">
        <v>2420</v>
      </c>
      <c r="K112" s="216">
        <v>942.05547799999999</v>
      </c>
      <c r="L112" s="216"/>
      <c r="M112" s="216"/>
      <c r="N112" s="9"/>
      <c r="O112" s="201"/>
    </row>
    <row r="113" spans="2:15">
      <c r="B113" s="213">
        <v>40575</v>
      </c>
      <c r="C113" s="216"/>
      <c r="D113" s="216">
        <v>42</v>
      </c>
      <c r="E113" s="216">
        <v>5.0237949999999998</v>
      </c>
      <c r="F113" s="216">
        <v>4</v>
      </c>
      <c r="G113" s="216">
        <v>1.9772999999999999E-2</v>
      </c>
      <c r="H113" s="216">
        <v>50</v>
      </c>
      <c r="I113" s="216">
        <v>294.92664300000001</v>
      </c>
      <c r="J113" s="216">
        <v>2421</v>
      </c>
      <c r="K113" s="216">
        <v>944.56816900000001</v>
      </c>
      <c r="L113" s="216"/>
      <c r="M113" s="216"/>
      <c r="N113" s="9"/>
      <c r="O113" s="201"/>
    </row>
    <row r="114" spans="2:15">
      <c r="B114" s="213">
        <v>40603</v>
      </c>
      <c r="C114" s="216"/>
      <c r="D114" s="216">
        <v>42</v>
      </c>
      <c r="E114" s="216">
        <v>5.1171230000000003</v>
      </c>
      <c r="F114" s="218">
        <v>0</v>
      </c>
      <c r="G114" s="218">
        <v>0</v>
      </c>
      <c r="H114" s="216">
        <v>50</v>
      </c>
      <c r="I114" s="216">
        <v>296.19609500000001</v>
      </c>
      <c r="J114" s="216">
        <v>2414</v>
      </c>
      <c r="K114" s="216">
        <v>958.18523400000004</v>
      </c>
      <c r="L114" s="216"/>
      <c r="M114" s="216"/>
      <c r="N114" s="9"/>
      <c r="O114" s="201"/>
    </row>
    <row r="115" spans="2:15">
      <c r="B115" s="213">
        <v>40634</v>
      </c>
      <c r="C115" s="216"/>
      <c r="D115" s="216">
        <v>42</v>
      </c>
      <c r="E115" s="216">
        <v>5.2104010000000001</v>
      </c>
      <c r="F115" s="218">
        <v>0</v>
      </c>
      <c r="G115" s="218">
        <v>0</v>
      </c>
      <c r="H115" s="216">
        <v>50</v>
      </c>
      <c r="I115" s="216">
        <v>291.01301699999999</v>
      </c>
      <c r="J115" s="216">
        <v>2411</v>
      </c>
      <c r="K115" s="216">
        <v>973.26480500000002</v>
      </c>
      <c r="L115" s="216"/>
      <c r="M115" s="216"/>
      <c r="N115" s="9"/>
      <c r="O115" s="201"/>
    </row>
    <row r="116" spans="2:15">
      <c r="B116" s="213">
        <v>40664</v>
      </c>
      <c r="C116" s="216"/>
      <c r="D116" s="216">
        <v>42</v>
      </c>
      <c r="E116" s="216">
        <v>5.456874</v>
      </c>
      <c r="F116" s="218">
        <v>0</v>
      </c>
      <c r="G116" s="218">
        <v>0</v>
      </c>
      <c r="H116" s="216">
        <v>50</v>
      </c>
      <c r="I116" s="216">
        <v>291.12242500000002</v>
      </c>
      <c r="J116" s="216">
        <v>2408</v>
      </c>
      <c r="K116" s="216">
        <v>983.78209700000002</v>
      </c>
      <c r="L116" s="216"/>
      <c r="M116" s="216"/>
      <c r="N116" s="9"/>
      <c r="O116" s="201"/>
    </row>
    <row r="117" spans="2:15">
      <c r="B117" s="213">
        <v>40695</v>
      </c>
      <c r="C117" s="216"/>
      <c r="D117" s="216">
        <v>42</v>
      </c>
      <c r="E117" s="216">
        <v>5.6032440000000001</v>
      </c>
      <c r="F117" s="218">
        <v>0</v>
      </c>
      <c r="G117" s="218">
        <v>0</v>
      </c>
      <c r="H117" s="216">
        <v>49</v>
      </c>
      <c r="I117" s="216">
        <v>296.76685900000001</v>
      </c>
      <c r="J117" s="216">
        <v>2401</v>
      </c>
      <c r="K117" s="216">
        <v>987.71519799999999</v>
      </c>
      <c r="L117" s="216"/>
      <c r="M117" s="216"/>
      <c r="N117" s="9"/>
      <c r="O117" s="201"/>
    </row>
    <row r="118" spans="2:15">
      <c r="B118" s="213">
        <v>40725</v>
      </c>
      <c r="C118" s="216"/>
      <c r="D118" s="216">
        <v>42</v>
      </c>
      <c r="E118" s="216">
        <v>5.6970700000000001</v>
      </c>
      <c r="F118" s="218">
        <v>0</v>
      </c>
      <c r="G118" s="218">
        <v>0</v>
      </c>
      <c r="H118" s="216">
        <v>49</v>
      </c>
      <c r="I118" s="216">
        <v>300.92039499999998</v>
      </c>
      <c r="J118" s="216">
        <v>2397</v>
      </c>
      <c r="K118" s="216">
        <v>991.73409700000002</v>
      </c>
      <c r="L118" s="216"/>
      <c r="M118" s="216"/>
      <c r="N118" s="9"/>
      <c r="O118" s="201"/>
    </row>
    <row r="119" spans="2:15">
      <c r="B119" s="213">
        <v>40756</v>
      </c>
      <c r="C119" s="216"/>
      <c r="D119" s="216">
        <v>42</v>
      </c>
      <c r="E119" s="216">
        <v>5.7409910000000002</v>
      </c>
      <c r="F119" s="218">
        <v>0</v>
      </c>
      <c r="G119" s="218">
        <v>0</v>
      </c>
      <c r="H119" s="216">
        <v>49</v>
      </c>
      <c r="I119" s="216">
        <v>302.213392</v>
      </c>
      <c r="J119" s="216">
        <v>2393</v>
      </c>
      <c r="K119" s="216">
        <v>993.31865700000003</v>
      </c>
      <c r="L119" s="216"/>
      <c r="M119" s="216"/>
      <c r="N119" s="9"/>
      <c r="O119" s="201"/>
    </row>
    <row r="120" spans="2:15">
      <c r="B120" s="213">
        <v>40787</v>
      </c>
      <c r="C120" s="216"/>
      <c r="D120" s="216">
        <v>42</v>
      </c>
      <c r="E120" s="216">
        <v>5.834187</v>
      </c>
      <c r="F120" s="218">
        <v>0</v>
      </c>
      <c r="G120" s="218">
        <v>0</v>
      </c>
      <c r="H120" s="216">
        <v>49</v>
      </c>
      <c r="I120" s="216">
        <v>277.77744000000001</v>
      </c>
      <c r="J120" s="216">
        <v>2391</v>
      </c>
      <c r="K120" s="216">
        <v>991.14292999999998</v>
      </c>
      <c r="L120" s="216"/>
      <c r="M120" s="216"/>
      <c r="N120" s="9"/>
      <c r="O120" s="201"/>
    </row>
    <row r="121" spans="2:15">
      <c r="B121" s="213">
        <v>40817</v>
      </c>
      <c r="C121" s="216"/>
      <c r="D121" s="216">
        <v>42</v>
      </c>
      <c r="E121" s="216">
        <v>6.076225</v>
      </c>
      <c r="F121" s="216">
        <v>0</v>
      </c>
      <c r="G121" s="216">
        <v>0</v>
      </c>
      <c r="H121" s="216">
        <v>49</v>
      </c>
      <c r="I121" s="216">
        <v>280.94155999999998</v>
      </c>
      <c r="J121" s="216">
        <v>2388</v>
      </c>
      <c r="K121" s="216">
        <v>970.29387299999996</v>
      </c>
      <c r="L121" s="216"/>
      <c r="M121" s="216"/>
      <c r="N121" s="9"/>
      <c r="O121" s="201"/>
    </row>
    <row r="122" spans="2:15">
      <c r="B122" s="213">
        <v>40848</v>
      </c>
      <c r="C122" s="216"/>
      <c r="D122" s="216">
        <v>42</v>
      </c>
      <c r="E122" s="216">
        <v>6.1276700000000002</v>
      </c>
      <c r="F122" s="216">
        <v>0</v>
      </c>
      <c r="G122" s="216">
        <v>0</v>
      </c>
      <c r="H122" s="216">
        <v>49</v>
      </c>
      <c r="I122" s="216">
        <v>282.33737500000001</v>
      </c>
      <c r="J122" s="216">
        <v>2386</v>
      </c>
      <c r="K122" s="216">
        <v>976.195877</v>
      </c>
      <c r="L122" s="216"/>
      <c r="M122" s="216"/>
      <c r="N122" s="9"/>
      <c r="O122" s="201"/>
    </row>
    <row r="123" spans="2:15">
      <c r="B123" s="213">
        <v>40878</v>
      </c>
      <c r="C123" s="216"/>
      <c r="D123" s="216">
        <v>42</v>
      </c>
      <c r="E123" s="216">
        <v>6.1835779999999998</v>
      </c>
      <c r="F123" s="216">
        <v>0</v>
      </c>
      <c r="G123" s="216">
        <v>0</v>
      </c>
      <c r="H123" s="216">
        <v>49</v>
      </c>
      <c r="I123" s="216">
        <v>284.81531699999999</v>
      </c>
      <c r="J123" s="216">
        <v>2383</v>
      </c>
      <c r="K123" s="216">
        <v>991.54603699999996</v>
      </c>
      <c r="L123" s="216"/>
      <c r="M123" s="216"/>
      <c r="N123" s="9"/>
      <c r="O123" s="201"/>
    </row>
    <row r="124" spans="2:15">
      <c r="B124" s="213">
        <v>40909</v>
      </c>
      <c r="C124" s="216"/>
      <c r="D124" s="216">
        <v>42</v>
      </c>
      <c r="E124" s="216">
        <v>5.6888949999999996</v>
      </c>
      <c r="F124" s="216">
        <v>0</v>
      </c>
      <c r="G124" s="216">
        <v>0</v>
      </c>
      <c r="H124" s="216">
        <v>49</v>
      </c>
      <c r="I124" s="216">
        <v>286.14738499999999</v>
      </c>
      <c r="J124" s="216">
        <v>2383</v>
      </c>
      <c r="K124" s="216">
        <v>996.71918500000004</v>
      </c>
      <c r="L124" s="216"/>
      <c r="M124" s="216"/>
      <c r="N124" s="9"/>
      <c r="O124" s="201"/>
    </row>
    <row r="125" spans="2:15">
      <c r="B125" s="213">
        <v>40940</v>
      </c>
      <c r="C125" s="216"/>
      <c r="D125" s="216">
        <v>42</v>
      </c>
      <c r="E125" s="216">
        <v>5.7537909999999997</v>
      </c>
      <c r="F125" s="216">
        <v>0</v>
      </c>
      <c r="G125" s="216">
        <v>0</v>
      </c>
      <c r="H125" s="216">
        <v>49</v>
      </c>
      <c r="I125" s="216">
        <v>287.48520200000002</v>
      </c>
      <c r="J125" s="216">
        <v>2383</v>
      </c>
      <c r="K125" s="216">
        <v>996.46044199999994</v>
      </c>
      <c r="L125" s="216"/>
      <c r="M125" s="216"/>
      <c r="N125" s="9"/>
      <c r="O125" s="201"/>
    </row>
    <row r="126" spans="2:15">
      <c r="B126" s="213">
        <v>40969</v>
      </c>
      <c r="C126" s="216"/>
      <c r="D126" s="216">
        <v>42</v>
      </c>
      <c r="E126" s="216">
        <v>5.7990579999999996</v>
      </c>
      <c r="F126" s="216">
        <v>0</v>
      </c>
      <c r="G126" s="216">
        <v>0</v>
      </c>
      <c r="H126" s="216">
        <v>49</v>
      </c>
      <c r="I126" s="216">
        <v>292.33405299999998</v>
      </c>
      <c r="J126" s="216">
        <v>2383</v>
      </c>
      <c r="K126" s="216">
        <v>1002.33168</v>
      </c>
      <c r="L126" s="216"/>
      <c r="M126" s="216"/>
      <c r="N126" s="9"/>
      <c r="O126" s="201"/>
    </row>
    <row r="127" spans="2:15">
      <c r="B127" s="213">
        <v>41000</v>
      </c>
      <c r="C127" s="216"/>
      <c r="D127" s="216">
        <v>42</v>
      </c>
      <c r="E127" s="216">
        <v>5.8443019999999999</v>
      </c>
      <c r="F127" s="216">
        <v>0</v>
      </c>
      <c r="G127" s="216">
        <v>0</v>
      </c>
      <c r="H127" s="216">
        <v>49</v>
      </c>
      <c r="I127" s="216">
        <v>297.665774</v>
      </c>
      <c r="J127" s="216">
        <v>2379</v>
      </c>
      <c r="K127" s="216">
        <v>999.93123100000003</v>
      </c>
      <c r="L127" s="216"/>
      <c r="M127" s="216"/>
      <c r="N127" s="9"/>
      <c r="O127" s="201"/>
    </row>
    <row r="128" spans="2:15">
      <c r="B128" s="213">
        <v>41030</v>
      </c>
      <c r="C128" s="216"/>
      <c r="D128" s="216">
        <v>42</v>
      </c>
      <c r="E128" s="216">
        <v>5.9148310000000004</v>
      </c>
      <c r="F128" s="216">
        <v>0</v>
      </c>
      <c r="G128" s="216">
        <v>0</v>
      </c>
      <c r="H128" s="216">
        <v>49</v>
      </c>
      <c r="I128" s="216">
        <v>300.11493899999999</v>
      </c>
      <c r="J128" s="216">
        <v>2376</v>
      </c>
      <c r="K128" s="216">
        <v>1002.383319</v>
      </c>
      <c r="L128" s="216"/>
      <c r="M128" s="216"/>
      <c r="N128" s="9"/>
      <c r="O128" s="201"/>
    </row>
    <row r="129" spans="2:15">
      <c r="B129" s="213">
        <v>41061</v>
      </c>
      <c r="C129" s="216"/>
      <c r="D129" s="216">
        <v>42</v>
      </c>
      <c r="E129" s="216">
        <v>5.9608470000000002</v>
      </c>
      <c r="F129" s="216">
        <v>0</v>
      </c>
      <c r="G129" s="216">
        <v>0</v>
      </c>
      <c r="H129" s="216">
        <v>49</v>
      </c>
      <c r="I129" s="216">
        <v>303.15828900000002</v>
      </c>
      <c r="J129" s="216">
        <v>2373</v>
      </c>
      <c r="K129" s="216">
        <v>978.92011600000001</v>
      </c>
      <c r="L129" s="216"/>
      <c r="M129" s="216"/>
      <c r="N129" s="9"/>
      <c r="O129" s="201"/>
    </row>
    <row r="130" spans="2:15">
      <c r="B130" s="213">
        <v>41091</v>
      </c>
      <c r="C130" s="216"/>
      <c r="D130" s="216">
        <v>42</v>
      </c>
      <c r="E130" s="216">
        <v>6.0060969999999996</v>
      </c>
      <c r="F130" s="216">
        <v>0</v>
      </c>
      <c r="G130" s="216">
        <v>0</v>
      </c>
      <c r="H130" s="216">
        <v>48</v>
      </c>
      <c r="I130" s="216">
        <v>309.692204</v>
      </c>
      <c r="J130" s="216">
        <v>2370</v>
      </c>
      <c r="K130" s="216">
        <v>958.024001</v>
      </c>
      <c r="L130" s="216"/>
      <c r="M130" s="216"/>
      <c r="N130" s="9"/>
      <c r="O130" s="201"/>
    </row>
    <row r="131" spans="2:15">
      <c r="B131" s="213">
        <v>41122</v>
      </c>
      <c r="C131" s="216"/>
      <c r="D131" s="216">
        <v>42</v>
      </c>
      <c r="E131" s="216">
        <v>6.101216</v>
      </c>
      <c r="F131" s="216">
        <v>0</v>
      </c>
      <c r="G131" s="216">
        <v>0</v>
      </c>
      <c r="H131" s="216">
        <v>48</v>
      </c>
      <c r="I131" s="216">
        <v>311.13386300000002</v>
      </c>
      <c r="J131" s="216">
        <v>2368</v>
      </c>
      <c r="K131" s="216">
        <v>956.30332799999996</v>
      </c>
      <c r="L131" s="216"/>
      <c r="M131" s="216"/>
      <c r="N131" s="9"/>
      <c r="O131" s="201"/>
    </row>
    <row r="132" spans="2:15">
      <c r="B132" s="213">
        <v>41153</v>
      </c>
      <c r="C132" s="216"/>
      <c r="D132" s="216">
        <v>42</v>
      </c>
      <c r="E132" s="216">
        <v>6.1929160000000003</v>
      </c>
      <c r="F132" s="216">
        <v>0</v>
      </c>
      <c r="G132" s="216">
        <v>0</v>
      </c>
      <c r="H132" s="216">
        <v>48</v>
      </c>
      <c r="I132" s="216">
        <v>315.83554800000002</v>
      </c>
      <c r="J132" s="216">
        <v>2366</v>
      </c>
      <c r="K132" s="216">
        <v>955.87302999999997</v>
      </c>
      <c r="L132" s="216"/>
      <c r="M132" s="216"/>
      <c r="N132" s="9"/>
      <c r="O132" s="201"/>
    </row>
    <row r="133" spans="2:15">
      <c r="B133" s="213">
        <v>41183</v>
      </c>
      <c r="C133" s="216"/>
      <c r="D133" s="216">
        <v>42</v>
      </c>
      <c r="E133" s="216">
        <v>5.0313569999999999</v>
      </c>
      <c r="F133" s="216">
        <v>0</v>
      </c>
      <c r="G133" s="216">
        <v>0</v>
      </c>
      <c r="H133" s="216">
        <v>48</v>
      </c>
      <c r="I133" s="216">
        <v>320.17237299999999</v>
      </c>
      <c r="J133" s="216">
        <v>2365</v>
      </c>
      <c r="K133" s="216">
        <v>973.49470699999995</v>
      </c>
      <c r="L133" s="216"/>
      <c r="M133" s="216"/>
      <c r="N133" s="9"/>
      <c r="O133" s="201"/>
    </row>
    <row r="134" spans="2:15">
      <c r="B134" s="213">
        <v>41214</v>
      </c>
      <c r="C134" s="216"/>
      <c r="D134" s="216">
        <v>42</v>
      </c>
      <c r="E134" s="216">
        <v>5.0259919999999996</v>
      </c>
      <c r="F134" s="216">
        <v>0</v>
      </c>
      <c r="G134" s="216">
        <v>0</v>
      </c>
      <c r="H134" s="216">
        <v>48</v>
      </c>
      <c r="I134" s="216">
        <v>321.56894699999998</v>
      </c>
      <c r="J134" s="216">
        <v>2973</v>
      </c>
      <c r="K134" s="216">
        <v>1000.670722</v>
      </c>
      <c r="L134" s="216"/>
      <c r="M134" s="216"/>
      <c r="N134" s="9"/>
      <c r="O134" s="201"/>
    </row>
    <row r="135" spans="2:15">
      <c r="B135" s="213">
        <v>41244</v>
      </c>
      <c r="C135" s="216"/>
      <c r="D135" s="216">
        <v>42</v>
      </c>
      <c r="E135" s="216">
        <v>5.1276169999999999</v>
      </c>
      <c r="F135" s="216">
        <v>0</v>
      </c>
      <c r="G135" s="216">
        <v>0</v>
      </c>
      <c r="H135" s="216">
        <v>48</v>
      </c>
      <c r="I135" s="216">
        <v>323.35782899999998</v>
      </c>
      <c r="J135" s="216">
        <v>2970</v>
      </c>
      <c r="K135" s="216">
        <v>1002.936298</v>
      </c>
      <c r="L135" s="216"/>
      <c r="M135" s="216"/>
      <c r="N135" s="9"/>
      <c r="O135" s="201"/>
    </row>
    <row r="136" spans="2:15">
      <c r="B136" s="213">
        <v>41275</v>
      </c>
      <c r="C136" s="216"/>
      <c r="D136" s="216">
        <v>42</v>
      </c>
      <c r="E136" s="216">
        <v>5.1695149999999996</v>
      </c>
      <c r="F136" s="216">
        <v>0</v>
      </c>
      <c r="G136" s="216">
        <v>0</v>
      </c>
      <c r="H136" s="216">
        <v>48</v>
      </c>
      <c r="I136" s="216">
        <v>324.694841</v>
      </c>
      <c r="J136" s="216">
        <v>2970</v>
      </c>
      <c r="K136" s="216">
        <v>996.68906400000003</v>
      </c>
      <c r="L136" s="216"/>
      <c r="M136" s="216"/>
      <c r="N136" s="9"/>
      <c r="O136" s="201"/>
    </row>
    <row r="137" spans="2:15">
      <c r="B137" s="213">
        <v>41306</v>
      </c>
      <c r="C137" s="216"/>
      <c r="D137" s="216">
        <v>42</v>
      </c>
      <c r="E137" s="216">
        <v>5.2151300000000003</v>
      </c>
      <c r="F137" s="216">
        <v>0</v>
      </c>
      <c r="G137" s="216">
        <v>0</v>
      </c>
      <c r="H137" s="216">
        <v>48</v>
      </c>
      <c r="I137" s="216">
        <v>325.98006299999997</v>
      </c>
      <c r="J137" s="216">
        <v>2969</v>
      </c>
      <c r="K137" s="216">
        <v>993.41245600000002</v>
      </c>
      <c r="L137" s="216"/>
      <c r="M137" s="216"/>
      <c r="N137" s="9"/>
      <c r="O137" s="201"/>
    </row>
    <row r="138" spans="2:15">
      <c r="B138" s="213">
        <v>41334</v>
      </c>
      <c r="C138" s="216"/>
      <c r="D138" s="216">
        <v>42</v>
      </c>
      <c r="E138" s="216">
        <v>5.2910209999999998</v>
      </c>
      <c r="F138" s="216">
        <v>0</v>
      </c>
      <c r="G138" s="216">
        <v>0</v>
      </c>
      <c r="H138" s="216">
        <v>48</v>
      </c>
      <c r="I138" s="216">
        <v>332.93159000000003</v>
      </c>
      <c r="J138" s="216">
        <v>2968</v>
      </c>
      <c r="K138" s="216">
        <v>988.364192</v>
      </c>
      <c r="L138" s="216"/>
      <c r="M138" s="216"/>
      <c r="N138" s="9"/>
      <c r="O138" s="201"/>
    </row>
    <row r="139" spans="2:15">
      <c r="B139" s="213">
        <v>41365</v>
      </c>
      <c r="C139" s="216"/>
      <c r="D139" s="216">
        <v>42</v>
      </c>
      <c r="E139" s="216">
        <v>5.4367999999999999</v>
      </c>
      <c r="F139" s="216">
        <v>0</v>
      </c>
      <c r="G139" s="216">
        <v>0</v>
      </c>
      <c r="H139" s="216">
        <v>48</v>
      </c>
      <c r="I139" s="216">
        <v>336.2724</v>
      </c>
      <c r="J139" s="216">
        <v>2968</v>
      </c>
      <c r="K139" s="216">
        <v>997.97460000000001</v>
      </c>
      <c r="L139" s="216"/>
      <c r="M139" s="216"/>
      <c r="N139" s="9"/>
      <c r="O139" s="201"/>
    </row>
    <row r="140" spans="2:15">
      <c r="B140" s="213">
        <v>41395</v>
      </c>
      <c r="C140" s="216"/>
      <c r="D140" s="216">
        <v>42</v>
      </c>
      <c r="E140" s="216">
        <v>5.54</v>
      </c>
      <c r="F140" s="216">
        <v>0</v>
      </c>
      <c r="G140" s="216">
        <v>0</v>
      </c>
      <c r="H140" s="216">
        <v>48</v>
      </c>
      <c r="I140" s="216">
        <v>338.74860000000001</v>
      </c>
      <c r="J140" s="216">
        <v>2966</v>
      </c>
      <c r="K140" s="216">
        <v>977.75549999999998</v>
      </c>
      <c r="L140" s="216"/>
      <c r="M140" s="216"/>
      <c r="N140" s="9"/>
      <c r="O140" s="201"/>
    </row>
    <row r="141" spans="2:15">
      <c r="B141" s="213">
        <v>41426</v>
      </c>
      <c r="C141" s="216"/>
      <c r="D141" s="216">
        <v>42</v>
      </c>
      <c r="E141" s="216">
        <v>5.6311</v>
      </c>
      <c r="F141" s="216">
        <v>0</v>
      </c>
      <c r="G141" s="216">
        <v>0</v>
      </c>
      <c r="H141" s="216">
        <v>48</v>
      </c>
      <c r="I141" s="216">
        <v>341.02159999999998</v>
      </c>
      <c r="J141" s="216">
        <v>2965</v>
      </c>
      <c r="K141" s="216">
        <v>981.03020000000004</v>
      </c>
      <c r="L141" s="216"/>
      <c r="M141" s="216"/>
      <c r="N141" s="9"/>
      <c r="O141" s="201"/>
    </row>
    <row r="142" spans="2:15">
      <c r="B142" s="213">
        <v>41456</v>
      </c>
      <c r="C142" s="216"/>
      <c r="D142" s="216">
        <v>42</v>
      </c>
      <c r="E142" s="216">
        <v>5.7267999999999999</v>
      </c>
      <c r="F142" s="216">
        <v>0</v>
      </c>
      <c r="G142" s="216">
        <v>0</v>
      </c>
      <c r="H142" s="216">
        <v>48</v>
      </c>
      <c r="I142" s="216">
        <v>345.21409999999997</v>
      </c>
      <c r="J142" s="216">
        <v>2962</v>
      </c>
      <c r="K142" s="216">
        <v>969.21379999999999</v>
      </c>
      <c r="L142" s="216"/>
      <c r="M142" s="216"/>
      <c r="N142" s="9"/>
      <c r="O142" s="201"/>
    </row>
    <row r="143" spans="2:15">
      <c r="B143" s="213">
        <v>41487</v>
      </c>
      <c r="C143" s="216"/>
      <c r="D143" s="216">
        <v>42</v>
      </c>
      <c r="E143" s="216">
        <v>5.7485999999999997</v>
      </c>
      <c r="F143" s="216">
        <v>0</v>
      </c>
      <c r="G143" s="216">
        <v>0</v>
      </c>
      <c r="H143" s="216">
        <v>48</v>
      </c>
      <c r="I143" s="216">
        <v>347.70749999999998</v>
      </c>
      <c r="J143" s="216">
        <v>2960</v>
      </c>
      <c r="K143" s="216">
        <v>978.39229999999998</v>
      </c>
      <c r="L143" s="216"/>
      <c r="M143" s="216"/>
      <c r="N143" s="9"/>
      <c r="O143" s="201"/>
    </row>
    <row r="144" spans="2:15">
      <c r="B144" s="213">
        <v>41518</v>
      </c>
      <c r="C144" s="216"/>
      <c r="D144" s="216">
        <v>42</v>
      </c>
      <c r="E144" s="216">
        <v>5.9132999999999996</v>
      </c>
      <c r="F144" s="216">
        <v>0</v>
      </c>
      <c r="G144" s="216">
        <v>0</v>
      </c>
      <c r="H144" s="216">
        <v>48</v>
      </c>
      <c r="I144" s="216">
        <v>353.47210000000001</v>
      </c>
      <c r="J144" s="216">
        <v>2959</v>
      </c>
      <c r="K144" s="216">
        <v>978.81610000000001</v>
      </c>
      <c r="L144" s="216"/>
      <c r="M144" s="216"/>
      <c r="N144" s="9"/>
      <c r="O144" s="201"/>
    </row>
    <row r="145" spans="2:15">
      <c r="B145" s="213">
        <v>41548</v>
      </c>
      <c r="C145" s="216"/>
      <c r="D145" s="216">
        <v>40</v>
      </c>
      <c r="E145" s="216">
        <v>5.8167</v>
      </c>
      <c r="F145" s="216">
        <v>0</v>
      </c>
      <c r="G145" s="216">
        <v>0</v>
      </c>
      <c r="H145" s="216">
        <v>48</v>
      </c>
      <c r="I145" s="216">
        <v>355.96449999999999</v>
      </c>
      <c r="J145" s="216">
        <v>2958</v>
      </c>
      <c r="K145" s="216">
        <v>974.00379999999996</v>
      </c>
      <c r="L145" s="216"/>
      <c r="M145" s="216"/>
      <c r="N145" s="9"/>
      <c r="O145" s="201"/>
    </row>
    <row r="146" spans="2:15">
      <c r="B146" s="213">
        <v>41579</v>
      </c>
      <c r="C146" s="216"/>
      <c r="D146" s="216">
        <v>40</v>
      </c>
      <c r="E146" s="216">
        <v>5.9165000000000001</v>
      </c>
      <c r="F146" s="216">
        <v>0</v>
      </c>
      <c r="G146" s="216">
        <v>0</v>
      </c>
      <c r="H146" s="216">
        <v>48</v>
      </c>
      <c r="I146" s="216">
        <v>358.52229999999997</v>
      </c>
      <c r="J146" s="216">
        <v>2956</v>
      </c>
      <c r="K146" s="216">
        <v>981.81960000000004</v>
      </c>
      <c r="L146" s="216"/>
      <c r="M146" s="216"/>
      <c r="N146" s="9"/>
      <c r="O146" s="201"/>
    </row>
    <row r="147" spans="2:15">
      <c r="B147" s="213">
        <v>41609</v>
      </c>
      <c r="C147" s="216"/>
      <c r="D147" s="216">
        <v>40</v>
      </c>
      <c r="E147" s="216">
        <v>5.9656000000000002</v>
      </c>
      <c r="F147" s="216">
        <v>0</v>
      </c>
      <c r="G147" s="216">
        <v>0</v>
      </c>
      <c r="H147" s="216">
        <v>48</v>
      </c>
      <c r="I147" s="216">
        <v>361.01400000000001</v>
      </c>
      <c r="J147" s="216">
        <v>2954</v>
      </c>
      <c r="K147" s="216">
        <v>946.90890000000002</v>
      </c>
      <c r="L147" s="216"/>
      <c r="M147" s="216"/>
      <c r="N147" s="9"/>
      <c r="O147" s="201"/>
    </row>
    <row r="148" spans="2:15">
      <c r="B148" s="213">
        <v>41640</v>
      </c>
      <c r="C148" s="216"/>
      <c r="D148" s="216">
        <v>40</v>
      </c>
      <c r="E148" s="216">
        <v>6.0636000000000001</v>
      </c>
      <c r="F148" s="216">
        <v>0</v>
      </c>
      <c r="G148" s="216">
        <v>0</v>
      </c>
      <c r="H148" s="216">
        <v>48</v>
      </c>
      <c r="I148" s="216">
        <v>363.51690000000002</v>
      </c>
      <c r="J148" s="216">
        <v>2953</v>
      </c>
      <c r="K148" s="216">
        <v>927.27890000000002</v>
      </c>
      <c r="L148" s="216"/>
      <c r="M148" s="216"/>
      <c r="N148" s="9"/>
      <c r="O148" s="201"/>
    </row>
    <row r="149" spans="2:15">
      <c r="B149" s="213">
        <v>41671</v>
      </c>
      <c r="C149" s="216"/>
      <c r="D149" s="216">
        <v>40</v>
      </c>
      <c r="E149" s="216">
        <v>6.1604999999999999</v>
      </c>
      <c r="F149" s="216">
        <v>0</v>
      </c>
      <c r="G149" s="216">
        <v>0</v>
      </c>
      <c r="H149" s="216">
        <v>48</v>
      </c>
      <c r="I149" s="216">
        <v>366.0052</v>
      </c>
      <c r="J149" s="216">
        <v>2952</v>
      </c>
      <c r="K149" s="216">
        <v>926.21690000000001</v>
      </c>
      <c r="L149" s="216"/>
      <c r="M149" s="216"/>
      <c r="N149" s="9"/>
      <c r="O149" s="201"/>
    </row>
    <row r="150" spans="2:15">
      <c r="B150" s="213">
        <v>41699</v>
      </c>
      <c r="C150" s="216"/>
      <c r="D150" s="216">
        <v>40</v>
      </c>
      <c r="E150" s="216">
        <v>6.2079000000000004</v>
      </c>
      <c r="F150" s="216">
        <v>0</v>
      </c>
      <c r="G150" s="216">
        <v>0</v>
      </c>
      <c r="H150" s="216">
        <v>45</v>
      </c>
      <c r="I150" s="216">
        <v>368.24919999999997</v>
      </c>
      <c r="J150" s="216">
        <v>2950</v>
      </c>
      <c r="K150" s="216">
        <v>927.32190000000003</v>
      </c>
      <c r="L150" s="216"/>
      <c r="M150" s="216"/>
      <c r="N150" s="9"/>
      <c r="O150" s="201"/>
    </row>
    <row r="151" spans="2:15">
      <c r="B151" s="213">
        <v>41730</v>
      </c>
      <c r="C151" s="216"/>
      <c r="D151" s="216">
        <v>40</v>
      </c>
      <c r="E151" s="216">
        <v>6.2553000000000001</v>
      </c>
      <c r="F151" s="216">
        <v>0</v>
      </c>
      <c r="G151" s="216">
        <v>0</v>
      </c>
      <c r="H151" s="216">
        <v>45</v>
      </c>
      <c r="I151" s="216">
        <v>373.79180000000002</v>
      </c>
      <c r="J151" s="216">
        <v>2949</v>
      </c>
      <c r="K151" s="216">
        <v>930.61659999999995</v>
      </c>
      <c r="L151" s="216"/>
      <c r="M151" s="216"/>
      <c r="N151" s="9"/>
      <c r="O151" s="201"/>
    </row>
    <row r="152" spans="2:15">
      <c r="B152" s="213">
        <v>41760</v>
      </c>
      <c r="C152" s="216"/>
      <c r="D152" s="216">
        <v>40</v>
      </c>
      <c r="E152" s="216">
        <v>6.3986000000000001</v>
      </c>
      <c r="F152" s="216">
        <v>0</v>
      </c>
      <c r="G152" s="216">
        <v>0</v>
      </c>
      <c r="H152" s="216">
        <v>45</v>
      </c>
      <c r="I152" s="216">
        <v>375.17700000000002</v>
      </c>
      <c r="J152" s="216">
        <v>2947</v>
      </c>
      <c r="K152" s="216">
        <v>915.53729999999996</v>
      </c>
      <c r="L152" s="216"/>
      <c r="M152" s="216"/>
      <c r="N152" s="9"/>
      <c r="O152" s="201"/>
    </row>
    <row r="153" spans="2:15">
      <c r="B153" s="213">
        <v>41791</v>
      </c>
      <c r="C153" s="216"/>
      <c r="D153" s="216">
        <v>40</v>
      </c>
      <c r="E153" s="216">
        <v>6.4476000000000004</v>
      </c>
      <c r="F153" s="216">
        <v>0</v>
      </c>
      <c r="G153" s="216">
        <v>0</v>
      </c>
      <c r="H153" s="216">
        <v>44</v>
      </c>
      <c r="I153" s="216">
        <v>376.98079999999999</v>
      </c>
      <c r="J153" s="216">
        <v>2947</v>
      </c>
      <c r="K153" s="216">
        <v>918.53700000000003</v>
      </c>
      <c r="L153" s="216"/>
      <c r="M153" s="216"/>
      <c r="N153" s="9"/>
      <c r="O153" s="201"/>
    </row>
    <row r="154" spans="2:15">
      <c r="B154" s="213">
        <v>41821</v>
      </c>
      <c r="C154" s="216"/>
      <c r="D154" s="216">
        <v>40</v>
      </c>
      <c r="E154" s="216">
        <v>6.5438000000000001</v>
      </c>
      <c r="F154" s="216">
        <v>0</v>
      </c>
      <c r="G154" s="216">
        <v>0</v>
      </c>
      <c r="H154" s="216">
        <v>44</v>
      </c>
      <c r="I154" s="216">
        <v>385.23079999999999</v>
      </c>
      <c r="J154" s="216">
        <v>2947</v>
      </c>
      <c r="K154" s="216">
        <v>911.81489999999997</v>
      </c>
      <c r="L154" s="216"/>
      <c r="M154" s="216"/>
      <c r="N154" s="9"/>
      <c r="O154" s="201"/>
    </row>
    <row r="155" spans="2:15">
      <c r="B155" s="213">
        <v>41852</v>
      </c>
      <c r="C155" s="216"/>
      <c r="D155" s="216">
        <v>40</v>
      </c>
      <c r="E155" s="216">
        <v>6.6048</v>
      </c>
      <c r="F155" s="216">
        <v>0</v>
      </c>
      <c r="G155" s="216">
        <v>0</v>
      </c>
      <c r="H155" s="216">
        <v>44</v>
      </c>
      <c r="I155" s="216">
        <v>386.70229999999998</v>
      </c>
      <c r="J155" s="216">
        <v>2946</v>
      </c>
      <c r="K155" s="216">
        <v>917.50210000000004</v>
      </c>
      <c r="L155" s="216"/>
      <c r="M155" s="216"/>
      <c r="N155" s="9"/>
      <c r="O155" s="201"/>
    </row>
    <row r="156" spans="2:15">
      <c r="B156" s="213">
        <v>41883</v>
      </c>
      <c r="C156" s="216"/>
      <c r="D156" s="216">
        <v>40</v>
      </c>
      <c r="E156" s="216">
        <v>6.7026000000000003</v>
      </c>
      <c r="F156" s="216">
        <v>0</v>
      </c>
      <c r="G156" s="216">
        <v>0</v>
      </c>
      <c r="H156" s="216">
        <v>44</v>
      </c>
      <c r="I156" s="216">
        <v>395.4667</v>
      </c>
      <c r="J156" s="216">
        <v>2945</v>
      </c>
      <c r="K156" s="216">
        <v>921.35580000000004</v>
      </c>
      <c r="L156" s="216"/>
      <c r="M156" s="216"/>
      <c r="N156" s="9"/>
      <c r="O156" s="201"/>
    </row>
    <row r="157" spans="2:15">
      <c r="B157" s="213">
        <v>41913</v>
      </c>
      <c r="C157" s="216"/>
      <c r="D157" s="216">
        <v>40</v>
      </c>
      <c r="E157" s="216">
        <v>7.1200999999999999</v>
      </c>
      <c r="F157" s="216">
        <v>0</v>
      </c>
      <c r="G157" s="216">
        <v>0</v>
      </c>
      <c r="H157" s="216">
        <v>43</v>
      </c>
      <c r="I157" s="216">
        <v>396.82679999999999</v>
      </c>
      <c r="J157" s="216">
        <v>2942</v>
      </c>
      <c r="K157" s="216">
        <v>927.22379999999998</v>
      </c>
      <c r="L157" s="216"/>
      <c r="M157" s="216"/>
      <c r="N157" s="9"/>
      <c r="O157" s="201"/>
    </row>
    <row r="158" spans="2:15">
      <c r="B158" s="213">
        <v>41944</v>
      </c>
      <c r="C158" s="216"/>
      <c r="D158" s="216">
        <v>40</v>
      </c>
      <c r="E158" s="216">
        <v>7.1764999999999999</v>
      </c>
      <c r="F158" s="216">
        <v>0</v>
      </c>
      <c r="G158" s="216">
        <v>0</v>
      </c>
      <c r="H158" s="216">
        <v>43</v>
      </c>
      <c r="I158" s="217">
        <v>149.28649999999999</v>
      </c>
      <c r="J158" s="216">
        <v>2941</v>
      </c>
      <c r="K158" s="216">
        <v>931.30830000000003</v>
      </c>
      <c r="L158" s="216"/>
      <c r="M158" s="216"/>
      <c r="N158" s="9"/>
      <c r="O158" s="201"/>
    </row>
    <row r="159" spans="2:15">
      <c r="B159" s="213">
        <v>41974</v>
      </c>
      <c r="C159" s="216"/>
      <c r="D159" s="216">
        <v>40</v>
      </c>
      <c r="E159" s="216">
        <v>7.2309000000000001</v>
      </c>
      <c r="F159" s="216">
        <v>0</v>
      </c>
      <c r="G159" s="216">
        <v>0</v>
      </c>
      <c r="H159" s="216">
        <v>43</v>
      </c>
      <c r="I159" s="217">
        <v>150.70779999999999</v>
      </c>
      <c r="J159" s="216">
        <v>2939</v>
      </c>
      <c r="K159" s="216">
        <v>932.25819999999999</v>
      </c>
      <c r="L159" s="216"/>
      <c r="M159" s="216"/>
      <c r="N159" s="9"/>
      <c r="O159" s="201"/>
    </row>
    <row r="160" spans="2:15">
      <c r="B160" s="213">
        <v>42005</v>
      </c>
      <c r="C160" s="216"/>
      <c r="D160" s="216">
        <v>40</v>
      </c>
      <c r="E160" s="216">
        <v>7.282</v>
      </c>
      <c r="F160" s="216">
        <v>0</v>
      </c>
      <c r="G160" s="216">
        <v>0</v>
      </c>
      <c r="H160" s="216">
        <v>43</v>
      </c>
      <c r="I160" s="217">
        <v>151.7851</v>
      </c>
      <c r="J160" s="216">
        <v>2939</v>
      </c>
      <c r="K160" s="216">
        <v>906.56489999999997</v>
      </c>
      <c r="L160" s="216"/>
      <c r="M160" s="216"/>
      <c r="N160" s="9"/>
      <c r="O160" s="201"/>
    </row>
    <row r="161" spans="2:15">
      <c r="B161" s="213">
        <v>42036</v>
      </c>
      <c r="C161" s="216"/>
      <c r="D161" s="216">
        <v>40</v>
      </c>
      <c r="E161" s="216">
        <v>7.3311000000000002</v>
      </c>
      <c r="F161" s="216">
        <v>0</v>
      </c>
      <c r="G161" s="216">
        <v>0</v>
      </c>
      <c r="H161" s="216">
        <v>43</v>
      </c>
      <c r="I161" s="217">
        <v>150.32589999999999</v>
      </c>
      <c r="J161" s="216">
        <v>2939</v>
      </c>
      <c r="K161" s="216">
        <v>908.77660000000003</v>
      </c>
      <c r="L161" s="216"/>
      <c r="M161" s="216"/>
      <c r="N161" s="9"/>
      <c r="O161" s="201"/>
    </row>
    <row r="162" spans="2:15">
      <c r="B162" s="213">
        <v>42064</v>
      </c>
      <c r="C162" s="216"/>
      <c r="D162" s="216">
        <v>40</v>
      </c>
      <c r="E162" s="216">
        <v>7.3806000000000003</v>
      </c>
      <c r="F162" s="216">
        <v>0</v>
      </c>
      <c r="G162" s="216">
        <v>0</v>
      </c>
      <c r="H162" s="216">
        <v>43</v>
      </c>
      <c r="I162" s="217">
        <v>151.7467</v>
      </c>
      <c r="J162" s="216">
        <v>2939</v>
      </c>
      <c r="K162" s="216">
        <v>921.29600000000005</v>
      </c>
      <c r="L162" s="216"/>
      <c r="M162" s="216"/>
      <c r="N162" s="9"/>
      <c r="O162" s="201"/>
    </row>
    <row r="163" spans="2:15">
      <c r="B163" s="213">
        <v>42095</v>
      </c>
      <c r="C163" s="216"/>
      <c r="D163" s="216">
        <v>39</v>
      </c>
      <c r="E163" s="216">
        <v>7.4297000000000004</v>
      </c>
      <c r="F163" s="216">
        <v>0</v>
      </c>
      <c r="G163" s="216">
        <v>0</v>
      </c>
      <c r="H163" s="216">
        <v>43</v>
      </c>
      <c r="I163" s="217">
        <v>156.55770000000001</v>
      </c>
      <c r="J163" s="216">
        <v>2939</v>
      </c>
      <c r="K163" s="216">
        <v>933.79579999999999</v>
      </c>
      <c r="L163" s="216"/>
      <c r="M163" s="216"/>
      <c r="N163" s="9"/>
      <c r="O163" s="201"/>
    </row>
    <row r="164" spans="2:15">
      <c r="B164" s="213">
        <v>42125</v>
      </c>
      <c r="C164" s="216"/>
      <c r="D164" s="216">
        <v>39</v>
      </c>
      <c r="E164" s="216">
        <v>7.5388999999999999</v>
      </c>
      <c r="F164" s="216">
        <v>0</v>
      </c>
      <c r="G164" s="216">
        <v>0</v>
      </c>
      <c r="H164" s="216">
        <v>43</v>
      </c>
      <c r="I164" s="217">
        <v>158.07259999999999</v>
      </c>
      <c r="J164" s="216">
        <v>2936</v>
      </c>
      <c r="K164" s="216">
        <v>933.65049999999997</v>
      </c>
      <c r="L164" s="216"/>
      <c r="M164" s="216"/>
      <c r="N164" s="9"/>
      <c r="O164" s="201"/>
    </row>
    <row r="165" spans="2:15">
      <c r="B165" s="213">
        <v>42156</v>
      </c>
      <c r="C165" s="216"/>
      <c r="D165" s="216">
        <v>39</v>
      </c>
      <c r="E165" s="216">
        <v>7.5898000000000003</v>
      </c>
      <c r="F165" s="216">
        <v>0</v>
      </c>
      <c r="G165" s="216">
        <v>0</v>
      </c>
      <c r="H165" s="216">
        <v>41</v>
      </c>
      <c r="I165" s="217">
        <v>159.9615</v>
      </c>
      <c r="J165" s="216">
        <v>2933</v>
      </c>
      <c r="K165" s="216">
        <v>944.11400000000003</v>
      </c>
      <c r="L165" s="216"/>
      <c r="M165" s="216"/>
      <c r="N165" s="9"/>
      <c r="O165" s="201"/>
    </row>
    <row r="166" spans="2:15">
      <c r="B166" s="213">
        <v>42186</v>
      </c>
      <c r="C166" s="216"/>
      <c r="D166" s="216">
        <v>39</v>
      </c>
      <c r="E166" s="216">
        <v>7.6398000000000001</v>
      </c>
      <c r="F166" s="216">
        <v>0</v>
      </c>
      <c r="G166" s="216">
        <v>0</v>
      </c>
      <c r="H166" s="216">
        <v>41</v>
      </c>
      <c r="I166" s="217">
        <v>168.32550000000001</v>
      </c>
      <c r="J166" s="216">
        <v>2931</v>
      </c>
      <c r="K166" s="216">
        <v>952.17790000000002</v>
      </c>
      <c r="L166" s="216"/>
      <c r="M166" s="216"/>
      <c r="N166" s="9"/>
      <c r="O166" s="201"/>
    </row>
    <row r="167" spans="2:15">
      <c r="B167" s="213">
        <v>42217</v>
      </c>
      <c r="C167" s="216"/>
      <c r="D167" s="216">
        <v>39</v>
      </c>
      <c r="E167" s="216">
        <v>7.6901000000000002</v>
      </c>
      <c r="F167" s="216">
        <v>0</v>
      </c>
      <c r="G167" s="216">
        <v>0</v>
      </c>
      <c r="H167" s="216">
        <v>41</v>
      </c>
      <c r="I167" s="217">
        <v>168.68549999999999</v>
      </c>
      <c r="J167" s="216">
        <v>2930</v>
      </c>
      <c r="K167" s="216">
        <v>903.3021</v>
      </c>
      <c r="L167" s="216"/>
      <c r="M167" s="216"/>
      <c r="N167" s="9"/>
      <c r="O167" s="201"/>
    </row>
    <row r="168" spans="2:15">
      <c r="B168" s="213">
        <v>42248</v>
      </c>
      <c r="C168" s="216"/>
      <c r="D168" s="216">
        <v>39</v>
      </c>
      <c r="E168" s="216">
        <v>7.7950999999999997</v>
      </c>
      <c r="F168" s="216">
        <v>0</v>
      </c>
      <c r="G168" s="216">
        <v>0</v>
      </c>
      <c r="H168" s="216">
        <v>41</v>
      </c>
      <c r="I168" s="217">
        <v>172.83879999999999</v>
      </c>
      <c r="J168" s="216">
        <v>2929</v>
      </c>
      <c r="K168" s="216">
        <v>913.14449999999999</v>
      </c>
      <c r="L168" s="216"/>
      <c r="M168" s="216"/>
      <c r="N168" s="9"/>
      <c r="O168" s="201"/>
    </row>
    <row r="169" spans="2:15">
      <c r="B169" s="213">
        <v>42278</v>
      </c>
      <c r="C169" s="216"/>
      <c r="D169" s="216">
        <v>39</v>
      </c>
      <c r="E169" s="216">
        <v>8.2225000000000001</v>
      </c>
      <c r="F169" s="216">
        <v>0</v>
      </c>
      <c r="G169" s="216">
        <v>0</v>
      </c>
      <c r="H169" s="216">
        <v>41</v>
      </c>
      <c r="I169" s="217">
        <v>174.12110000000001</v>
      </c>
      <c r="J169" s="216">
        <v>2929</v>
      </c>
      <c r="K169" s="216">
        <v>919.32479999999998</v>
      </c>
      <c r="L169" s="216"/>
      <c r="M169" s="216"/>
      <c r="N169" s="9"/>
      <c r="O169" s="201"/>
    </row>
    <row r="170" spans="2:15">
      <c r="B170" s="213">
        <v>42309</v>
      </c>
      <c r="C170" s="216"/>
      <c r="D170" s="216">
        <v>39</v>
      </c>
      <c r="E170" s="216">
        <v>8.2802000000000007</v>
      </c>
      <c r="F170" s="216">
        <v>0</v>
      </c>
      <c r="G170" s="216">
        <v>0</v>
      </c>
      <c r="H170" s="216">
        <v>41</v>
      </c>
      <c r="I170" s="217">
        <v>177.37090000000001</v>
      </c>
      <c r="J170" s="216">
        <v>2929</v>
      </c>
      <c r="K170" s="216">
        <v>920.87710000000004</v>
      </c>
      <c r="L170" s="216"/>
      <c r="M170" s="216"/>
      <c r="N170" s="9"/>
      <c r="O170" s="201"/>
    </row>
    <row r="171" spans="2:15">
      <c r="B171" s="213">
        <v>42339</v>
      </c>
      <c r="C171" s="216"/>
      <c r="D171" s="216">
        <v>39</v>
      </c>
      <c r="E171" s="216">
        <v>8.3359000000000005</v>
      </c>
      <c r="F171" s="216">
        <v>0</v>
      </c>
      <c r="G171" s="216">
        <v>0</v>
      </c>
      <c r="H171" s="216">
        <v>41</v>
      </c>
      <c r="I171" s="217">
        <v>180.6208</v>
      </c>
      <c r="J171" s="216">
        <v>2928</v>
      </c>
      <c r="K171" s="216">
        <v>923.59939999999995</v>
      </c>
      <c r="L171" s="216"/>
      <c r="M171" s="216"/>
      <c r="N171" s="9"/>
      <c r="O171" s="201"/>
    </row>
    <row r="172" spans="2:15">
      <c r="B172" s="213">
        <v>42370</v>
      </c>
      <c r="C172" s="216"/>
      <c r="D172" s="216">
        <v>39</v>
      </c>
      <c r="E172" s="216">
        <v>8.3889999999999993</v>
      </c>
      <c r="F172" s="216">
        <v>0</v>
      </c>
      <c r="G172" s="216">
        <v>0</v>
      </c>
      <c r="H172" s="216">
        <v>41</v>
      </c>
      <c r="I172" s="217">
        <v>182.8706</v>
      </c>
      <c r="J172" s="216">
        <v>2926</v>
      </c>
      <c r="K172" s="216">
        <v>927.27530000000002</v>
      </c>
      <c r="L172" s="216"/>
      <c r="M172" s="216"/>
      <c r="N172" s="9"/>
      <c r="O172" s="201"/>
    </row>
    <row r="173" spans="2:15">
      <c r="B173" s="213">
        <v>42401</v>
      </c>
      <c r="C173" s="216"/>
      <c r="D173" s="216">
        <v>39</v>
      </c>
      <c r="E173" s="216">
        <v>8.4403000000000006</v>
      </c>
      <c r="F173" s="216">
        <v>0</v>
      </c>
      <c r="G173" s="216">
        <v>0</v>
      </c>
      <c r="H173" s="216">
        <v>41</v>
      </c>
      <c r="I173" s="217">
        <v>188.48339999999999</v>
      </c>
      <c r="J173" s="216">
        <v>2925</v>
      </c>
      <c r="K173" s="216">
        <v>914.64639999999997</v>
      </c>
      <c r="L173" s="216"/>
      <c r="M173" s="216"/>
      <c r="N173" s="9"/>
      <c r="O173" s="201"/>
    </row>
    <row r="174" spans="2:15">
      <c r="B174" s="213">
        <v>42430</v>
      </c>
      <c r="C174" s="216"/>
      <c r="D174" s="216">
        <v>39</v>
      </c>
      <c r="E174" s="216">
        <v>8.4922000000000004</v>
      </c>
      <c r="F174" s="216">
        <v>0</v>
      </c>
      <c r="G174" s="216">
        <v>0</v>
      </c>
      <c r="H174" s="216">
        <v>41</v>
      </c>
      <c r="I174" s="217">
        <v>191.01929999999999</v>
      </c>
      <c r="J174" s="216">
        <v>2924</v>
      </c>
      <c r="K174" s="216">
        <v>918.53620000000001</v>
      </c>
      <c r="L174" s="216"/>
      <c r="M174" s="216"/>
      <c r="N174" s="9"/>
      <c r="O174" s="201"/>
    </row>
    <row r="175" spans="2:15">
      <c r="B175" s="213">
        <v>42461</v>
      </c>
      <c r="C175" s="216"/>
      <c r="D175" s="216">
        <v>39</v>
      </c>
      <c r="E175" s="216">
        <v>8.5441000000000003</v>
      </c>
      <c r="F175" s="216">
        <v>0</v>
      </c>
      <c r="G175" s="216">
        <v>0</v>
      </c>
      <c r="H175" s="216">
        <v>41</v>
      </c>
      <c r="I175" s="217">
        <v>197.52070000000001</v>
      </c>
      <c r="J175" s="216">
        <v>2923</v>
      </c>
      <c r="K175" s="216">
        <v>906.09950000000003</v>
      </c>
      <c r="L175" s="216"/>
      <c r="M175" s="216"/>
      <c r="N175" s="9"/>
      <c r="O175" s="201"/>
    </row>
    <row r="176" spans="2:15">
      <c r="B176" s="213">
        <v>42491</v>
      </c>
      <c r="C176" s="216"/>
      <c r="D176" s="216">
        <v>39</v>
      </c>
      <c r="E176" s="216">
        <v>8.6644000000000005</v>
      </c>
      <c r="F176" s="216">
        <v>0</v>
      </c>
      <c r="G176" s="216">
        <v>0</v>
      </c>
      <c r="H176" s="216">
        <v>41</v>
      </c>
      <c r="I176" s="217">
        <v>201.0849</v>
      </c>
      <c r="J176" s="216">
        <v>2921</v>
      </c>
      <c r="K176" s="216">
        <v>909.32860000000005</v>
      </c>
      <c r="L176" s="216"/>
      <c r="M176" s="216"/>
      <c r="N176" s="9"/>
      <c r="O176" s="201"/>
    </row>
    <row r="177" spans="2:15">
      <c r="B177" s="213">
        <v>42522</v>
      </c>
      <c r="C177" s="216"/>
      <c r="D177" s="216">
        <v>39</v>
      </c>
      <c r="E177" s="216">
        <v>8.7174999999999994</v>
      </c>
      <c r="F177" s="216">
        <v>0</v>
      </c>
      <c r="G177" s="216">
        <v>0</v>
      </c>
      <c r="H177" s="216">
        <v>41</v>
      </c>
      <c r="I177" s="217">
        <v>207.01</v>
      </c>
      <c r="J177" s="216">
        <v>2918</v>
      </c>
      <c r="K177" s="216">
        <v>919.37490000000003</v>
      </c>
      <c r="L177" s="216"/>
      <c r="M177" s="216"/>
      <c r="N177" s="9"/>
      <c r="O177" s="201"/>
    </row>
    <row r="178" spans="2:15">
      <c r="B178" s="213">
        <v>42552</v>
      </c>
      <c r="C178" s="216"/>
      <c r="D178" s="216">
        <v>39</v>
      </c>
      <c r="E178" s="216">
        <v>8.7697000000000003</v>
      </c>
      <c r="F178" s="216">
        <v>0</v>
      </c>
      <c r="G178" s="216">
        <v>0</v>
      </c>
      <c r="H178" s="216">
        <v>41</v>
      </c>
      <c r="I178" s="217">
        <v>218.86099999999999</v>
      </c>
      <c r="J178" s="216">
        <v>2915</v>
      </c>
      <c r="K178" s="216">
        <v>905.04669999999999</v>
      </c>
      <c r="L178" s="216"/>
      <c r="M178" s="216"/>
      <c r="N178" s="9"/>
      <c r="O178" s="201"/>
    </row>
    <row r="179" spans="2:15">
      <c r="B179" s="213">
        <v>42583</v>
      </c>
      <c r="C179" s="216"/>
      <c r="D179" s="216">
        <v>39</v>
      </c>
      <c r="E179" s="216">
        <v>8.8219999999999992</v>
      </c>
      <c r="F179" s="216">
        <v>0</v>
      </c>
      <c r="G179" s="216">
        <v>0</v>
      </c>
      <c r="H179" s="216">
        <v>41</v>
      </c>
      <c r="I179" s="217">
        <v>222.9973</v>
      </c>
      <c r="J179" s="216">
        <v>2915</v>
      </c>
      <c r="K179" s="216">
        <v>910.02790000000005</v>
      </c>
      <c r="L179" s="216"/>
      <c r="M179" s="216"/>
      <c r="N179" s="9"/>
      <c r="O179" s="201"/>
    </row>
    <row r="180" spans="2:15">
      <c r="B180" s="213">
        <v>42614</v>
      </c>
      <c r="C180" s="216"/>
      <c r="D180" s="216">
        <v>39</v>
      </c>
      <c r="E180" s="216">
        <v>8.9208999999999996</v>
      </c>
      <c r="F180" s="216">
        <v>0</v>
      </c>
      <c r="G180" s="216">
        <v>0</v>
      </c>
      <c r="H180" s="216">
        <v>41</v>
      </c>
      <c r="I180" s="217">
        <v>224.97190000000001</v>
      </c>
      <c r="J180" s="216">
        <v>2915</v>
      </c>
      <c r="K180" s="216">
        <v>914.61329999999998</v>
      </c>
      <c r="L180" s="216"/>
      <c r="M180" s="216"/>
      <c r="N180" s="9"/>
      <c r="O180" s="201"/>
    </row>
    <row r="181" spans="2:15">
      <c r="B181" s="213">
        <v>42644</v>
      </c>
      <c r="C181" s="216"/>
      <c r="D181" s="216">
        <v>39</v>
      </c>
      <c r="E181" s="216">
        <v>9.3026</v>
      </c>
      <c r="F181" s="216">
        <v>0</v>
      </c>
      <c r="G181" s="216">
        <v>0</v>
      </c>
      <c r="H181" s="216">
        <v>41</v>
      </c>
      <c r="I181" s="217">
        <v>226.5325</v>
      </c>
      <c r="J181" s="216">
        <v>2913</v>
      </c>
      <c r="K181" s="216">
        <v>905.97159999999997</v>
      </c>
      <c r="L181" s="216"/>
      <c r="M181" s="216"/>
      <c r="N181" s="9"/>
      <c r="O181" s="201"/>
    </row>
    <row r="182" spans="2:15">
      <c r="B182" s="213">
        <v>42675</v>
      </c>
      <c r="C182" s="216"/>
      <c r="D182" s="216">
        <v>39</v>
      </c>
      <c r="E182" s="216">
        <v>9.3605999999999998</v>
      </c>
      <c r="F182" s="216">
        <v>0</v>
      </c>
      <c r="G182" s="216">
        <v>0</v>
      </c>
      <c r="H182" s="216">
        <v>41</v>
      </c>
      <c r="I182" s="217">
        <v>231.12219999999999</v>
      </c>
      <c r="J182" s="216">
        <v>2912</v>
      </c>
      <c r="K182" s="216">
        <v>907.08680000000004</v>
      </c>
      <c r="L182" s="216"/>
      <c r="M182" s="216"/>
      <c r="N182" s="9"/>
      <c r="O182" s="201"/>
    </row>
    <row r="183" spans="2:15">
      <c r="B183" s="213">
        <v>42705</v>
      </c>
      <c r="C183" s="216"/>
      <c r="D183" s="216">
        <v>39</v>
      </c>
      <c r="E183" s="216">
        <v>9.4169999999999998</v>
      </c>
      <c r="F183" s="216">
        <v>0</v>
      </c>
      <c r="G183" s="216">
        <v>0</v>
      </c>
      <c r="H183" s="216">
        <v>41</v>
      </c>
      <c r="I183" s="217">
        <v>238.28819999999999</v>
      </c>
      <c r="J183" s="216">
        <v>2910</v>
      </c>
      <c r="K183" s="216">
        <v>912.3329</v>
      </c>
      <c r="L183" s="216"/>
      <c r="M183" s="216"/>
      <c r="N183" s="9"/>
      <c r="O183" s="201"/>
    </row>
    <row r="184" spans="2:15">
      <c r="B184" s="213">
        <v>42736</v>
      </c>
      <c r="C184" s="216"/>
      <c r="D184" s="216">
        <v>39</v>
      </c>
      <c r="E184" s="216">
        <v>8.4544999999999995</v>
      </c>
      <c r="F184" s="216">
        <v>0</v>
      </c>
      <c r="G184" s="216">
        <v>0</v>
      </c>
      <c r="H184" s="216">
        <v>41</v>
      </c>
      <c r="I184" s="217">
        <v>239.85599999999999</v>
      </c>
      <c r="J184" s="216">
        <v>2910</v>
      </c>
      <c r="K184" s="216">
        <v>915.36519999999996</v>
      </c>
      <c r="L184" s="216"/>
      <c r="M184" s="216"/>
      <c r="N184" s="9"/>
      <c r="O184" s="201"/>
    </row>
    <row r="185" spans="2:15">
      <c r="B185" s="213">
        <v>42767</v>
      </c>
      <c r="C185" s="216"/>
      <c r="D185" s="216">
        <v>38</v>
      </c>
      <c r="E185" s="216">
        <v>8.5069999999999997</v>
      </c>
      <c r="F185" s="216">
        <v>0</v>
      </c>
      <c r="G185" s="216">
        <v>0</v>
      </c>
      <c r="H185" s="216">
        <v>41</v>
      </c>
      <c r="I185" s="217">
        <v>241.39599999999999</v>
      </c>
      <c r="J185" s="216">
        <v>2910</v>
      </c>
      <c r="K185" s="216">
        <v>917.29</v>
      </c>
      <c r="L185" s="216"/>
      <c r="M185" s="216"/>
      <c r="N185" s="9"/>
      <c r="O185" s="201"/>
    </row>
    <row r="186" spans="2:15">
      <c r="B186" s="213">
        <v>42795</v>
      </c>
      <c r="C186" s="216"/>
      <c r="D186" s="216">
        <v>38</v>
      </c>
      <c r="E186" s="216">
        <v>8.5602999999999998</v>
      </c>
      <c r="F186" s="216">
        <v>0</v>
      </c>
      <c r="G186" s="216">
        <v>0</v>
      </c>
      <c r="H186" s="216">
        <v>41</v>
      </c>
      <c r="I186" s="217">
        <v>251.1926</v>
      </c>
      <c r="J186" s="216">
        <v>2909</v>
      </c>
      <c r="K186" s="216">
        <v>926.14970000000005</v>
      </c>
      <c r="L186" s="216"/>
      <c r="M186" s="216"/>
      <c r="N186" s="9"/>
      <c r="O186" s="201"/>
    </row>
    <row r="187" spans="2:15">
      <c r="B187" s="213">
        <v>42826</v>
      </c>
      <c r="C187" s="216"/>
      <c r="D187" s="216">
        <v>38</v>
      </c>
      <c r="E187" s="216">
        <v>8.6134000000000004</v>
      </c>
      <c r="F187" s="216">
        <v>0</v>
      </c>
      <c r="G187" s="216">
        <v>0</v>
      </c>
      <c r="H187" s="216">
        <v>41</v>
      </c>
      <c r="I187" s="217">
        <v>253.87540000000001</v>
      </c>
      <c r="J187" s="216">
        <v>2905</v>
      </c>
      <c r="K187" s="216">
        <v>920.12019999999995</v>
      </c>
      <c r="L187" s="216"/>
      <c r="M187" s="216"/>
      <c r="N187" s="9"/>
      <c r="O187" s="201"/>
    </row>
    <row r="188" spans="2:15">
      <c r="B188" s="213">
        <v>42856</v>
      </c>
      <c r="C188" s="216"/>
      <c r="D188" s="216">
        <v>38</v>
      </c>
      <c r="E188" s="216">
        <v>8.6714000000000002</v>
      </c>
      <c r="F188" s="216">
        <v>0</v>
      </c>
      <c r="G188" s="216">
        <v>0</v>
      </c>
      <c r="H188" s="216">
        <v>41</v>
      </c>
      <c r="I188" s="217">
        <v>265.49209999999999</v>
      </c>
      <c r="J188" s="216">
        <v>2902</v>
      </c>
      <c r="K188" s="216">
        <v>919.64080000000001</v>
      </c>
      <c r="L188" s="216"/>
      <c r="M188" s="216"/>
      <c r="N188" s="9"/>
      <c r="O188" s="201"/>
    </row>
    <row r="189" spans="2:15">
      <c r="B189" s="213">
        <v>42887</v>
      </c>
      <c r="C189" s="216"/>
      <c r="D189" s="216">
        <v>37</v>
      </c>
      <c r="E189" s="216">
        <v>1.5589</v>
      </c>
      <c r="F189" s="216">
        <v>0</v>
      </c>
      <c r="G189" s="216">
        <v>0</v>
      </c>
      <c r="H189" s="216">
        <v>41</v>
      </c>
      <c r="I189" s="217">
        <v>233.339</v>
      </c>
      <c r="J189" s="216">
        <v>2899</v>
      </c>
      <c r="K189" s="216">
        <v>928.16390000000001</v>
      </c>
      <c r="L189" s="216"/>
      <c r="M189" s="216"/>
      <c r="N189" s="9"/>
      <c r="O189" s="201"/>
    </row>
    <row r="190" spans="2:15">
      <c r="B190" s="213">
        <v>42917</v>
      </c>
      <c r="C190" s="216"/>
      <c r="D190" s="216">
        <v>37</v>
      </c>
      <c r="E190" s="216">
        <v>1.5589</v>
      </c>
      <c r="F190" s="216">
        <v>0</v>
      </c>
      <c r="G190" s="216">
        <v>0</v>
      </c>
      <c r="H190" s="216">
        <v>41</v>
      </c>
      <c r="I190" s="217">
        <v>243.1524</v>
      </c>
      <c r="J190" s="216">
        <v>2896</v>
      </c>
      <c r="K190" s="216">
        <v>923.57420000000002</v>
      </c>
      <c r="L190" s="216"/>
      <c r="M190" s="216"/>
      <c r="N190" s="9"/>
      <c r="O190" s="201"/>
    </row>
    <row r="191" spans="2:15">
      <c r="B191" s="213">
        <v>42948</v>
      </c>
      <c r="C191" s="216"/>
      <c r="D191" s="216">
        <v>37</v>
      </c>
      <c r="E191" s="216">
        <v>1.5589</v>
      </c>
      <c r="F191" s="216">
        <v>0</v>
      </c>
      <c r="G191" s="216">
        <v>0</v>
      </c>
      <c r="H191" s="216">
        <v>41</v>
      </c>
      <c r="I191" s="217">
        <v>246.13669999999999</v>
      </c>
      <c r="J191" s="216">
        <v>2892</v>
      </c>
      <c r="K191" s="216">
        <v>930.77239999999995</v>
      </c>
      <c r="L191" s="216"/>
      <c r="M191" s="216"/>
      <c r="N191" s="9"/>
      <c r="O191" s="201"/>
    </row>
    <row r="192" spans="2:15">
      <c r="B192" s="213">
        <v>42979</v>
      </c>
      <c r="C192" s="216"/>
      <c r="D192" s="216">
        <v>37</v>
      </c>
      <c r="E192" s="216">
        <v>1.5915999999999999</v>
      </c>
      <c r="F192" s="216">
        <v>0</v>
      </c>
      <c r="G192" s="216">
        <v>0</v>
      </c>
      <c r="H192" s="216">
        <v>41</v>
      </c>
      <c r="I192" s="217">
        <v>248.09379999999999</v>
      </c>
      <c r="J192" s="216">
        <v>2891</v>
      </c>
      <c r="K192" s="216">
        <v>932.12810000000002</v>
      </c>
      <c r="L192" s="216"/>
      <c r="M192" s="216"/>
      <c r="N192" s="9"/>
      <c r="O192" s="201"/>
    </row>
    <row r="193" spans="2:15">
      <c r="B193" s="213">
        <v>43009</v>
      </c>
      <c r="C193" s="216"/>
      <c r="D193" s="216">
        <v>37</v>
      </c>
      <c r="E193" s="216">
        <v>1.6024</v>
      </c>
      <c r="F193" s="216">
        <v>0</v>
      </c>
      <c r="G193" s="216">
        <v>0</v>
      </c>
      <c r="H193" s="216">
        <v>41</v>
      </c>
      <c r="I193" s="217">
        <v>252.3546</v>
      </c>
      <c r="J193" s="216">
        <v>2888</v>
      </c>
      <c r="K193" s="216">
        <v>928.02369999999996</v>
      </c>
      <c r="L193" s="216"/>
      <c r="M193" s="216"/>
      <c r="N193" s="9"/>
      <c r="O193" s="201"/>
    </row>
    <row r="194" spans="2:15">
      <c r="B194" s="213">
        <v>43040</v>
      </c>
      <c r="C194" s="216"/>
      <c r="D194" s="216">
        <v>37</v>
      </c>
      <c r="E194" s="216">
        <v>1.6066</v>
      </c>
      <c r="F194" s="216">
        <v>0</v>
      </c>
      <c r="G194" s="216">
        <v>0</v>
      </c>
      <c r="H194" s="216">
        <v>41</v>
      </c>
      <c r="I194" s="217">
        <v>255.2687</v>
      </c>
      <c r="J194" s="216">
        <v>2886</v>
      </c>
      <c r="K194" s="216">
        <v>931.62199999999996</v>
      </c>
      <c r="L194" s="216"/>
      <c r="M194" s="216"/>
      <c r="N194" s="9"/>
      <c r="O194" s="201"/>
    </row>
    <row r="195" spans="2:15">
      <c r="B195" s="213">
        <v>43070</v>
      </c>
      <c r="C195" s="216"/>
      <c r="D195" s="216">
        <v>40</v>
      </c>
      <c r="E195" s="216">
        <v>1.6217999999999999</v>
      </c>
      <c r="F195" s="216">
        <v>0</v>
      </c>
      <c r="G195" s="216">
        <v>0</v>
      </c>
      <c r="H195" s="216">
        <v>41</v>
      </c>
      <c r="I195" s="217">
        <v>258.99259999999998</v>
      </c>
      <c r="J195" s="216">
        <v>2886</v>
      </c>
      <c r="K195" s="216">
        <v>937.3931</v>
      </c>
      <c r="L195" s="216"/>
      <c r="M195" s="216"/>
      <c r="N195" s="9"/>
      <c r="O195" s="201"/>
    </row>
    <row r="196" spans="2:15">
      <c r="B196" s="213">
        <v>43101</v>
      </c>
      <c r="C196" s="216"/>
      <c r="D196" s="216">
        <v>40</v>
      </c>
      <c r="E196" s="216">
        <v>1.6231</v>
      </c>
      <c r="F196" s="216">
        <v>0</v>
      </c>
      <c r="G196" s="216">
        <v>0</v>
      </c>
      <c r="H196" s="216">
        <v>41</v>
      </c>
      <c r="I196" s="217">
        <v>262.32319999999999</v>
      </c>
      <c r="J196" s="216">
        <v>2884</v>
      </c>
      <c r="K196" s="216">
        <v>943.72389999999996</v>
      </c>
      <c r="L196" s="216"/>
      <c r="M196" s="216"/>
      <c r="N196" s="9"/>
      <c r="O196" s="201"/>
    </row>
    <row r="197" spans="2:15">
      <c r="B197" s="213">
        <v>43132</v>
      </c>
      <c r="C197" s="216"/>
      <c r="D197" s="216">
        <v>40</v>
      </c>
      <c r="E197" s="216">
        <v>1.6232</v>
      </c>
      <c r="F197" s="216">
        <v>0</v>
      </c>
      <c r="G197" s="216">
        <v>0</v>
      </c>
      <c r="H197" s="216">
        <v>41</v>
      </c>
      <c r="I197" s="217">
        <v>265.12959999999998</v>
      </c>
      <c r="J197" s="216">
        <v>2882</v>
      </c>
      <c r="K197" s="216">
        <v>947.95450000000005</v>
      </c>
      <c r="L197" s="216"/>
      <c r="M197" s="216"/>
      <c r="N197" s="9"/>
      <c r="O197" s="201"/>
    </row>
    <row r="198" spans="2:15">
      <c r="B198" s="213">
        <v>43160</v>
      </c>
      <c r="C198" s="216"/>
      <c r="D198" s="216">
        <v>40</v>
      </c>
      <c r="E198" s="216">
        <v>1.6234</v>
      </c>
      <c r="F198" s="216">
        <v>0</v>
      </c>
      <c r="G198" s="216">
        <v>0</v>
      </c>
      <c r="H198" s="216">
        <v>41</v>
      </c>
      <c r="I198" s="217">
        <v>267.99979999999999</v>
      </c>
      <c r="J198" s="216">
        <v>2881</v>
      </c>
      <c r="K198" s="216">
        <v>948.63760000000002</v>
      </c>
      <c r="L198" s="216"/>
      <c r="M198" s="216"/>
      <c r="N198" s="9"/>
      <c r="O198" s="201"/>
    </row>
    <row r="199" spans="2:15">
      <c r="B199" s="213">
        <v>43191</v>
      </c>
      <c r="C199" s="216"/>
      <c r="D199" s="216">
        <v>40</v>
      </c>
      <c r="E199" s="216">
        <v>1.6234999999999999</v>
      </c>
      <c r="F199" s="216">
        <v>0</v>
      </c>
      <c r="G199" s="216">
        <v>0</v>
      </c>
      <c r="H199" s="216">
        <v>41</v>
      </c>
      <c r="I199" s="217">
        <v>271.35770000000002</v>
      </c>
      <c r="J199" s="216">
        <v>2878</v>
      </c>
      <c r="K199" s="216">
        <v>952.95140000000004</v>
      </c>
      <c r="L199" s="216"/>
      <c r="M199" s="216"/>
      <c r="N199" s="9"/>
      <c r="O199" s="201"/>
    </row>
    <row r="200" spans="2:15">
      <c r="B200" s="213">
        <v>43221</v>
      </c>
      <c r="C200" s="216"/>
      <c r="D200" s="216">
        <v>40</v>
      </c>
      <c r="E200" s="216">
        <v>1.6276999999999999</v>
      </c>
      <c r="F200" s="216">
        <v>0</v>
      </c>
      <c r="G200" s="216">
        <v>0</v>
      </c>
      <c r="H200" s="216">
        <v>41</v>
      </c>
      <c r="I200" s="217">
        <v>272.84030000000001</v>
      </c>
      <c r="J200" s="216">
        <v>2876</v>
      </c>
      <c r="K200" s="216">
        <v>955.11180000000002</v>
      </c>
      <c r="L200" s="216"/>
      <c r="M200" s="216"/>
      <c r="N200" s="9"/>
      <c r="O200" s="201"/>
    </row>
    <row r="201" spans="2:15">
      <c r="B201" s="213">
        <v>43252</v>
      </c>
      <c r="C201" s="216"/>
      <c r="D201" s="216">
        <v>40</v>
      </c>
      <c r="E201" s="216">
        <v>1.6213</v>
      </c>
      <c r="F201" s="216">
        <v>0</v>
      </c>
      <c r="G201" s="216">
        <v>0</v>
      </c>
      <c r="H201" s="216">
        <v>41</v>
      </c>
      <c r="I201" s="217">
        <v>274.57409999999999</v>
      </c>
      <c r="J201" s="216">
        <v>2876</v>
      </c>
      <c r="K201" s="216">
        <v>943.74649999999997</v>
      </c>
      <c r="L201" s="216"/>
      <c r="M201" s="216"/>
      <c r="N201" s="9"/>
      <c r="O201" s="201"/>
    </row>
    <row r="202" spans="2:15">
      <c r="B202" s="213">
        <v>43282</v>
      </c>
      <c r="C202" s="216"/>
      <c r="D202" s="216">
        <v>40</v>
      </c>
      <c r="E202" s="216">
        <v>1.6213</v>
      </c>
      <c r="F202" s="216">
        <v>0</v>
      </c>
      <c r="G202" s="216">
        <v>0</v>
      </c>
      <c r="H202" s="216">
        <v>41</v>
      </c>
      <c r="I202" s="217">
        <v>280.81509999999997</v>
      </c>
      <c r="J202" s="216">
        <v>2874</v>
      </c>
      <c r="K202" s="216">
        <v>942.88400000000001</v>
      </c>
      <c r="L202" s="216"/>
      <c r="M202" s="216"/>
      <c r="N202" s="9"/>
      <c r="O202" s="201"/>
    </row>
    <row r="203" spans="2:15">
      <c r="B203" s="213">
        <v>43313</v>
      </c>
      <c r="C203" s="216"/>
      <c r="D203" s="216">
        <v>40</v>
      </c>
      <c r="E203" s="216">
        <v>1.6213</v>
      </c>
      <c r="F203" s="216">
        <v>0</v>
      </c>
      <c r="G203" s="216">
        <v>0</v>
      </c>
      <c r="H203" s="216">
        <v>41</v>
      </c>
      <c r="I203" s="217">
        <v>283.60270000000003</v>
      </c>
      <c r="J203" s="216">
        <v>2874</v>
      </c>
      <c r="K203" s="216">
        <v>945.08569999999997</v>
      </c>
      <c r="L203" s="216"/>
      <c r="M203" s="216"/>
      <c r="N203" s="9"/>
      <c r="O203" s="201"/>
    </row>
    <row r="204" spans="2:15">
      <c r="B204" s="213">
        <v>43344</v>
      </c>
      <c r="C204" s="216"/>
      <c r="D204" s="216">
        <v>40</v>
      </c>
      <c r="E204" s="216">
        <v>1.6642999999999999</v>
      </c>
      <c r="F204" s="216">
        <v>0</v>
      </c>
      <c r="G204" s="216">
        <v>0</v>
      </c>
      <c r="H204" s="216">
        <v>41</v>
      </c>
      <c r="I204" s="217">
        <v>286.07</v>
      </c>
      <c r="J204" s="216"/>
      <c r="K204" s="216"/>
      <c r="L204" s="216">
        <v>2874</v>
      </c>
      <c r="M204" s="216">
        <v>949.62720000000002</v>
      </c>
      <c r="N204" s="9"/>
      <c r="O204" s="201"/>
    </row>
    <row r="205" spans="2:15">
      <c r="B205" s="213">
        <v>43374</v>
      </c>
      <c r="C205" s="216"/>
      <c r="D205" s="216">
        <v>40</v>
      </c>
      <c r="E205" s="216">
        <v>1.6806000000000001</v>
      </c>
      <c r="F205" s="216">
        <v>0</v>
      </c>
      <c r="G205" s="216">
        <v>0</v>
      </c>
      <c r="H205" s="216">
        <v>41</v>
      </c>
      <c r="I205" s="217">
        <v>287.5829</v>
      </c>
      <c r="J205" s="216"/>
      <c r="K205" s="216"/>
      <c r="L205" s="216">
        <v>2873</v>
      </c>
      <c r="M205" s="216">
        <v>953.46839999999997</v>
      </c>
      <c r="N205" s="9"/>
      <c r="O205" s="201"/>
    </row>
    <row r="206" spans="2:15">
      <c r="B206" s="213">
        <v>43405</v>
      </c>
      <c r="C206" s="216"/>
      <c r="D206" s="216">
        <v>40</v>
      </c>
      <c r="E206" s="216">
        <v>1.6868000000000001</v>
      </c>
      <c r="F206" s="216">
        <v>0</v>
      </c>
      <c r="G206" s="216">
        <v>0</v>
      </c>
      <c r="H206" s="216">
        <v>41</v>
      </c>
      <c r="I206" s="217">
        <v>289.07830000000001</v>
      </c>
      <c r="J206" s="216"/>
      <c r="K206" s="216"/>
      <c r="L206" s="216">
        <v>2872</v>
      </c>
      <c r="M206" s="216">
        <v>949.09429999999998</v>
      </c>
      <c r="N206" s="9"/>
      <c r="O206" s="201"/>
    </row>
    <row r="207" spans="2:15">
      <c r="B207" s="213">
        <v>43435</v>
      </c>
      <c r="C207" s="216"/>
      <c r="D207" s="216">
        <v>40</v>
      </c>
      <c r="E207" s="216">
        <v>1.6913</v>
      </c>
      <c r="F207" s="216">
        <v>0</v>
      </c>
      <c r="G207" s="216">
        <v>0</v>
      </c>
      <c r="H207" s="216">
        <v>41</v>
      </c>
      <c r="I207" s="217">
        <v>290.82870000000003</v>
      </c>
      <c r="J207" s="216"/>
      <c r="K207" s="216"/>
      <c r="L207" s="216">
        <v>2872</v>
      </c>
      <c r="M207" s="216">
        <v>955.97739999999999</v>
      </c>
      <c r="N207" s="9"/>
      <c r="O207" s="201"/>
    </row>
    <row r="208" spans="2:15">
      <c r="B208" s="213">
        <v>43466</v>
      </c>
      <c r="C208" s="216"/>
      <c r="D208" s="216">
        <v>40</v>
      </c>
      <c r="E208" s="216">
        <v>1.6929000000000001</v>
      </c>
      <c r="F208" s="216">
        <v>0</v>
      </c>
      <c r="G208" s="216">
        <v>0</v>
      </c>
      <c r="H208" s="216">
        <v>41</v>
      </c>
      <c r="I208" s="217">
        <v>295.33080000000001</v>
      </c>
      <c r="J208" s="216"/>
      <c r="K208" s="216"/>
      <c r="L208" s="216">
        <v>2871</v>
      </c>
      <c r="M208" s="216">
        <v>950.03499999999997</v>
      </c>
      <c r="N208" s="9"/>
      <c r="O208" s="201"/>
    </row>
    <row r="209" spans="2:15">
      <c r="B209" s="213">
        <v>43497</v>
      </c>
      <c r="C209" s="216"/>
      <c r="D209" s="216">
        <v>40</v>
      </c>
      <c r="E209" s="216">
        <v>2.593</v>
      </c>
      <c r="F209" s="216">
        <v>0</v>
      </c>
      <c r="G209" s="216">
        <v>0</v>
      </c>
      <c r="H209" s="216">
        <v>41</v>
      </c>
      <c r="I209" s="217">
        <v>296.83190000000002</v>
      </c>
      <c r="J209" s="216"/>
      <c r="K209" s="216"/>
      <c r="L209" s="216">
        <v>2013</v>
      </c>
      <c r="M209" s="216">
        <v>947.04470000000003</v>
      </c>
      <c r="N209" s="9"/>
      <c r="O209" s="201"/>
    </row>
    <row r="210" spans="2:15">
      <c r="B210" s="213">
        <v>43525</v>
      </c>
      <c r="C210" s="216"/>
      <c r="D210" s="216">
        <v>40</v>
      </c>
      <c r="E210" s="216">
        <v>2.5928</v>
      </c>
      <c r="F210" s="216">
        <v>0</v>
      </c>
      <c r="G210" s="216">
        <v>0</v>
      </c>
      <c r="H210" s="216">
        <v>41</v>
      </c>
      <c r="I210" s="217">
        <v>296.9556</v>
      </c>
      <c r="J210" s="216"/>
      <c r="K210" s="216"/>
      <c r="L210" s="216">
        <v>2013</v>
      </c>
      <c r="M210" s="216">
        <v>953.76900000000001</v>
      </c>
      <c r="N210" s="9"/>
      <c r="O210" s="201"/>
    </row>
    <row r="211" spans="2:15">
      <c r="B211" s="213">
        <v>43556</v>
      </c>
      <c r="C211" s="216"/>
      <c r="D211" s="216">
        <v>40</v>
      </c>
      <c r="E211" s="216">
        <v>2.5929000000000002</v>
      </c>
      <c r="F211" s="216">
        <v>0</v>
      </c>
      <c r="G211" s="216">
        <v>0</v>
      </c>
      <c r="H211" s="216">
        <v>41</v>
      </c>
      <c r="I211" s="217">
        <v>303.81299999999999</v>
      </c>
      <c r="J211" s="216"/>
      <c r="K211" s="216"/>
      <c r="L211" s="216">
        <v>1783</v>
      </c>
      <c r="M211" s="216">
        <v>960.75850000000003</v>
      </c>
      <c r="N211" s="9"/>
      <c r="O211" s="201"/>
    </row>
    <row r="212" spans="2:15">
      <c r="B212" s="213">
        <v>43586</v>
      </c>
      <c r="C212" s="216"/>
      <c r="D212" s="216">
        <v>40</v>
      </c>
      <c r="E212" s="216">
        <v>2.5981999999999998</v>
      </c>
      <c r="F212" s="216">
        <v>0</v>
      </c>
      <c r="G212" s="216">
        <v>0</v>
      </c>
      <c r="H212" s="216">
        <v>41</v>
      </c>
      <c r="I212" s="217">
        <v>308.02350000000001</v>
      </c>
      <c r="J212" s="216"/>
      <c r="K212" s="216"/>
      <c r="L212" s="216">
        <v>1782</v>
      </c>
      <c r="M212" s="216">
        <v>928.25260000000003</v>
      </c>
      <c r="N212" s="9"/>
      <c r="O212" s="201"/>
    </row>
    <row r="213" spans="2:15">
      <c r="B213" s="213">
        <v>43617</v>
      </c>
      <c r="C213" s="216"/>
      <c r="D213" s="216">
        <v>40</v>
      </c>
      <c r="E213" s="216">
        <v>2.5992000000000002</v>
      </c>
      <c r="F213" s="216">
        <v>0</v>
      </c>
      <c r="G213" s="216">
        <v>0</v>
      </c>
      <c r="H213" s="216">
        <v>41</v>
      </c>
      <c r="I213" s="217">
        <v>308.52199999999999</v>
      </c>
      <c r="J213" s="216"/>
      <c r="K213" s="216"/>
      <c r="L213" s="216">
        <v>1778</v>
      </c>
      <c r="M213" s="216">
        <v>926.24890000000005</v>
      </c>
      <c r="N213" s="9"/>
      <c r="O213" s="201"/>
    </row>
    <row r="214" spans="2:15">
      <c r="B214" s="213">
        <v>43647</v>
      </c>
      <c r="C214" s="216"/>
      <c r="D214" s="216">
        <v>40</v>
      </c>
      <c r="E214" s="216">
        <v>2.5992000000000002</v>
      </c>
      <c r="F214" s="216">
        <v>0</v>
      </c>
      <c r="G214" s="216">
        <v>0</v>
      </c>
      <c r="H214" s="216">
        <v>41</v>
      </c>
      <c r="I214" s="217">
        <v>315.2851</v>
      </c>
      <c r="J214" s="216"/>
      <c r="K214" s="216"/>
      <c r="L214" s="216">
        <v>1773</v>
      </c>
      <c r="M214" s="216">
        <v>919.62720000000002</v>
      </c>
      <c r="N214" s="9"/>
      <c r="O214" s="201"/>
    </row>
    <row r="215" spans="2:15">
      <c r="B215" s="213">
        <v>43678</v>
      </c>
      <c r="C215" s="216"/>
      <c r="D215" s="216">
        <v>40</v>
      </c>
      <c r="E215" s="216">
        <v>2.5992000000000002</v>
      </c>
      <c r="F215" s="216">
        <v>0</v>
      </c>
      <c r="G215" s="216">
        <v>0</v>
      </c>
      <c r="H215" s="216">
        <v>41</v>
      </c>
      <c r="I215" s="217">
        <v>317.46449999999999</v>
      </c>
      <c r="J215" s="216"/>
      <c r="K215" s="216"/>
      <c r="L215" s="216">
        <v>1767</v>
      </c>
      <c r="M215" s="216">
        <v>890.83280000000002</v>
      </c>
      <c r="N215" s="9"/>
      <c r="O215" s="201"/>
    </row>
    <row r="216" spans="2:15">
      <c r="B216" s="213">
        <v>43709</v>
      </c>
      <c r="C216" s="216"/>
      <c r="D216" s="216">
        <v>40</v>
      </c>
      <c r="E216" s="216">
        <v>2.6432000000000002</v>
      </c>
      <c r="F216" s="216">
        <v>0</v>
      </c>
      <c r="G216" s="216">
        <v>0</v>
      </c>
      <c r="H216" s="216">
        <v>41</v>
      </c>
      <c r="I216" s="217">
        <v>318.97059999999999</v>
      </c>
      <c r="J216" s="216"/>
      <c r="K216" s="216"/>
      <c r="L216" s="217">
        <v>392</v>
      </c>
      <c r="M216" s="217">
        <v>797.83759999999995</v>
      </c>
      <c r="N216" s="9"/>
      <c r="O216" s="201"/>
    </row>
    <row r="217" spans="2:15">
      <c r="B217" s="219"/>
      <c r="C217" s="220"/>
      <c r="D217" s="220"/>
      <c r="E217" s="220"/>
      <c r="F217" s="220"/>
      <c r="G217" s="220"/>
      <c r="H217" s="220"/>
      <c r="I217" s="220"/>
      <c r="J217" s="220"/>
      <c r="K217" s="220"/>
      <c r="L217" s="221"/>
      <c r="M217" s="9"/>
      <c r="N217" s="9"/>
      <c r="O217" s="201"/>
    </row>
    <row r="218" spans="2:15">
      <c r="B218" s="219"/>
      <c r="C218" s="220"/>
      <c r="D218" s="220"/>
      <c r="E218" s="220"/>
      <c r="F218" s="222"/>
      <c r="G218" s="222"/>
      <c r="H218" s="220"/>
      <c r="I218" s="220"/>
      <c r="J218" s="220"/>
      <c r="K218" s="220"/>
      <c r="L218" s="221"/>
      <c r="M218" s="9"/>
      <c r="N218" s="9"/>
      <c r="O218" s="201"/>
    </row>
    <row r="219" spans="2:15" s="30" customFormat="1" ht="13.2">
      <c r="D219" s="223"/>
      <c r="E219" s="223"/>
      <c r="F219" s="223"/>
      <c r="G219" s="223"/>
      <c r="H219" s="223"/>
      <c r="I219" s="223"/>
      <c r="J219" s="223"/>
      <c r="K219" s="223"/>
    </row>
    <row r="220" spans="2:15" s="209" customFormat="1">
      <c r="C220" s="206"/>
      <c r="D220" s="206"/>
      <c r="E220" s="224"/>
      <c r="F220" s="206"/>
      <c r="G220" s="206"/>
      <c r="H220" s="206"/>
      <c r="I220" s="206"/>
      <c r="J220" s="206"/>
      <c r="K220" s="206"/>
      <c r="M220" s="225"/>
      <c r="N220" s="225"/>
    </row>
    <row r="221" spans="2:15" s="201" customFormat="1">
      <c r="B221" s="210" t="s">
        <v>140</v>
      </c>
      <c r="C221" s="211"/>
      <c r="D221" s="211" t="s">
        <v>56</v>
      </c>
      <c r="E221" s="211"/>
      <c r="F221" s="211" t="s">
        <v>57</v>
      </c>
      <c r="G221" s="211"/>
      <c r="H221" s="211" t="s">
        <v>58</v>
      </c>
      <c r="I221" s="211"/>
      <c r="J221" s="211" t="s">
        <v>59</v>
      </c>
      <c r="K221" s="211"/>
      <c r="L221" s="211" t="s">
        <v>153</v>
      </c>
      <c r="M221" s="211"/>
      <c r="N221" s="9"/>
    </row>
    <row r="222" spans="2:15" s="209" customFormat="1">
      <c r="B222" s="212"/>
      <c r="C222" s="207"/>
      <c r="D222" s="207" t="s">
        <v>28</v>
      </c>
      <c r="E222" s="208" t="s">
        <v>0</v>
      </c>
      <c r="F222" s="207" t="s">
        <v>28</v>
      </c>
      <c r="G222" s="207" t="s">
        <v>0</v>
      </c>
      <c r="H222" s="207" t="s">
        <v>28</v>
      </c>
      <c r="I222" s="207" t="s">
        <v>0</v>
      </c>
      <c r="J222" s="207" t="s">
        <v>28</v>
      </c>
      <c r="K222" s="207" t="s">
        <v>0</v>
      </c>
      <c r="L222" s="207" t="s">
        <v>28</v>
      </c>
      <c r="M222" s="207" t="s">
        <v>0</v>
      </c>
    </row>
    <row r="223" spans="2:15" s="201" customFormat="1" hidden="1">
      <c r="B223" s="213">
        <v>37469</v>
      </c>
      <c r="C223" s="203"/>
      <c r="D223" s="203">
        <v>0</v>
      </c>
      <c r="E223" s="203">
        <v>0</v>
      </c>
      <c r="F223" s="203">
        <v>20</v>
      </c>
      <c r="G223" s="203">
        <v>7.9685240000000013</v>
      </c>
      <c r="H223" s="203">
        <v>58</v>
      </c>
      <c r="I223" s="203">
        <v>81.851389999999995</v>
      </c>
      <c r="J223" s="203">
        <v>1573</v>
      </c>
      <c r="K223" s="203">
        <v>382.67949000000004</v>
      </c>
      <c r="L223" s="203">
        <v>1573</v>
      </c>
      <c r="M223" s="203">
        <v>382.67949000000004</v>
      </c>
      <c r="N223" s="9"/>
    </row>
    <row r="224" spans="2:15" s="201" customFormat="1" hidden="1">
      <c r="B224" s="213">
        <v>37500</v>
      </c>
      <c r="C224" s="214"/>
      <c r="D224" s="214">
        <v>0</v>
      </c>
      <c r="E224" s="214">
        <v>0</v>
      </c>
      <c r="F224" s="214">
        <v>22</v>
      </c>
      <c r="G224" s="214">
        <v>10.691711</v>
      </c>
      <c r="H224" s="214">
        <v>60</v>
      </c>
      <c r="I224" s="214">
        <v>93.359581000000006</v>
      </c>
      <c r="J224" s="214">
        <v>1764</v>
      </c>
      <c r="K224" s="214">
        <v>479.05743000000001</v>
      </c>
      <c r="L224" s="214">
        <v>1764</v>
      </c>
      <c r="M224" s="214">
        <v>479.05743000000001</v>
      </c>
      <c r="N224" s="9"/>
    </row>
    <row r="225" spans="2:14" s="201" customFormat="1" hidden="1">
      <c r="B225" s="213">
        <v>37530</v>
      </c>
      <c r="C225" s="214"/>
      <c r="D225" s="214">
        <v>0</v>
      </c>
      <c r="E225" s="214">
        <v>0</v>
      </c>
      <c r="F225" s="214">
        <v>22</v>
      </c>
      <c r="G225" s="214">
        <v>13.96466</v>
      </c>
      <c r="H225" s="214">
        <v>60</v>
      </c>
      <c r="I225" s="214">
        <v>111.105862</v>
      </c>
      <c r="J225" s="214">
        <v>1991</v>
      </c>
      <c r="K225" s="214">
        <v>537.105591</v>
      </c>
      <c r="L225" s="214">
        <v>1991</v>
      </c>
      <c r="M225" s="214">
        <v>537.105591</v>
      </c>
      <c r="N225" s="9"/>
    </row>
    <row r="226" spans="2:14" s="201" customFormat="1" hidden="1">
      <c r="B226" s="213">
        <v>37561</v>
      </c>
      <c r="C226" s="214"/>
      <c r="D226" s="214">
        <v>0</v>
      </c>
      <c r="E226" s="214">
        <v>0</v>
      </c>
      <c r="F226" s="214">
        <v>23</v>
      </c>
      <c r="G226" s="214">
        <v>17.384025000000001</v>
      </c>
      <c r="H226" s="214">
        <v>60</v>
      </c>
      <c r="I226" s="214">
        <v>120.06715800000001</v>
      </c>
      <c r="J226" s="214">
        <v>2211</v>
      </c>
      <c r="K226" s="214">
        <v>589.84333500000002</v>
      </c>
      <c r="L226" s="214">
        <v>2211</v>
      </c>
      <c r="M226" s="214">
        <v>589.84333500000002</v>
      </c>
      <c r="N226" s="9"/>
    </row>
    <row r="227" spans="2:14" s="201" customFormat="1" hidden="1">
      <c r="B227" s="213">
        <v>37591</v>
      </c>
      <c r="C227" s="214"/>
      <c r="D227" s="214">
        <v>0</v>
      </c>
      <c r="E227" s="214">
        <v>0</v>
      </c>
      <c r="F227" s="214">
        <v>22</v>
      </c>
      <c r="G227" s="214">
        <v>20.293157000000001</v>
      </c>
      <c r="H227" s="214">
        <v>61</v>
      </c>
      <c r="I227" s="214">
        <v>149.38452599999999</v>
      </c>
      <c r="J227" s="214">
        <v>2395</v>
      </c>
      <c r="K227" s="214">
        <v>667.31131100000005</v>
      </c>
      <c r="L227" s="214">
        <v>2395</v>
      </c>
      <c r="M227" s="214">
        <v>667.31131100000005</v>
      </c>
      <c r="N227" s="9"/>
    </row>
    <row r="228" spans="2:14" s="201" customFormat="1" hidden="1">
      <c r="B228" s="213">
        <v>37622</v>
      </c>
      <c r="C228" s="214"/>
      <c r="D228" s="214">
        <v>0</v>
      </c>
      <c r="E228" s="214">
        <v>0</v>
      </c>
      <c r="F228" s="214">
        <v>22</v>
      </c>
      <c r="G228" s="214">
        <v>23.848731000000004</v>
      </c>
      <c r="H228" s="214">
        <v>60</v>
      </c>
      <c r="I228" s="214">
        <v>161.75500500000001</v>
      </c>
      <c r="J228" s="214">
        <v>2456</v>
      </c>
      <c r="K228" s="214">
        <v>726.10867299999995</v>
      </c>
      <c r="L228" s="214">
        <v>2456</v>
      </c>
      <c r="M228" s="214">
        <v>726.10867299999995</v>
      </c>
      <c r="N228" s="9"/>
    </row>
    <row r="229" spans="2:14" s="201" customFormat="1" hidden="1">
      <c r="B229" s="213">
        <v>37653</v>
      </c>
      <c r="C229" s="214"/>
      <c r="D229" s="214">
        <v>0</v>
      </c>
      <c r="E229" s="214">
        <v>0</v>
      </c>
      <c r="F229" s="214">
        <v>23</v>
      </c>
      <c r="G229" s="214">
        <v>27.081617999999999</v>
      </c>
      <c r="H229" s="214">
        <v>60</v>
      </c>
      <c r="I229" s="214">
        <v>168.20308299999999</v>
      </c>
      <c r="J229" s="214">
        <v>2538</v>
      </c>
      <c r="K229" s="214">
        <v>781.82348500000001</v>
      </c>
      <c r="L229" s="214">
        <v>2538</v>
      </c>
      <c r="M229" s="214">
        <v>781.82348500000001</v>
      </c>
      <c r="N229" s="9"/>
    </row>
    <row r="230" spans="2:14" s="201" customFormat="1" hidden="1">
      <c r="B230" s="213">
        <v>37681</v>
      </c>
      <c r="C230" s="214"/>
      <c r="D230" s="214">
        <v>0</v>
      </c>
      <c r="E230" s="214">
        <v>0</v>
      </c>
      <c r="F230" s="214">
        <v>23</v>
      </c>
      <c r="G230" s="214">
        <v>31.029508000000003</v>
      </c>
      <c r="H230" s="214">
        <v>60</v>
      </c>
      <c r="I230" s="214">
        <v>179.83348900000004</v>
      </c>
      <c r="J230" s="214">
        <v>2700</v>
      </c>
      <c r="K230" s="214">
        <v>840.56390899999997</v>
      </c>
      <c r="L230" s="214">
        <v>2700</v>
      </c>
      <c r="M230" s="214">
        <v>840.56390899999997</v>
      </c>
      <c r="N230" s="9"/>
    </row>
    <row r="231" spans="2:14" s="201" customFormat="1" hidden="1">
      <c r="B231" s="213">
        <v>37712</v>
      </c>
      <c r="C231" s="214"/>
      <c r="D231" s="214">
        <v>0</v>
      </c>
      <c r="E231" s="214">
        <v>0</v>
      </c>
      <c r="F231" s="214">
        <v>24</v>
      </c>
      <c r="G231" s="214">
        <v>35.503340999999999</v>
      </c>
      <c r="H231" s="214">
        <v>60</v>
      </c>
      <c r="I231" s="214">
        <v>182.82752300000001</v>
      </c>
      <c r="J231" s="214">
        <v>2862</v>
      </c>
      <c r="K231" s="214">
        <v>965.63017000000002</v>
      </c>
      <c r="L231" s="214">
        <v>2862</v>
      </c>
      <c r="M231" s="214">
        <v>965.63017000000002</v>
      </c>
      <c r="N231" s="9"/>
    </row>
    <row r="232" spans="2:14" s="201" customFormat="1" hidden="1">
      <c r="B232" s="213">
        <v>37742</v>
      </c>
      <c r="C232" s="214"/>
      <c r="D232" s="214">
        <v>0</v>
      </c>
      <c r="E232" s="214">
        <v>0</v>
      </c>
      <c r="F232" s="214">
        <v>24</v>
      </c>
      <c r="G232" s="214">
        <v>40.164361000000007</v>
      </c>
      <c r="H232" s="214">
        <v>60</v>
      </c>
      <c r="I232" s="214">
        <v>193.75949600000001</v>
      </c>
      <c r="J232" s="214">
        <v>2964</v>
      </c>
      <c r="K232" s="214">
        <v>1019.44769</v>
      </c>
      <c r="L232" s="214">
        <v>2964</v>
      </c>
      <c r="M232" s="214">
        <v>1019.44769</v>
      </c>
      <c r="N232" s="9"/>
    </row>
    <row r="233" spans="2:14" s="201" customFormat="1" hidden="1">
      <c r="B233" s="213">
        <v>37773</v>
      </c>
      <c r="C233" s="214"/>
      <c r="D233" s="214">
        <v>0</v>
      </c>
      <c r="E233" s="214">
        <v>0</v>
      </c>
      <c r="F233" s="214">
        <v>24</v>
      </c>
      <c r="G233" s="214">
        <v>44.276769000000002</v>
      </c>
      <c r="H233" s="214">
        <v>60</v>
      </c>
      <c r="I233" s="214">
        <v>195.001938</v>
      </c>
      <c r="J233" s="214">
        <v>3081</v>
      </c>
      <c r="K233" s="214">
        <v>1102.2947180000001</v>
      </c>
      <c r="L233" s="214">
        <v>3081</v>
      </c>
      <c r="M233" s="214">
        <v>1102.2947180000001</v>
      </c>
      <c r="N233" s="9"/>
    </row>
    <row r="234" spans="2:14" s="201" customFormat="1" hidden="1">
      <c r="B234" s="213">
        <v>37803</v>
      </c>
      <c r="C234" s="214"/>
      <c r="D234" s="214">
        <v>0</v>
      </c>
      <c r="E234" s="214">
        <v>0</v>
      </c>
      <c r="F234" s="214">
        <v>24</v>
      </c>
      <c r="G234" s="214">
        <v>48.311917000000001</v>
      </c>
      <c r="H234" s="214">
        <v>61</v>
      </c>
      <c r="I234" s="214">
        <v>202.03715399999999</v>
      </c>
      <c r="J234" s="214">
        <v>3200</v>
      </c>
      <c r="K234" s="214">
        <v>1145.458095</v>
      </c>
      <c r="L234" s="214">
        <v>3200</v>
      </c>
      <c r="M234" s="214">
        <v>1145.458095</v>
      </c>
      <c r="N234" s="9"/>
    </row>
    <row r="235" spans="2:14" s="201" customFormat="1" hidden="1">
      <c r="B235" s="213">
        <v>37834</v>
      </c>
      <c r="C235" s="214"/>
      <c r="D235" s="214">
        <v>0</v>
      </c>
      <c r="E235" s="214">
        <v>0</v>
      </c>
      <c r="F235" s="214">
        <v>24</v>
      </c>
      <c r="G235" s="214">
        <v>52.234545000000004</v>
      </c>
      <c r="H235" s="214">
        <v>61</v>
      </c>
      <c r="I235" s="214">
        <v>207.112977</v>
      </c>
      <c r="J235" s="214">
        <v>3322</v>
      </c>
      <c r="K235" s="214">
        <v>1195.47954</v>
      </c>
      <c r="L235" s="214">
        <v>3322</v>
      </c>
      <c r="M235" s="214">
        <v>1195.47954</v>
      </c>
      <c r="N235" s="9"/>
    </row>
    <row r="236" spans="2:14" s="201" customFormat="1" hidden="1">
      <c r="B236" s="213">
        <v>37865</v>
      </c>
      <c r="C236" s="214"/>
      <c r="D236" s="214">
        <v>0</v>
      </c>
      <c r="E236" s="214">
        <v>0</v>
      </c>
      <c r="F236" s="214">
        <v>24</v>
      </c>
      <c r="G236" s="214">
        <v>55.721899000000001</v>
      </c>
      <c r="H236" s="214">
        <v>59</v>
      </c>
      <c r="I236" s="214">
        <v>186.11282900000003</v>
      </c>
      <c r="J236" s="214">
        <v>3441</v>
      </c>
      <c r="K236" s="214">
        <v>1196.0860300000002</v>
      </c>
      <c r="L236" s="214">
        <v>3441</v>
      </c>
      <c r="M236" s="214">
        <v>1196.0860300000002</v>
      </c>
      <c r="N236" s="9"/>
    </row>
    <row r="237" spans="2:14" s="201" customFormat="1" hidden="1">
      <c r="B237" s="213">
        <v>37895</v>
      </c>
      <c r="C237" s="214"/>
      <c r="D237" s="214">
        <v>0</v>
      </c>
      <c r="E237" s="214">
        <v>0</v>
      </c>
      <c r="F237" s="214">
        <v>24</v>
      </c>
      <c r="G237" s="214">
        <v>49.650238000000002</v>
      </c>
      <c r="H237" s="214">
        <v>59</v>
      </c>
      <c r="I237" s="214">
        <v>178.77262600000003</v>
      </c>
      <c r="J237" s="214">
        <v>3484</v>
      </c>
      <c r="K237" s="214">
        <v>1253.7842599999999</v>
      </c>
      <c r="L237" s="214">
        <v>3484</v>
      </c>
      <c r="M237" s="214">
        <v>1253.7842599999999</v>
      </c>
      <c r="N237" s="9"/>
    </row>
    <row r="238" spans="2:14" s="201" customFormat="1" hidden="1">
      <c r="B238" s="213">
        <v>37926</v>
      </c>
      <c r="C238" s="214"/>
      <c r="D238" s="214">
        <v>0</v>
      </c>
      <c r="E238" s="214">
        <v>0</v>
      </c>
      <c r="F238" s="214">
        <v>22</v>
      </c>
      <c r="G238" s="214">
        <v>52.654831999999999</v>
      </c>
      <c r="H238" s="214">
        <v>59</v>
      </c>
      <c r="I238" s="214">
        <v>195.19514699999999</v>
      </c>
      <c r="J238" s="214">
        <v>3584</v>
      </c>
      <c r="K238" s="214">
        <v>1198.1519290000003</v>
      </c>
      <c r="L238" s="214">
        <v>3584</v>
      </c>
      <c r="M238" s="214">
        <v>1198.1519290000003</v>
      </c>
      <c r="N238" s="9"/>
    </row>
    <row r="239" spans="2:14" s="201" customFormat="1" hidden="1">
      <c r="B239" s="213">
        <v>37956</v>
      </c>
      <c r="C239" s="214"/>
      <c r="D239" s="214">
        <v>0</v>
      </c>
      <c r="E239" s="214">
        <v>0</v>
      </c>
      <c r="F239" s="214">
        <v>22</v>
      </c>
      <c r="G239" s="214">
        <v>38.859809000000006</v>
      </c>
      <c r="H239" s="214">
        <v>58</v>
      </c>
      <c r="I239" s="214">
        <v>210.60820799999999</v>
      </c>
      <c r="J239" s="214">
        <v>3682</v>
      </c>
      <c r="K239" s="214">
        <v>1195.8337060000003</v>
      </c>
      <c r="L239" s="214">
        <v>3682</v>
      </c>
      <c r="M239" s="214">
        <v>1195.8337060000003</v>
      </c>
      <c r="N239" s="9"/>
    </row>
    <row r="240" spans="2:14" s="201" customFormat="1" hidden="1">
      <c r="B240" s="213">
        <v>37987</v>
      </c>
      <c r="C240" s="214"/>
      <c r="D240" s="214">
        <v>0</v>
      </c>
      <c r="E240" s="214">
        <v>0</v>
      </c>
      <c r="F240" s="214">
        <v>22</v>
      </c>
      <c r="G240" s="214">
        <v>41.373763000000011</v>
      </c>
      <c r="H240" s="214">
        <v>55</v>
      </c>
      <c r="I240" s="214">
        <v>221.60643200000004</v>
      </c>
      <c r="J240" s="214">
        <v>3675</v>
      </c>
      <c r="K240" s="214">
        <v>1153.8652050000001</v>
      </c>
      <c r="L240" s="214">
        <v>3675</v>
      </c>
      <c r="M240" s="214">
        <v>1153.8652050000001</v>
      </c>
      <c r="N240" s="9"/>
    </row>
    <row r="241" spans="1:14" s="201" customFormat="1" hidden="1">
      <c r="B241" s="213">
        <v>38018</v>
      </c>
      <c r="C241" s="214"/>
      <c r="D241" s="214">
        <v>0</v>
      </c>
      <c r="E241" s="214">
        <v>0</v>
      </c>
      <c r="F241" s="214">
        <v>22</v>
      </c>
      <c r="G241" s="214">
        <v>43.844642999999998</v>
      </c>
      <c r="H241" s="214">
        <v>55</v>
      </c>
      <c r="I241" s="214">
        <v>218.27636000000004</v>
      </c>
      <c r="J241" s="214">
        <v>3677</v>
      </c>
      <c r="K241" s="214">
        <v>1160.876389</v>
      </c>
      <c r="L241" s="214">
        <v>3677</v>
      </c>
      <c r="M241" s="214">
        <v>1160.876389</v>
      </c>
      <c r="N241" s="9"/>
    </row>
    <row r="242" spans="1:14" s="201" customFormat="1" hidden="1">
      <c r="B242" s="213">
        <v>38047</v>
      </c>
      <c r="C242" s="214"/>
      <c r="D242" s="214">
        <v>0</v>
      </c>
      <c r="E242" s="214">
        <v>0</v>
      </c>
      <c r="F242" s="214">
        <v>22</v>
      </c>
      <c r="G242" s="214">
        <v>46.636519999999997</v>
      </c>
      <c r="H242" s="214">
        <v>54</v>
      </c>
      <c r="I242" s="214">
        <v>215.41285000000002</v>
      </c>
      <c r="J242" s="214">
        <v>3704</v>
      </c>
      <c r="K242" s="214">
        <v>1182.611022</v>
      </c>
      <c r="L242" s="214">
        <v>3704</v>
      </c>
      <c r="M242" s="214">
        <v>1182.611022</v>
      </c>
      <c r="N242" s="9"/>
    </row>
    <row r="243" spans="1:14" s="201" customFormat="1" hidden="1">
      <c r="B243" s="213">
        <v>38078</v>
      </c>
      <c r="C243" s="214"/>
      <c r="D243" s="214">
        <v>0</v>
      </c>
      <c r="E243" s="214">
        <v>0</v>
      </c>
      <c r="F243" s="214">
        <v>22</v>
      </c>
      <c r="G243" s="214">
        <v>49.246898999999999</v>
      </c>
      <c r="H243" s="214">
        <v>51</v>
      </c>
      <c r="I243" s="214">
        <v>191.41941200000002</v>
      </c>
      <c r="J243" s="214">
        <v>3526</v>
      </c>
      <c r="K243" s="214">
        <v>1073.39447</v>
      </c>
      <c r="L243" s="214">
        <v>3526</v>
      </c>
      <c r="M243" s="214">
        <v>1073.39447</v>
      </c>
      <c r="N243" s="9"/>
    </row>
    <row r="244" spans="1:14" s="201" customFormat="1" hidden="1">
      <c r="B244" s="213">
        <v>38108</v>
      </c>
      <c r="C244" s="214"/>
      <c r="D244" s="214">
        <v>0</v>
      </c>
      <c r="E244" s="214">
        <v>0</v>
      </c>
      <c r="F244" s="214">
        <v>22</v>
      </c>
      <c r="G244" s="214">
        <v>39.477846</v>
      </c>
      <c r="H244" s="214">
        <v>52</v>
      </c>
      <c r="I244" s="214">
        <v>195.09957800000001</v>
      </c>
      <c r="J244" s="214">
        <v>3514</v>
      </c>
      <c r="K244" s="214">
        <v>1084.369886</v>
      </c>
      <c r="L244" s="214">
        <v>3514</v>
      </c>
      <c r="M244" s="214">
        <v>1084.369886</v>
      </c>
      <c r="N244" s="9"/>
    </row>
    <row r="245" spans="1:14" s="201" customFormat="1" hidden="1">
      <c r="B245" s="213">
        <v>38139</v>
      </c>
      <c r="C245" s="214"/>
      <c r="D245" s="214">
        <v>0</v>
      </c>
      <c r="E245" s="214">
        <v>0</v>
      </c>
      <c r="F245" s="214">
        <v>22</v>
      </c>
      <c r="G245" s="214">
        <v>40.791268000000002</v>
      </c>
      <c r="H245" s="214">
        <v>50</v>
      </c>
      <c r="I245" s="214">
        <v>199.38768800000003</v>
      </c>
      <c r="J245" s="214">
        <v>3530</v>
      </c>
      <c r="K245" s="214">
        <v>1096.6836619999999</v>
      </c>
      <c r="L245" s="214">
        <v>3530</v>
      </c>
      <c r="M245" s="214">
        <v>1096.6836619999999</v>
      </c>
      <c r="N245" s="9"/>
    </row>
    <row r="246" spans="1:14" hidden="1">
      <c r="B246" s="213">
        <v>38169</v>
      </c>
      <c r="C246" s="216"/>
      <c r="D246" s="214">
        <v>0</v>
      </c>
      <c r="E246" s="214">
        <v>0</v>
      </c>
      <c r="F246" s="214">
        <v>21</v>
      </c>
      <c r="G246" s="214">
        <v>37.627980999999998</v>
      </c>
      <c r="H246" s="214">
        <v>50</v>
      </c>
      <c r="I246" s="214">
        <v>199.387688</v>
      </c>
      <c r="J246" s="214">
        <v>3496</v>
      </c>
      <c r="K246" s="214">
        <v>1122.4356809999999</v>
      </c>
      <c r="L246" s="214">
        <v>3496</v>
      </c>
      <c r="M246" s="214">
        <v>1122.4356809999999</v>
      </c>
      <c r="N246" s="9"/>
    </row>
    <row r="247" spans="1:14" hidden="1">
      <c r="B247" s="213">
        <v>38200</v>
      </c>
      <c r="C247" s="216"/>
      <c r="D247" s="214">
        <v>0</v>
      </c>
      <c r="E247" s="214">
        <v>0</v>
      </c>
      <c r="F247" s="214">
        <v>21</v>
      </c>
      <c r="G247" s="214">
        <v>60.851596999999998</v>
      </c>
      <c r="H247" s="214">
        <v>50</v>
      </c>
      <c r="I247" s="214">
        <v>172.72944200000001</v>
      </c>
      <c r="J247" s="214">
        <v>3458</v>
      </c>
      <c r="K247" s="214">
        <v>1102.161617</v>
      </c>
      <c r="L247" s="214">
        <v>3458</v>
      </c>
      <c r="M247" s="214">
        <v>1102.161617</v>
      </c>
      <c r="N247" s="9"/>
    </row>
    <row r="248" spans="1:14" hidden="1">
      <c r="B248" s="213">
        <v>38231</v>
      </c>
      <c r="C248" s="216"/>
      <c r="D248" s="214">
        <v>0</v>
      </c>
      <c r="E248" s="214">
        <v>0</v>
      </c>
      <c r="F248" s="214">
        <v>0</v>
      </c>
      <c r="G248" s="214">
        <v>0</v>
      </c>
      <c r="H248" s="214">
        <v>50</v>
      </c>
      <c r="I248" s="214">
        <v>173.240725</v>
      </c>
      <c r="J248" s="214">
        <v>3424</v>
      </c>
      <c r="K248" s="214">
        <v>1093.705596</v>
      </c>
      <c r="L248" s="214">
        <v>3424</v>
      </c>
      <c r="M248" s="214">
        <v>1093.705596</v>
      </c>
      <c r="N248" s="9"/>
    </row>
    <row r="249" spans="1:14" hidden="1">
      <c r="A249" s="201"/>
      <c r="B249" s="213">
        <v>38261</v>
      </c>
      <c r="C249" s="216"/>
      <c r="D249" s="214">
        <v>0</v>
      </c>
      <c r="E249" s="214">
        <v>0</v>
      </c>
      <c r="F249" s="214">
        <v>22</v>
      </c>
      <c r="G249" s="214">
        <v>64.299546000000007</v>
      </c>
      <c r="H249" s="214">
        <v>49</v>
      </c>
      <c r="I249" s="214">
        <v>174.63171299999999</v>
      </c>
      <c r="J249" s="214">
        <v>3387</v>
      </c>
      <c r="K249" s="214">
        <v>1121.0815050000001</v>
      </c>
      <c r="L249" s="214">
        <v>3387</v>
      </c>
      <c r="M249" s="214">
        <v>1121.0815050000001</v>
      </c>
    </row>
    <row r="250" spans="1:14" hidden="1">
      <c r="A250" s="201"/>
      <c r="B250" s="213">
        <v>38292</v>
      </c>
      <c r="C250" s="216"/>
      <c r="D250" s="214">
        <v>0</v>
      </c>
      <c r="E250" s="214">
        <v>0</v>
      </c>
      <c r="F250" s="214">
        <v>22</v>
      </c>
      <c r="G250" s="214">
        <v>65.993561</v>
      </c>
      <c r="H250" s="214">
        <v>49</v>
      </c>
      <c r="I250" s="214">
        <v>178.14912699999999</v>
      </c>
      <c r="J250" s="214">
        <v>3338</v>
      </c>
      <c r="K250" s="214">
        <v>1129.320913</v>
      </c>
      <c r="L250" s="214">
        <v>3338</v>
      </c>
      <c r="M250" s="214">
        <v>1129.320913</v>
      </c>
    </row>
    <row r="251" spans="1:14" hidden="1">
      <c r="A251" s="201"/>
      <c r="B251" s="213">
        <v>38322</v>
      </c>
      <c r="C251" s="216"/>
      <c r="D251" s="214">
        <v>0</v>
      </c>
      <c r="E251" s="214">
        <v>0</v>
      </c>
      <c r="F251" s="214">
        <v>22</v>
      </c>
      <c r="G251" s="214">
        <v>67.645081000000005</v>
      </c>
      <c r="H251" s="214">
        <v>49</v>
      </c>
      <c r="I251" s="214">
        <v>181.623493</v>
      </c>
      <c r="J251" s="214">
        <v>3293</v>
      </c>
      <c r="K251" s="214">
        <v>1153.908316</v>
      </c>
      <c r="L251" s="214">
        <v>3293</v>
      </c>
      <c r="M251" s="214">
        <v>1153.908316</v>
      </c>
    </row>
    <row r="252" spans="1:14" hidden="1">
      <c r="A252" s="201"/>
      <c r="B252" s="213">
        <v>38353</v>
      </c>
      <c r="C252" s="216"/>
      <c r="D252" s="214">
        <v>0</v>
      </c>
      <c r="E252" s="214">
        <v>0</v>
      </c>
      <c r="F252" s="214">
        <v>22</v>
      </c>
      <c r="G252" s="214">
        <v>69.301544000000007</v>
      </c>
      <c r="H252" s="214">
        <v>49</v>
      </c>
      <c r="I252" s="214">
        <v>186.113057</v>
      </c>
      <c r="J252" s="214">
        <v>3264</v>
      </c>
      <c r="K252" s="214">
        <v>1130.1002140000001</v>
      </c>
      <c r="L252" s="214">
        <v>3264</v>
      </c>
      <c r="M252" s="214">
        <v>1130.1002140000001</v>
      </c>
    </row>
    <row r="253" spans="1:14" hidden="1">
      <c r="A253" s="201"/>
      <c r="B253" s="213">
        <v>38384</v>
      </c>
      <c r="C253" s="216"/>
      <c r="D253" s="214">
        <v>0</v>
      </c>
      <c r="E253" s="214">
        <v>0</v>
      </c>
      <c r="F253" s="214">
        <v>22</v>
      </c>
      <c r="G253" s="214">
        <v>71.116501</v>
      </c>
      <c r="H253" s="214">
        <v>49</v>
      </c>
      <c r="I253" s="214">
        <v>187.18774500000001</v>
      </c>
      <c r="J253" s="214">
        <v>3231</v>
      </c>
      <c r="K253" s="214">
        <v>1134.2224739999999</v>
      </c>
      <c r="L253" s="214">
        <v>3231</v>
      </c>
      <c r="M253" s="214">
        <v>1134.2224739999999</v>
      </c>
    </row>
    <row r="254" spans="1:14" hidden="1">
      <c r="A254" s="201"/>
      <c r="B254" s="213">
        <v>38412</v>
      </c>
      <c r="C254" s="216"/>
      <c r="D254" s="214">
        <v>0</v>
      </c>
      <c r="E254" s="214">
        <v>0</v>
      </c>
      <c r="F254" s="214">
        <v>22</v>
      </c>
      <c r="G254" s="214">
        <v>72.810903999999994</v>
      </c>
      <c r="H254" s="214">
        <v>49</v>
      </c>
      <c r="I254" s="214">
        <v>187.177122</v>
      </c>
      <c r="J254" s="214">
        <v>3193</v>
      </c>
      <c r="K254" s="214">
        <v>1145.0595129999999</v>
      </c>
      <c r="L254" s="214">
        <v>3193</v>
      </c>
      <c r="M254" s="214">
        <v>1145.0595129999999</v>
      </c>
    </row>
    <row r="255" spans="1:14" hidden="1">
      <c r="A255" s="201"/>
      <c r="B255" s="213">
        <v>38443</v>
      </c>
      <c r="C255" s="216"/>
      <c r="D255" s="214">
        <v>0</v>
      </c>
      <c r="E255" s="214">
        <v>0</v>
      </c>
      <c r="F255" s="214">
        <v>22</v>
      </c>
      <c r="G255" s="214">
        <v>73.744795999999994</v>
      </c>
      <c r="H255" s="214">
        <v>47</v>
      </c>
      <c r="I255" s="214">
        <v>158.09925000000001</v>
      </c>
      <c r="J255" s="214">
        <v>3162</v>
      </c>
      <c r="K255" s="214">
        <v>1177.1307079999999</v>
      </c>
      <c r="L255" s="214">
        <v>3162</v>
      </c>
      <c r="M255" s="214">
        <v>1177.1307079999999</v>
      </c>
    </row>
    <row r="256" spans="1:14" hidden="1">
      <c r="A256" s="201"/>
      <c r="B256" s="213">
        <v>38473</v>
      </c>
      <c r="C256" s="216"/>
      <c r="D256" s="214">
        <v>0</v>
      </c>
      <c r="E256" s="214">
        <v>0</v>
      </c>
      <c r="F256" s="214">
        <v>22</v>
      </c>
      <c r="G256" s="214">
        <v>76.548762999999994</v>
      </c>
      <c r="H256" s="214">
        <v>47</v>
      </c>
      <c r="I256" s="214">
        <v>165.11016599999999</v>
      </c>
      <c r="J256" s="214">
        <v>3135</v>
      </c>
      <c r="K256" s="214">
        <v>1165.6199939999999</v>
      </c>
      <c r="L256" s="214">
        <v>3135</v>
      </c>
      <c r="M256" s="214">
        <v>1165.6199939999999</v>
      </c>
    </row>
    <row r="257" spans="1:14" hidden="1">
      <c r="A257" s="201"/>
      <c r="B257" s="213">
        <v>38504</v>
      </c>
      <c r="C257" s="216"/>
      <c r="D257" s="214">
        <v>0</v>
      </c>
      <c r="E257" s="214">
        <v>0</v>
      </c>
      <c r="F257" s="214">
        <v>22</v>
      </c>
      <c r="G257" s="214">
        <v>76.821448000000004</v>
      </c>
      <c r="H257" s="214">
        <v>47</v>
      </c>
      <c r="I257" s="214">
        <v>170.55775600000001</v>
      </c>
      <c r="J257" s="214">
        <v>3109</v>
      </c>
      <c r="K257" s="214">
        <v>1165.6451480000001</v>
      </c>
      <c r="L257" s="214">
        <v>3109</v>
      </c>
      <c r="M257" s="214">
        <v>1165.6451480000001</v>
      </c>
    </row>
    <row r="258" spans="1:14" hidden="1">
      <c r="A258" s="201"/>
      <c r="B258" s="213">
        <v>38534</v>
      </c>
      <c r="C258" s="216"/>
      <c r="D258" s="214">
        <v>0</v>
      </c>
      <c r="E258" s="214">
        <v>0</v>
      </c>
      <c r="F258" s="214">
        <v>22</v>
      </c>
      <c r="G258" s="214">
        <v>77.153308999999993</v>
      </c>
      <c r="H258" s="214">
        <v>47</v>
      </c>
      <c r="I258" s="214">
        <v>175.05122</v>
      </c>
      <c r="J258" s="214">
        <v>3089</v>
      </c>
      <c r="K258" s="214">
        <v>1157.615597</v>
      </c>
      <c r="L258" s="214">
        <v>3089</v>
      </c>
      <c r="M258" s="214">
        <v>1157.615597</v>
      </c>
    </row>
    <row r="259" spans="1:14" hidden="1">
      <c r="A259" s="201"/>
      <c r="B259" s="213">
        <v>38565</v>
      </c>
      <c r="C259" s="216"/>
      <c r="D259" s="214">
        <v>0</v>
      </c>
      <c r="E259" s="214">
        <v>0</v>
      </c>
      <c r="F259" s="214">
        <v>22</v>
      </c>
      <c r="G259" s="214">
        <v>77.427852000000001</v>
      </c>
      <c r="H259" s="214">
        <v>47</v>
      </c>
      <c r="I259" s="214">
        <v>179.65663699999999</v>
      </c>
      <c r="J259" s="214">
        <v>3071</v>
      </c>
      <c r="K259" s="214">
        <v>1121.3905199999999</v>
      </c>
      <c r="L259" s="214">
        <v>3071</v>
      </c>
      <c r="M259" s="214">
        <v>1121.3905199999999</v>
      </c>
    </row>
    <row r="260" spans="1:14" hidden="1">
      <c r="A260" s="201"/>
      <c r="B260" s="213">
        <v>38596</v>
      </c>
      <c r="C260" s="216"/>
      <c r="D260" s="214">
        <v>0</v>
      </c>
      <c r="E260" s="214">
        <v>0</v>
      </c>
      <c r="F260" s="214">
        <v>22</v>
      </c>
      <c r="G260" s="214">
        <v>78.837725000000006</v>
      </c>
      <c r="H260" s="214">
        <v>47</v>
      </c>
      <c r="I260" s="214">
        <v>160.43471299999999</v>
      </c>
      <c r="J260" s="214">
        <v>3049</v>
      </c>
      <c r="K260" s="214">
        <v>1084.534594</v>
      </c>
      <c r="L260" s="214">
        <v>3049</v>
      </c>
      <c r="M260" s="214">
        <v>1084.534594</v>
      </c>
    </row>
    <row r="261" spans="1:14" ht="12.75" hidden="1" customHeight="1">
      <c r="A261" s="201"/>
      <c r="B261" s="213">
        <v>38626</v>
      </c>
      <c r="C261" s="216"/>
      <c r="D261" s="214">
        <v>0</v>
      </c>
      <c r="E261" s="214">
        <v>0</v>
      </c>
      <c r="F261" s="214">
        <v>22</v>
      </c>
      <c r="G261" s="214">
        <v>79.174629999999993</v>
      </c>
      <c r="H261" s="214">
        <v>47</v>
      </c>
      <c r="I261" s="214">
        <v>163.452551</v>
      </c>
      <c r="J261" s="214">
        <v>3027</v>
      </c>
      <c r="K261" s="214">
        <v>1082.538037</v>
      </c>
      <c r="L261" s="214">
        <v>3027</v>
      </c>
      <c r="M261" s="214">
        <v>1082.538037</v>
      </c>
      <c r="N261" s="9"/>
    </row>
    <row r="262" spans="1:14" hidden="1">
      <c r="A262" s="201"/>
      <c r="B262" s="213">
        <v>38657</v>
      </c>
      <c r="C262" s="216"/>
      <c r="D262" s="214">
        <v>0</v>
      </c>
      <c r="E262" s="214">
        <v>0</v>
      </c>
      <c r="F262" s="214">
        <v>22</v>
      </c>
      <c r="G262" s="214">
        <v>26.075195000000001</v>
      </c>
      <c r="H262" s="214">
        <v>47</v>
      </c>
      <c r="I262" s="214">
        <v>166.42583300000001</v>
      </c>
      <c r="J262" s="214">
        <v>3009</v>
      </c>
      <c r="K262" s="214">
        <v>1095.774318</v>
      </c>
      <c r="L262" s="214">
        <v>3009</v>
      </c>
      <c r="M262" s="214">
        <v>1095.774318</v>
      </c>
      <c r="N262" s="9"/>
    </row>
    <row r="263" spans="1:14" hidden="1">
      <c r="A263" s="201"/>
      <c r="B263" s="213">
        <v>38687</v>
      </c>
      <c r="C263" s="216"/>
      <c r="D263" s="214">
        <v>0</v>
      </c>
      <c r="E263" s="214">
        <v>0</v>
      </c>
      <c r="F263" s="214">
        <v>22</v>
      </c>
      <c r="G263" s="214">
        <v>26.355810000000002</v>
      </c>
      <c r="H263" s="214">
        <v>47</v>
      </c>
      <c r="I263" s="214">
        <v>188.927662</v>
      </c>
      <c r="J263" s="214">
        <v>2989</v>
      </c>
      <c r="K263" s="214">
        <v>1084.3498050000001</v>
      </c>
      <c r="L263" s="214">
        <v>2989</v>
      </c>
      <c r="M263" s="214">
        <v>1084.3498050000001</v>
      </c>
      <c r="N263" s="9"/>
    </row>
    <row r="264" spans="1:14" hidden="1">
      <c r="A264" s="201"/>
      <c r="B264" s="213">
        <v>38718</v>
      </c>
      <c r="C264" s="216"/>
      <c r="D264" s="214">
        <v>0</v>
      </c>
      <c r="E264" s="214">
        <v>0</v>
      </c>
      <c r="F264" s="214">
        <v>22</v>
      </c>
      <c r="G264" s="214">
        <v>26.671444999999999</v>
      </c>
      <c r="H264" s="214">
        <v>47</v>
      </c>
      <c r="I264" s="214">
        <v>191.52989700000001</v>
      </c>
      <c r="J264" s="214">
        <v>2966</v>
      </c>
      <c r="K264" s="214">
        <v>1082.1373579999999</v>
      </c>
      <c r="L264" s="214">
        <v>2966</v>
      </c>
      <c r="M264" s="214">
        <v>1082.1373579999999</v>
      </c>
      <c r="N264" s="9"/>
    </row>
    <row r="265" spans="1:14" hidden="1">
      <c r="A265" s="201"/>
      <c r="B265" s="213">
        <v>38749</v>
      </c>
      <c r="C265" s="216"/>
      <c r="D265" s="214">
        <v>0</v>
      </c>
      <c r="E265" s="214">
        <v>0</v>
      </c>
      <c r="F265" s="214">
        <v>22</v>
      </c>
      <c r="G265" s="214">
        <v>26.778292</v>
      </c>
      <c r="H265" s="214">
        <v>47</v>
      </c>
      <c r="I265" s="214">
        <v>194.00132600000001</v>
      </c>
      <c r="J265" s="214">
        <v>2935</v>
      </c>
      <c r="K265" s="214">
        <v>1065.288448</v>
      </c>
      <c r="L265" s="214">
        <v>2935</v>
      </c>
      <c r="M265" s="214">
        <v>1065.288448</v>
      </c>
      <c r="N265" s="9"/>
    </row>
    <row r="266" spans="1:14" hidden="1">
      <c r="A266" s="201"/>
      <c r="B266" s="213">
        <v>38777</v>
      </c>
      <c r="C266" s="216"/>
      <c r="D266" s="214">
        <v>0</v>
      </c>
      <c r="E266" s="214">
        <v>0</v>
      </c>
      <c r="F266" s="214">
        <v>22</v>
      </c>
      <c r="G266" s="214">
        <v>26.56354</v>
      </c>
      <c r="H266" s="214">
        <v>47</v>
      </c>
      <c r="I266" s="214">
        <v>196.89508900000001</v>
      </c>
      <c r="J266" s="214">
        <v>2919</v>
      </c>
      <c r="K266" s="214">
        <v>1079.3116299999999</v>
      </c>
      <c r="L266" s="214">
        <v>2919</v>
      </c>
      <c r="M266" s="214">
        <v>1079.3116299999999</v>
      </c>
      <c r="N266" s="9"/>
    </row>
    <row r="267" spans="1:14" hidden="1">
      <c r="A267" s="201"/>
      <c r="B267" s="213">
        <v>38808</v>
      </c>
      <c r="C267" s="216"/>
      <c r="D267" s="214">
        <v>0</v>
      </c>
      <c r="E267" s="214">
        <v>0</v>
      </c>
      <c r="F267" s="214">
        <v>22</v>
      </c>
      <c r="G267" s="214">
        <v>27.057458</v>
      </c>
      <c r="H267" s="214">
        <v>47</v>
      </c>
      <c r="I267" s="214">
        <v>201.64850899999999</v>
      </c>
      <c r="J267" s="214">
        <v>2900</v>
      </c>
      <c r="K267" s="214">
        <v>1094.9691230000001</v>
      </c>
      <c r="L267" s="214">
        <v>2900</v>
      </c>
      <c r="M267" s="214">
        <v>1094.9691230000001</v>
      </c>
      <c r="N267" s="9"/>
    </row>
    <row r="268" spans="1:14" hidden="1">
      <c r="A268" s="201"/>
      <c r="B268" s="213">
        <v>38838</v>
      </c>
      <c r="C268" s="216"/>
      <c r="D268" s="214">
        <v>0</v>
      </c>
      <c r="E268" s="214">
        <v>0</v>
      </c>
      <c r="F268" s="214">
        <v>22</v>
      </c>
      <c r="G268" s="214">
        <v>30.016181</v>
      </c>
      <c r="H268" s="214">
        <v>47</v>
      </c>
      <c r="I268" s="214">
        <v>169.04299599999999</v>
      </c>
      <c r="J268" s="214">
        <v>2870</v>
      </c>
      <c r="K268" s="214">
        <v>1095.158326</v>
      </c>
      <c r="L268" s="214">
        <v>2870</v>
      </c>
      <c r="M268" s="214">
        <v>1095.158326</v>
      </c>
      <c r="N268" s="9"/>
    </row>
    <row r="269" spans="1:14" hidden="1">
      <c r="A269" s="201"/>
      <c r="B269" s="213">
        <v>38869</v>
      </c>
      <c r="C269" s="216"/>
      <c r="D269" s="214">
        <v>0</v>
      </c>
      <c r="E269" s="214">
        <v>0</v>
      </c>
      <c r="F269" s="214">
        <v>22</v>
      </c>
      <c r="G269" s="214">
        <v>30.271757999999998</v>
      </c>
      <c r="H269" s="214">
        <v>47</v>
      </c>
      <c r="I269" s="214">
        <v>173.23025699999999</v>
      </c>
      <c r="J269" s="214">
        <v>2856</v>
      </c>
      <c r="K269" s="214">
        <v>1081.3306990000001</v>
      </c>
      <c r="L269" s="214">
        <v>2856</v>
      </c>
      <c r="M269" s="214">
        <v>1081.3306990000001</v>
      </c>
      <c r="N269" s="9"/>
    </row>
    <row r="270" spans="1:14" hidden="1">
      <c r="A270" s="201"/>
      <c r="B270" s="213">
        <v>38899</v>
      </c>
      <c r="C270" s="216"/>
      <c r="D270" s="214">
        <v>0</v>
      </c>
      <c r="E270" s="214">
        <v>0</v>
      </c>
      <c r="F270" s="214">
        <v>22</v>
      </c>
      <c r="G270" s="214">
        <v>28.189157999999999</v>
      </c>
      <c r="H270" s="214">
        <v>47</v>
      </c>
      <c r="I270" s="214">
        <v>176.701221</v>
      </c>
      <c r="J270" s="214">
        <v>2834</v>
      </c>
      <c r="K270" s="214">
        <v>1074.400603</v>
      </c>
      <c r="L270" s="214">
        <v>2834</v>
      </c>
      <c r="M270" s="214">
        <v>1074.400603</v>
      </c>
      <c r="N270" s="9"/>
    </row>
    <row r="271" spans="1:14" hidden="1">
      <c r="A271" s="201"/>
      <c r="B271" s="213">
        <v>38930</v>
      </c>
      <c r="C271" s="216"/>
      <c r="D271" s="214">
        <v>0</v>
      </c>
      <c r="E271" s="214">
        <v>0</v>
      </c>
      <c r="F271" s="214">
        <v>22</v>
      </c>
      <c r="G271" s="214">
        <v>28.299167000000001</v>
      </c>
      <c r="H271" s="214">
        <v>47</v>
      </c>
      <c r="I271" s="214">
        <v>178.78489500000001</v>
      </c>
      <c r="J271" s="214">
        <v>2812</v>
      </c>
      <c r="K271" s="214">
        <v>1070.247394</v>
      </c>
      <c r="L271" s="214">
        <v>2812</v>
      </c>
      <c r="M271" s="214">
        <v>1070.247394</v>
      </c>
      <c r="N271" s="9"/>
    </row>
    <row r="272" spans="1:14" hidden="1">
      <c r="A272" s="201"/>
      <c r="B272" s="213">
        <v>38961</v>
      </c>
      <c r="C272" s="216"/>
      <c r="D272" s="214">
        <v>0</v>
      </c>
      <c r="E272" s="214">
        <v>0</v>
      </c>
      <c r="F272" s="214">
        <v>22</v>
      </c>
      <c r="G272" s="214">
        <v>30.065141000000001</v>
      </c>
      <c r="H272" s="214">
        <v>47</v>
      </c>
      <c r="I272" s="214">
        <v>183.24702400000001</v>
      </c>
      <c r="J272" s="214">
        <v>2796</v>
      </c>
      <c r="K272" s="214">
        <v>1049.7945850000001</v>
      </c>
      <c r="L272" s="214">
        <v>2796</v>
      </c>
      <c r="M272" s="214">
        <v>1049.7945850000001</v>
      </c>
      <c r="N272" s="9"/>
    </row>
    <row r="273" spans="1:14" hidden="1">
      <c r="A273" s="201"/>
      <c r="B273" s="213">
        <v>38991</v>
      </c>
      <c r="C273" s="216"/>
      <c r="D273" s="214">
        <v>0</v>
      </c>
      <c r="E273" s="214">
        <v>0</v>
      </c>
      <c r="F273" s="214">
        <v>22</v>
      </c>
      <c r="G273" s="214">
        <v>30.285955000000001</v>
      </c>
      <c r="H273" s="214">
        <v>46</v>
      </c>
      <c r="I273" s="214">
        <v>176.60479799999999</v>
      </c>
      <c r="J273" s="214">
        <v>2778</v>
      </c>
      <c r="K273" s="214">
        <v>1045.872163</v>
      </c>
      <c r="L273" s="214">
        <v>2778</v>
      </c>
      <c r="M273" s="214">
        <v>1045.872163</v>
      </c>
      <c r="N273" s="9"/>
    </row>
    <row r="274" spans="1:14" hidden="1">
      <c r="A274" s="201"/>
      <c r="B274" s="213">
        <v>39022</v>
      </c>
      <c r="C274" s="216"/>
      <c r="D274" s="214">
        <v>0</v>
      </c>
      <c r="E274" s="214">
        <v>0</v>
      </c>
      <c r="F274" s="214">
        <v>22</v>
      </c>
      <c r="G274" s="214">
        <v>30.543786000000001</v>
      </c>
      <c r="H274" s="214">
        <v>46</v>
      </c>
      <c r="I274" s="214">
        <v>178.37222</v>
      </c>
      <c r="J274" s="214">
        <v>2760</v>
      </c>
      <c r="K274" s="214">
        <v>1004.4901609999999</v>
      </c>
      <c r="L274" s="214">
        <v>2760</v>
      </c>
      <c r="M274" s="214">
        <v>1004.4901609999999</v>
      </c>
      <c r="N274" s="9"/>
    </row>
    <row r="275" spans="1:14" hidden="1">
      <c r="A275" s="201"/>
      <c r="B275" s="213">
        <v>39052</v>
      </c>
      <c r="C275" s="216"/>
      <c r="D275" s="214">
        <v>0</v>
      </c>
      <c r="E275" s="214">
        <v>0</v>
      </c>
      <c r="F275" s="214">
        <v>14</v>
      </c>
      <c r="G275" s="214">
        <v>30.782713000000001</v>
      </c>
      <c r="H275" s="214">
        <v>47</v>
      </c>
      <c r="I275" s="214">
        <v>189.562029</v>
      </c>
      <c r="J275" s="214">
        <v>2750</v>
      </c>
      <c r="K275" s="214">
        <v>963.09597299999996</v>
      </c>
      <c r="L275" s="214">
        <v>2750</v>
      </c>
      <c r="M275" s="214">
        <v>963.09597299999996</v>
      </c>
      <c r="N275" s="9"/>
    </row>
    <row r="276" spans="1:14" hidden="1">
      <c r="A276" s="201"/>
      <c r="B276" s="213">
        <v>39083</v>
      </c>
      <c r="C276" s="216"/>
      <c r="D276" s="214">
        <v>0</v>
      </c>
      <c r="E276" s="214">
        <v>0</v>
      </c>
      <c r="F276" s="214">
        <v>14</v>
      </c>
      <c r="G276" s="214">
        <v>31.021086</v>
      </c>
      <c r="H276" s="214">
        <v>47</v>
      </c>
      <c r="I276" s="214">
        <v>191.25558599999999</v>
      </c>
      <c r="J276" s="214">
        <v>2741</v>
      </c>
      <c r="K276" s="214">
        <v>951.06016499999998</v>
      </c>
      <c r="L276" s="214">
        <v>2741</v>
      </c>
      <c r="M276" s="214">
        <v>951.06016499999998</v>
      </c>
      <c r="N276" s="9"/>
    </row>
    <row r="277" spans="1:14" hidden="1">
      <c r="A277" s="201"/>
      <c r="B277" s="213">
        <v>39114</v>
      </c>
      <c r="C277" s="216"/>
      <c r="D277" s="214">
        <v>0</v>
      </c>
      <c r="E277" s="214">
        <v>0</v>
      </c>
      <c r="F277" s="214">
        <v>14</v>
      </c>
      <c r="G277" s="214">
        <v>31.031382000000001</v>
      </c>
      <c r="H277" s="214">
        <v>47</v>
      </c>
      <c r="I277" s="214">
        <v>192.58816200000001</v>
      </c>
      <c r="J277" s="214">
        <v>2734</v>
      </c>
      <c r="K277" s="214">
        <v>947.40748499999995</v>
      </c>
      <c r="L277" s="214">
        <v>2734</v>
      </c>
      <c r="M277" s="214">
        <v>947.40748499999995</v>
      </c>
      <c r="N277" s="9"/>
    </row>
    <row r="278" spans="1:14" hidden="1">
      <c r="A278" s="201"/>
      <c r="B278" s="213">
        <v>39142</v>
      </c>
      <c r="C278" s="216"/>
      <c r="D278" s="214">
        <v>0</v>
      </c>
      <c r="E278" s="214">
        <v>0</v>
      </c>
      <c r="F278" s="214">
        <v>15</v>
      </c>
      <c r="G278" s="214">
        <v>31.31343</v>
      </c>
      <c r="H278" s="214">
        <v>46</v>
      </c>
      <c r="I278" s="214">
        <v>194.64865399999999</v>
      </c>
      <c r="J278" s="214">
        <v>2705</v>
      </c>
      <c r="K278" s="214">
        <v>941.64187800000002</v>
      </c>
      <c r="L278" s="214">
        <v>2705</v>
      </c>
      <c r="M278" s="214">
        <v>941.64187800000002</v>
      </c>
      <c r="N278" s="9"/>
    </row>
    <row r="279" spans="1:14" hidden="1">
      <c r="A279" s="201"/>
      <c r="B279" s="213">
        <v>39173</v>
      </c>
      <c r="C279" s="216"/>
      <c r="D279" s="214">
        <v>0</v>
      </c>
      <c r="E279" s="214">
        <v>0</v>
      </c>
      <c r="F279" s="214">
        <v>15</v>
      </c>
      <c r="G279" s="214">
        <v>31.678640000000001</v>
      </c>
      <c r="H279" s="214">
        <v>46</v>
      </c>
      <c r="I279" s="214">
        <v>201.72181</v>
      </c>
      <c r="J279" s="214">
        <v>2697</v>
      </c>
      <c r="K279" s="214">
        <v>944.45439899999997</v>
      </c>
      <c r="L279" s="214">
        <v>2697</v>
      </c>
      <c r="M279" s="214">
        <v>944.45439899999997</v>
      </c>
      <c r="N279" s="9"/>
    </row>
    <row r="280" spans="1:14" hidden="1">
      <c r="A280" s="201"/>
      <c r="B280" s="213">
        <v>39203</v>
      </c>
      <c r="C280" s="216"/>
      <c r="D280" s="214">
        <v>0</v>
      </c>
      <c r="E280" s="214">
        <v>0</v>
      </c>
      <c r="F280" s="214">
        <v>15</v>
      </c>
      <c r="G280" s="214">
        <v>32.122750000000003</v>
      </c>
      <c r="H280" s="214">
        <v>46</v>
      </c>
      <c r="I280" s="214">
        <v>203.25066200000001</v>
      </c>
      <c r="J280" s="214">
        <v>2691</v>
      </c>
      <c r="K280" s="214">
        <v>939.950332</v>
      </c>
      <c r="L280" s="214">
        <v>2691</v>
      </c>
      <c r="M280" s="214">
        <v>939.950332</v>
      </c>
      <c r="N280" s="9"/>
    </row>
    <row r="281" spans="1:14" hidden="1">
      <c r="A281" s="201"/>
      <c r="B281" s="213">
        <v>39234</v>
      </c>
      <c r="C281" s="216"/>
      <c r="D281" s="214">
        <v>0</v>
      </c>
      <c r="E281" s="214">
        <v>0</v>
      </c>
      <c r="F281" s="214">
        <v>15</v>
      </c>
      <c r="G281" s="214">
        <v>32.363745999999999</v>
      </c>
      <c r="H281" s="214">
        <v>46</v>
      </c>
      <c r="I281" s="214">
        <v>206.63217499999999</v>
      </c>
      <c r="J281" s="214">
        <v>2678</v>
      </c>
      <c r="K281" s="214">
        <v>933.56281100000001</v>
      </c>
      <c r="L281" s="214">
        <v>2678</v>
      </c>
      <c r="M281" s="214">
        <v>933.56281100000001</v>
      </c>
      <c r="N281" s="9"/>
    </row>
    <row r="282" spans="1:14" hidden="1">
      <c r="A282" s="201"/>
      <c r="B282" s="213">
        <v>39264</v>
      </c>
      <c r="C282" s="216"/>
      <c r="D282" s="214">
        <v>0</v>
      </c>
      <c r="E282" s="214">
        <v>0</v>
      </c>
      <c r="F282" s="214">
        <v>15</v>
      </c>
      <c r="G282" s="214">
        <v>32.610202999999998</v>
      </c>
      <c r="H282" s="214">
        <v>46</v>
      </c>
      <c r="I282" s="214">
        <v>211.089202</v>
      </c>
      <c r="J282" s="214">
        <v>2671</v>
      </c>
      <c r="K282" s="214">
        <v>909.19553199999996</v>
      </c>
      <c r="L282" s="214">
        <v>2671</v>
      </c>
      <c r="M282" s="214">
        <v>909.19553199999996</v>
      </c>
      <c r="N282" s="9"/>
    </row>
    <row r="283" spans="1:14" hidden="1">
      <c r="A283" s="201"/>
      <c r="B283" s="213">
        <v>39295</v>
      </c>
      <c r="C283" s="216"/>
      <c r="D283" s="214">
        <v>0</v>
      </c>
      <c r="E283" s="214">
        <v>0</v>
      </c>
      <c r="F283" s="214">
        <v>15</v>
      </c>
      <c r="G283" s="214">
        <v>32.854300000000002</v>
      </c>
      <c r="H283" s="214">
        <v>46</v>
      </c>
      <c r="I283" s="214">
        <v>211.30971099999999</v>
      </c>
      <c r="J283" s="214">
        <v>2667</v>
      </c>
      <c r="K283" s="214">
        <v>908.64832999999999</v>
      </c>
      <c r="L283" s="214">
        <v>2667</v>
      </c>
      <c r="M283" s="214">
        <v>908.64832999999999</v>
      </c>
      <c r="N283" s="9"/>
    </row>
    <row r="284" spans="1:14" hidden="1">
      <c r="B284" s="213">
        <v>39326</v>
      </c>
      <c r="C284" s="216"/>
      <c r="D284" s="214">
        <v>0</v>
      </c>
      <c r="E284" s="214">
        <v>0</v>
      </c>
      <c r="F284" s="214">
        <v>15</v>
      </c>
      <c r="G284" s="214">
        <v>35.053950999999998</v>
      </c>
      <c r="H284" s="214">
        <v>46</v>
      </c>
      <c r="I284" s="214">
        <v>214.70354699999999</v>
      </c>
      <c r="J284" s="214">
        <v>2657</v>
      </c>
      <c r="K284" s="214">
        <v>907.62085200000001</v>
      </c>
      <c r="L284" s="214">
        <v>2657</v>
      </c>
      <c r="M284" s="214">
        <v>907.62085200000001</v>
      </c>
      <c r="N284" s="9"/>
    </row>
    <row r="285" spans="1:14" hidden="1">
      <c r="B285" s="213">
        <v>39356</v>
      </c>
      <c r="C285" s="216"/>
      <c r="D285" s="214">
        <v>0</v>
      </c>
      <c r="E285" s="214">
        <v>0</v>
      </c>
      <c r="F285" s="214">
        <v>15</v>
      </c>
      <c r="G285" s="214">
        <v>35.303277000000001</v>
      </c>
      <c r="H285" s="214">
        <v>46</v>
      </c>
      <c r="I285" s="214">
        <v>216.31568999999999</v>
      </c>
      <c r="J285" s="214">
        <v>2648</v>
      </c>
      <c r="K285" s="214">
        <v>911.36159799999996</v>
      </c>
      <c r="L285" s="214">
        <v>2648</v>
      </c>
      <c r="M285" s="214">
        <v>911.36159799999996</v>
      </c>
      <c r="N285" s="9"/>
    </row>
    <row r="286" spans="1:14" hidden="1">
      <c r="B286" s="213">
        <v>39387</v>
      </c>
      <c r="C286" s="216"/>
      <c r="D286" s="214">
        <v>0</v>
      </c>
      <c r="E286" s="214">
        <v>0</v>
      </c>
      <c r="F286" s="214">
        <v>15</v>
      </c>
      <c r="G286" s="214">
        <v>35.793776999999999</v>
      </c>
      <c r="H286" s="214">
        <v>46</v>
      </c>
      <c r="I286" s="214">
        <v>215.820966</v>
      </c>
      <c r="J286" s="214">
        <v>2633</v>
      </c>
      <c r="K286" s="214">
        <v>902.09184700000003</v>
      </c>
      <c r="L286" s="214">
        <v>2633</v>
      </c>
      <c r="M286" s="214">
        <v>902.09184700000003</v>
      </c>
      <c r="N286" s="9"/>
    </row>
    <row r="287" spans="1:14" hidden="1">
      <c r="B287" s="213">
        <v>39417</v>
      </c>
      <c r="C287" s="216"/>
      <c r="D287" s="214">
        <v>0</v>
      </c>
      <c r="E287" s="214">
        <v>0</v>
      </c>
      <c r="F287" s="214">
        <v>15</v>
      </c>
      <c r="G287" s="214">
        <v>36.047204999999998</v>
      </c>
      <c r="H287" s="214">
        <v>46</v>
      </c>
      <c r="I287" s="214">
        <v>229.96260000000001</v>
      </c>
      <c r="J287" s="214">
        <v>2624</v>
      </c>
      <c r="K287" s="214">
        <v>902.11902899999995</v>
      </c>
      <c r="L287" s="214">
        <v>2624</v>
      </c>
      <c r="M287" s="214">
        <v>902.11902899999995</v>
      </c>
      <c r="N287" s="9"/>
    </row>
    <row r="288" spans="1:14">
      <c r="B288" s="213">
        <v>39448</v>
      </c>
      <c r="C288" s="216"/>
      <c r="D288" s="214">
        <v>0</v>
      </c>
      <c r="E288" s="214">
        <v>0</v>
      </c>
      <c r="F288" s="214">
        <v>15</v>
      </c>
      <c r="G288" s="214">
        <v>36.302300000000002</v>
      </c>
      <c r="H288" s="214">
        <v>46</v>
      </c>
      <c r="I288" s="214">
        <v>231.635403</v>
      </c>
      <c r="J288" s="214">
        <v>2611</v>
      </c>
      <c r="K288" s="214">
        <v>889.74472100000003</v>
      </c>
      <c r="L288" s="214"/>
      <c r="M288" s="214"/>
      <c r="N288" s="9"/>
    </row>
    <row r="289" spans="2:14">
      <c r="B289" s="213">
        <v>39479</v>
      </c>
      <c r="C289" s="216"/>
      <c r="D289" s="214">
        <v>0</v>
      </c>
      <c r="E289" s="214">
        <v>0</v>
      </c>
      <c r="F289" s="214">
        <v>15</v>
      </c>
      <c r="G289" s="214">
        <v>36.579256000000001</v>
      </c>
      <c r="H289" s="214">
        <v>46</v>
      </c>
      <c r="I289" s="214">
        <v>233.18235899999999</v>
      </c>
      <c r="J289" s="214">
        <v>2603</v>
      </c>
      <c r="K289" s="214">
        <v>898.92421999999999</v>
      </c>
      <c r="L289" s="214"/>
      <c r="M289" s="214"/>
      <c r="N289" s="9"/>
    </row>
    <row r="290" spans="2:14">
      <c r="B290" s="213">
        <v>39508</v>
      </c>
      <c r="C290" s="216"/>
      <c r="D290" s="214">
        <v>0</v>
      </c>
      <c r="E290" s="214">
        <v>0</v>
      </c>
      <c r="F290" s="214">
        <v>15</v>
      </c>
      <c r="G290" s="214">
        <v>36.598036999999998</v>
      </c>
      <c r="H290" s="214">
        <v>46</v>
      </c>
      <c r="I290" s="214">
        <v>233.96093500000001</v>
      </c>
      <c r="J290" s="214">
        <v>2598</v>
      </c>
      <c r="K290" s="214">
        <v>908.754006</v>
      </c>
      <c r="L290" s="214"/>
      <c r="M290" s="214"/>
      <c r="N290" s="9"/>
    </row>
    <row r="291" spans="2:14">
      <c r="B291" s="213">
        <v>39539</v>
      </c>
      <c r="C291" s="216"/>
      <c r="D291" s="214">
        <v>0</v>
      </c>
      <c r="E291" s="214">
        <v>0</v>
      </c>
      <c r="F291" s="214">
        <v>15</v>
      </c>
      <c r="G291" s="214">
        <v>37.389881000000003</v>
      </c>
      <c r="H291" s="214">
        <v>46</v>
      </c>
      <c r="I291" s="214">
        <v>240.38805099999999</v>
      </c>
      <c r="J291" s="214">
        <v>2593</v>
      </c>
      <c r="K291" s="214">
        <v>933.74776499999996</v>
      </c>
      <c r="L291" s="214"/>
      <c r="M291" s="214"/>
      <c r="N291" s="9"/>
    </row>
    <row r="292" spans="2:14">
      <c r="B292" s="213">
        <v>39569</v>
      </c>
      <c r="C292" s="216"/>
      <c r="D292" s="214">
        <v>0</v>
      </c>
      <c r="E292" s="214">
        <v>0</v>
      </c>
      <c r="F292" s="214">
        <v>15</v>
      </c>
      <c r="G292" s="214">
        <v>38.128273</v>
      </c>
      <c r="H292" s="214">
        <v>45</v>
      </c>
      <c r="I292" s="214">
        <v>244.81197299999999</v>
      </c>
      <c r="J292" s="214">
        <v>2588</v>
      </c>
      <c r="K292" s="214">
        <v>950.14660300000003</v>
      </c>
      <c r="L292" s="214"/>
      <c r="M292" s="214"/>
      <c r="N292" s="9"/>
    </row>
    <row r="293" spans="2:14">
      <c r="B293" s="213">
        <v>39600</v>
      </c>
      <c r="C293" s="216"/>
      <c r="D293" s="214">
        <v>0</v>
      </c>
      <c r="E293" s="214">
        <v>0</v>
      </c>
      <c r="F293" s="214">
        <v>15</v>
      </c>
      <c r="G293" s="214">
        <v>38.498472</v>
      </c>
      <c r="H293" s="214">
        <v>45</v>
      </c>
      <c r="I293" s="214">
        <v>251.918227</v>
      </c>
      <c r="J293" s="214">
        <v>2581</v>
      </c>
      <c r="K293" s="214">
        <v>885.71812299999999</v>
      </c>
      <c r="L293" s="214"/>
      <c r="M293" s="214"/>
      <c r="N293" s="9"/>
    </row>
    <row r="294" spans="2:14">
      <c r="B294" s="213">
        <v>39630</v>
      </c>
      <c r="C294" s="216"/>
      <c r="D294" s="214">
        <v>0</v>
      </c>
      <c r="E294" s="216">
        <v>0</v>
      </c>
      <c r="F294" s="216">
        <v>15</v>
      </c>
      <c r="G294" s="216">
        <v>38.880471999999997</v>
      </c>
      <c r="H294" s="216">
        <v>45</v>
      </c>
      <c r="I294" s="216">
        <v>265.556445</v>
      </c>
      <c r="J294" s="216">
        <v>2572</v>
      </c>
      <c r="K294" s="216">
        <v>890.44201499999997</v>
      </c>
      <c r="L294" s="216"/>
      <c r="M294" s="216"/>
      <c r="N294" s="9"/>
    </row>
    <row r="295" spans="2:14">
      <c r="B295" s="213">
        <v>39661</v>
      </c>
      <c r="C295" s="216"/>
      <c r="D295" s="214">
        <v>0</v>
      </c>
      <c r="E295" s="216">
        <v>0</v>
      </c>
      <c r="F295" s="216">
        <v>15</v>
      </c>
      <c r="G295" s="216">
        <v>39.258840999999997</v>
      </c>
      <c r="H295" s="216">
        <v>45</v>
      </c>
      <c r="I295" s="216">
        <v>258.44816200000002</v>
      </c>
      <c r="J295" s="216">
        <v>2565</v>
      </c>
      <c r="K295" s="216">
        <v>901.181106</v>
      </c>
      <c r="L295" s="216"/>
      <c r="M295" s="216"/>
      <c r="N295" s="9"/>
    </row>
    <row r="296" spans="2:14">
      <c r="B296" s="213">
        <v>39692</v>
      </c>
      <c r="C296" s="216"/>
      <c r="D296" s="214">
        <v>0</v>
      </c>
      <c r="E296" s="216">
        <v>0</v>
      </c>
      <c r="F296" s="216">
        <v>15</v>
      </c>
      <c r="G296" s="216">
        <v>43.449893000000003</v>
      </c>
      <c r="H296" s="216">
        <v>45</v>
      </c>
      <c r="I296" s="216">
        <v>266.11928</v>
      </c>
      <c r="J296" s="216">
        <v>2561</v>
      </c>
      <c r="K296" s="216">
        <v>893.421334</v>
      </c>
      <c r="L296" s="216"/>
      <c r="M296" s="216"/>
      <c r="N296" s="9"/>
    </row>
    <row r="297" spans="2:14">
      <c r="B297" s="213">
        <v>39722</v>
      </c>
      <c r="C297" s="216"/>
      <c r="D297" s="214">
        <v>0</v>
      </c>
      <c r="E297" s="216">
        <v>0</v>
      </c>
      <c r="F297" s="216">
        <v>15</v>
      </c>
      <c r="G297" s="216">
        <v>43.120058999999998</v>
      </c>
      <c r="H297" s="216">
        <v>45</v>
      </c>
      <c r="I297" s="216">
        <v>267.795298</v>
      </c>
      <c r="J297" s="216">
        <v>2553</v>
      </c>
      <c r="K297" s="216">
        <v>910.71078699999998</v>
      </c>
      <c r="L297" s="216"/>
      <c r="M297" s="216"/>
      <c r="N297" s="9"/>
    </row>
    <row r="298" spans="2:14">
      <c r="B298" s="213">
        <v>39753</v>
      </c>
      <c r="C298" s="216"/>
      <c r="D298" s="214">
        <v>0</v>
      </c>
      <c r="E298" s="216">
        <v>0</v>
      </c>
      <c r="F298" s="216">
        <v>15</v>
      </c>
      <c r="G298" s="216">
        <v>43.668621999999999</v>
      </c>
      <c r="H298" s="216">
        <v>45</v>
      </c>
      <c r="I298" s="216">
        <v>269.37547999999998</v>
      </c>
      <c r="J298" s="216">
        <v>2549</v>
      </c>
      <c r="K298" s="216">
        <v>915.519992</v>
      </c>
      <c r="L298" s="216"/>
      <c r="M298" s="216"/>
      <c r="N298" s="9"/>
    </row>
    <row r="299" spans="2:14">
      <c r="B299" s="213">
        <v>39783</v>
      </c>
      <c r="C299" s="216"/>
      <c r="D299" s="214">
        <v>0</v>
      </c>
      <c r="E299" s="216">
        <v>0</v>
      </c>
      <c r="F299" s="216">
        <v>14</v>
      </c>
      <c r="G299" s="217">
        <v>21.229704000000002</v>
      </c>
      <c r="H299" s="216">
        <v>45</v>
      </c>
      <c r="I299" s="217">
        <v>271</v>
      </c>
      <c r="J299" s="216">
        <v>2533</v>
      </c>
      <c r="K299" s="216">
        <v>933.87631099999999</v>
      </c>
      <c r="L299" s="216"/>
      <c r="M299" s="216"/>
      <c r="N299" s="9"/>
    </row>
    <row r="300" spans="2:14">
      <c r="B300" s="213">
        <v>39814</v>
      </c>
      <c r="C300" s="216"/>
      <c r="D300" s="214">
        <v>0</v>
      </c>
      <c r="E300" s="216">
        <v>0</v>
      </c>
      <c r="F300" s="216">
        <v>12</v>
      </c>
      <c r="G300" s="216">
        <v>18.358692999999999</v>
      </c>
      <c r="H300" s="216">
        <v>45</v>
      </c>
      <c r="I300" s="216">
        <v>272.24838</v>
      </c>
      <c r="J300" s="216">
        <v>2532</v>
      </c>
      <c r="K300" s="216">
        <v>941.88373999999999</v>
      </c>
      <c r="L300" s="216"/>
      <c r="M300" s="216"/>
      <c r="N300" s="9"/>
    </row>
    <row r="301" spans="2:14">
      <c r="B301" s="213">
        <v>39845</v>
      </c>
      <c r="C301" s="216"/>
      <c r="D301" s="214">
        <v>0</v>
      </c>
      <c r="E301" s="216">
        <v>0</v>
      </c>
      <c r="F301" s="216">
        <v>11</v>
      </c>
      <c r="G301" s="216">
        <v>16.844251</v>
      </c>
      <c r="H301" s="216">
        <v>45</v>
      </c>
      <c r="I301" s="216">
        <v>273.46796399999999</v>
      </c>
      <c r="J301" s="216">
        <v>2527</v>
      </c>
      <c r="K301" s="216">
        <v>934.29393400000004</v>
      </c>
      <c r="L301" s="216"/>
      <c r="M301" s="216"/>
      <c r="N301" s="9"/>
    </row>
    <row r="302" spans="2:14">
      <c r="B302" s="213">
        <v>39873</v>
      </c>
      <c r="C302" s="216"/>
      <c r="D302" s="214">
        <v>0</v>
      </c>
      <c r="E302" s="216">
        <v>0</v>
      </c>
      <c r="F302" s="216">
        <v>12</v>
      </c>
      <c r="G302" s="216">
        <v>17.259983999999999</v>
      </c>
      <c r="H302" s="216">
        <v>45</v>
      </c>
      <c r="I302" s="216">
        <v>266.493922</v>
      </c>
      <c r="J302" s="216">
        <v>2525</v>
      </c>
      <c r="K302" s="216">
        <v>953.53188799999998</v>
      </c>
      <c r="L302" s="216"/>
      <c r="M302" s="216"/>
      <c r="N302" s="9"/>
    </row>
    <row r="303" spans="2:14">
      <c r="B303" s="213">
        <v>39904</v>
      </c>
      <c r="C303" s="216"/>
      <c r="D303" s="214">
        <v>0</v>
      </c>
      <c r="E303" s="214">
        <v>0</v>
      </c>
      <c r="F303" s="214">
        <v>12</v>
      </c>
      <c r="G303" s="214">
        <v>17.625654000000001</v>
      </c>
      <c r="H303" s="214">
        <v>45</v>
      </c>
      <c r="I303" s="214">
        <v>271.37358399999999</v>
      </c>
      <c r="J303" s="214">
        <v>2515</v>
      </c>
      <c r="K303" s="214">
        <v>971.56131400000004</v>
      </c>
      <c r="L303" s="214"/>
      <c r="M303" s="214"/>
      <c r="N303" s="9"/>
    </row>
    <row r="304" spans="2:14">
      <c r="B304" s="213">
        <v>39934</v>
      </c>
      <c r="C304" s="216"/>
      <c r="D304" s="214">
        <v>0</v>
      </c>
      <c r="E304" s="214">
        <v>0</v>
      </c>
      <c r="F304" s="214">
        <v>12</v>
      </c>
      <c r="G304" s="214">
        <v>17.772326</v>
      </c>
      <c r="H304" s="214">
        <v>45</v>
      </c>
      <c r="I304" s="214">
        <v>273.46914800000002</v>
      </c>
      <c r="J304" s="214">
        <v>2511</v>
      </c>
      <c r="K304" s="214">
        <v>993.89494100000002</v>
      </c>
      <c r="L304" s="214"/>
      <c r="M304" s="214"/>
      <c r="N304" s="9"/>
    </row>
    <row r="305" spans="2:14">
      <c r="B305" s="213">
        <v>39965</v>
      </c>
      <c r="C305" s="216"/>
      <c r="D305" s="214">
        <v>0</v>
      </c>
      <c r="E305" s="214">
        <v>0</v>
      </c>
      <c r="F305" s="214">
        <v>12</v>
      </c>
      <c r="G305" s="214">
        <v>16.974345</v>
      </c>
      <c r="H305" s="214">
        <v>45</v>
      </c>
      <c r="I305" s="214">
        <v>277.46740199999999</v>
      </c>
      <c r="J305" s="214">
        <v>2503</v>
      </c>
      <c r="K305" s="214">
        <v>996.92027599999994</v>
      </c>
      <c r="L305" s="214"/>
      <c r="M305" s="214"/>
      <c r="N305" s="9"/>
    </row>
    <row r="306" spans="2:14">
      <c r="B306" s="213">
        <v>39995</v>
      </c>
      <c r="C306" s="216"/>
      <c r="D306" s="214">
        <v>0</v>
      </c>
      <c r="E306" s="214">
        <v>0</v>
      </c>
      <c r="F306" s="214">
        <v>11</v>
      </c>
      <c r="G306" s="214">
        <v>16.972919000000001</v>
      </c>
      <c r="H306" s="214">
        <v>45</v>
      </c>
      <c r="I306" s="214">
        <v>283.681555</v>
      </c>
      <c r="J306" s="214">
        <v>2497</v>
      </c>
      <c r="K306" s="214">
        <v>986.02624700000001</v>
      </c>
      <c r="L306" s="214"/>
      <c r="M306" s="214"/>
      <c r="N306" s="9"/>
    </row>
    <row r="307" spans="2:14">
      <c r="B307" s="213">
        <v>40026</v>
      </c>
      <c r="C307" s="216"/>
      <c r="D307" s="214">
        <v>0</v>
      </c>
      <c r="E307" s="214">
        <v>0</v>
      </c>
      <c r="F307" s="214">
        <v>12</v>
      </c>
      <c r="G307" s="214">
        <v>17.846826</v>
      </c>
      <c r="H307" s="214">
        <v>45</v>
      </c>
      <c r="I307" s="214">
        <v>284.98889300000002</v>
      </c>
      <c r="J307" s="214">
        <v>2482</v>
      </c>
      <c r="K307" s="214">
        <v>977.51964099999998</v>
      </c>
      <c r="L307" s="214"/>
      <c r="M307" s="214"/>
      <c r="N307" s="9"/>
    </row>
    <row r="308" spans="2:14">
      <c r="B308" s="213">
        <v>40057</v>
      </c>
      <c r="C308" s="216"/>
      <c r="D308" s="214">
        <v>0</v>
      </c>
      <c r="E308" s="214">
        <v>0</v>
      </c>
      <c r="F308" s="214">
        <v>12</v>
      </c>
      <c r="G308" s="214">
        <v>17.786799999999999</v>
      </c>
      <c r="H308" s="214">
        <v>45</v>
      </c>
      <c r="I308" s="214">
        <v>286.86911700000002</v>
      </c>
      <c r="J308" s="214">
        <v>2477</v>
      </c>
      <c r="K308" s="214">
        <v>977.03335400000003</v>
      </c>
      <c r="L308" s="214"/>
      <c r="M308" s="214"/>
      <c r="N308" s="9"/>
    </row>
    <row r="309" spans="2:14">
      <c r="B309" s="213">
        <v>40087</v>
      </c>
      <c r="C309" s="216"/>
      <c r="D309" s="214">
        <v>0</v>
      </c>
      <c r="E309" s="214">
        <v>0</v>
      </c>
      <c r="F309" s="214">
        <v>12</v>
      </c>
      <c r="G309" s="214">
        <v>17.786799999999999</v>
      </c>
      <c r="H309" s="214">
        <v>45</v>
      </c>
      <c r="I309" s="214">
        <v>300.17147699999998</v>
      </c>
      <c r="J309" s="214">
        <v>2472</v>
      </c>
      <c r="K309" s="214">
        <v>976.42692899999997</v>
      </c>
      <c r="L309" s="214"/>
      <c r="M309" s="214"/>
      <c r="N309" s="9"/>
    </row>
    <row r="310" spans="2:14">
      <c r="B310" s="213">
        <v>40118</v>
      </c>
      <c r="C310" s="216"/>
      <c r="D310" s="214">
        <v>0</v>
      </c>
      <c r="E310" s="214">
        <v>0</v>
      </c>
      <c r="F310" s="214">
        <v>12</v>
      </c>
      <c r="G310" s="214">
        <v>17.786799999999999</v>
      </c>
      <c r="H310" s="214">
        <v>45</v>
      </c>
      <c r="I310" s="214">
        <v>305.65016100000003</v>
      </c>
      <c r="J310" s="214">
        <v>2468</v>
      </c>
      <c r="K310" s="214">
        <v>966.81874100000005</v>
      </c>
      <c r="L310" s="214"/>
      <c r="M310" s="214"/>
      <c r="N310" s="9"/>
    </row>
    <row r="311" spans="2:14">
      <c r="B311" s="213">
        <v>40148</v>
      </c>
      <c r="C311" s="216"/>
      <c r="D311" s="214">
        <v>0</v>
      </c>
      <c r="E311" s="214">
        <v>0</v>
      </c>
      <c r="F311" s="214">
        <v>12</v>
      </c>
      <c r="G311" s="214">
        <v>17.786799999999999</v>
      </c>
      <c r="H311" s="214">
        <v>43</v>
      </c>
      <c r="I311" s="214">
        <v>306.87825500000002</v>
      </c>
      <c r="J311" s="214">
        <v>2462</v>
      </c>
      <c r="K311" s="214">
        <v>967.17713000000003</v>
      </c>
      <c r="L311" s="214"/>
      <c r="M311" s="214"/>
      <c r="N311" s="9"/>
    </row>
    <row r="312" spans="2:14">
      <c r="B312" s="213">
        <v>40179</v>
      </c>
      <c r="C312" s="216"/>
      <c r="D312" s="214">
        <v>0</v>
      </c>
      <c r="E312" s="214">
        <v>0</v>
      </c>
      <c r="F312" s="214">
        <v>12</v>
      </c>
      <c r="G312" s="214">
        <v>17.793545999999999</v>
      </c>
      <c r="H312" s="214">
        <v>43</v>
      </c>
      <c r="I312" s="214">
        <v>356.31431600000002</v>
      </c>
      <c r="J312" s="214">
        <v>2457</v>
      </c>
      <c r="K312" s="214">
        <v>962.49742700000002</v>
      </c>
      <c r="L312" s="214"/>
      <c r="M312" s="214"/>
      <c r="N312" s="9"/>
    </row>
    <row r="313" spans="2:14">
      <c r="B313" s="213">
        <v>40210</v>
      </c>
      <c r="C313" s="216"/>
      <c r="D313" s="214">
        <v>0</v>
      </c>
      <c r="E313" s="214">
        <v>0</v>
      </c>
      <c r="F313" s="214">
        <v>4</v>
      </c>
      <c r="G313" s="214">
        <v>0.16773199999999999</v>
      </c>
      <c r="H313" s="214">
        <v>43</v>
      </c>
      <c r="I313" s="214">
        <v>286.28755200000001</v>
      </c>
      <c r="J313" s="214">
        <v>2454</v>
      </c>
      <c r="K313" s="214">
        <v>953.57695100000001</v>
      </c>
      <c r="L313" s="214"/>
      <c r="M313" s="214"/>
      <c r="N313" s="9"/>
    </row>
    <row r="314" spans="2:14">
      <c r="B314" s="213">
        <v>40238</v>
      </c>
      <c r="C314" s="216"/>
      <c r="D314" s="214">
        <v>0</v>
      </c>
      <c r="E314" s="214">
        <v>0</v>
      </c>
      <c r="F314" s="214">
        <v>3</v>
      </c>
      <c r="G314" s="214">
        <v>0.166079</v>
      </c>
      <c r="H314" s="214">
        <v>43</v>
      </c>
      <c r="I314" s="214">
        <v>286.63568299999997</v>
      </c>
      <c r="J314" s="214">
        <v>2449</v>
      </c>
      <c r="K314" s="214">
        <v>962.50639799999999</v>
      </c>
      <c r="L314" s="214"/>
      <c r="M314" s="214"/>
      <c r="N314" s="9"/>
    </row>
    <row r="315" spans="2:14">
      <c r="B315" s="213">
        <v>40269</v>
      </c>
      <c r="C315" s="216"/>
      <c r="D315" s="214">
        <v>0</v>
      </c>
      <c r="E315" s="214">
        <v>0</v>
      </c>
      <c r="F315" s="214">
        <v>3</v>
      </c>
      <c r="G315" s="214">
        <v>1.9531E-2</v>
      </c>
      <c r="H315" s="214">
        <v>43</v>
      </c>
      <c r="I315" s="214">
        <v>295.97554500000001</v>
      </c>
      <c r="J315" s="214">
        <v>2447</v>
      </c>
      <c r="K315" s="214">
        <v>973.11163899999997</v>
      </c>
      <c r="L315" s="214"/>
      <c r="M315" s="214"/>
      <c r="N315" s="9"/>
    </row>
    <row r="316" spans="2:14">
      <c r="B316" s="213">
        <v>40299</v>
      </c>
      <c r="C316" s="216"/>
      <c r="D316" s="214">
        <v>0</v>
      </c>
      <c r="E316" s="214">
        <v>0</v>
      </c>
      <c r="F316" s="214">
        <v>3</v>
      </c>
      <c r="G316" s="214">
        <v>1.9741999999999999E-2</v>
      </c>
      <c r="H316" s="214">
        <v>43</v>
      </c>
      <c r="I316" s="214">
        <v>299.81454400000001</v>
      </c>
      <c r="J316" s="214">
        <v>2442</v>
      </c>
      <c r="K316" s="214">
        <v>978.60448299999996</v>
      </c>
      <c r="L316" s="214"/>
      <c r="M316" s="214"/>
      <c r="N316" s="9"/>
    </row>
    <row r="317" spans="2:14">
      <c r="B317" s="213">
        <v>40330</v>
      </c>
      <c r="C317" s="216"/>
      <c r="D317" s="214">
        <v>0</v>
      </c>
      <c r="E317" s="214">
        <v>0</v>
      </c>
      <c r="F317" s="214">
        <v>4</v>
      </c>
      <c r="G317" s="214">
        <v>1.9772999999999999E-2</v>
      </c>
      <c r="H317" s="214">
        <v>43</v>
      </c>
      <c r="I317" s="214">
        <v>303.04207200000002</v>
      </c>
      <c r="J317" s="214">
        <v>2441</v>
      </c>
      <c r="K317" s="214">
        <v>976.17986699999994</v>
      </c>
      <c r="L317" s="214"/>
      <c r="M317" s="214"/>
      <c r="N317" s="9"/>
    </row>
    <row r="318" spans="2:14">
      <c r="B318" s="213">
        <v>40360</v>
      </c>
      <c r="C318" s="216"/>
      <c r="D318" s="214">
        <v>0</v>
      </c>
      <c r="E318" s="214">
        <v>0</v>
      </c>
      <c r="F318" s="214">
        <v>4</v>
      </c>
      <c r="G318" s="214">
        <v>1.9772999999999999E-2</v>
      </c>
      <c r="H318" s="214">
        <v>43</v>
      </c>
      <c r="I318" s="214">
        <v>306.13537600000001</v>
      </c>
      <c r="J318" s="214">
        <v>2438</v>
      </c>
      <c r="K318" s="214">
        <v>970.83635100000004</v>
      </c>
      <c r="L318" s="214"/>
      <c r="M318" s="214"/>
      <c r="N318" s="9"/>
    </row>
    <row r="319" spans="2:14">
      <c r="B319" s="213">
        <v>40391</v>
      </c>
      <c r="C319" s="216"/>
      <c r="D319" s="214">
        <v>0</v>
      </c>
      <c r="E319" s="214">
        <v>0</v>
      </c>
      <c r="F319" s="214">
        <v>4</v>
      </c>
      <c r="G319" s="214">
        <v>1.9772999999999999E-2</v>
      </c>
      <c r="H319" s="214">
        <v>43</v>
      </c>
      <c r="I319" s="214">
        <v>305.86461200000002</v>
      </c>
      <c r="J319" s="214">
        <v>2435</v>
      </c>
      <c r="K319" s="214">
        <v>979.30088599999999</v>
      </c>
      <c r="L319" s="214"/>
      <c r="M319" s="214"/>
      <c r="N319" s="9"/>
    </row>
    <row r="320" spans="2:14">
      <c r="B320" s="213">
        <v>40422</v>
      </c>
      <c r="C320" s="216"/>
      <c r="D320" s="214">
        <v>0</v>
      </c>
      <c r="E320" s="214">
        <v>0</v>
      </c>
      <c r="F320" s="214">
        <v>4</v>
      </c>
      <c r="G320" s="214">
        <v>1.9772999999999999E-2</v>
      </c>
      <c r="H320" s="214">
        <v>43</v>
      </c>
      <c r="I320" s="214">
        <v>311.21201100000002</v>
      </c>
      <c r="J320" s="214">
        <v>2433</v>
      </c>
      <c r="K320" s="214">
        <v>975.68461000000002</v>
      </c>
      <c r="L320" s="214"/>
      <c r="M320" s="214"/>
      <c r="N320" s="9"/>
    </row>
    <row r="321" spans="2:15">
      <c r="B321" s="213">
        <v>40452</v>
      </c>
      <c r="C321" s="216"/>
      <c r="D321" s="214">
        <v>0</v>
      </c>
      <c r="E321" s="214">
        <v>0</v>
      </c>
      <c r="F321" s="214">
        <v>4</v>
      </c>
      <c r="G321" s="214">
        <v>1.9772999999999999E-2</v>
      </c>
      <c r="H321" s="214">
        <v>43</v>
      </c>
      <c r="I321" s="214">
        <v>310.75220899999999</v>
      </c>
      <c r="J321" s="214">
        <v>2432</v>
      </c>
      <c r="K321" s="214">
        <v>977.73888499999998</v>
      </c>
      <c r="L321" s="214"/>
      <c r="M321" s="214"/>
      <c r="N321" s="9"/>
    </row>
    <row r="322" spans="2:15">
      <c r="B322" s="213">
        <v>40483</v>
      </c>
      <c r="C322" s="216"/>
      <c r="D322" s="214">
        <v>0</v>
      </c>
      <c r="E322" s="214">
        <v>0</v>
      </c>
      <c r="F322" s="214">
        <v>4</v>
      </c>
      <c r="G322" s="214">
        <v>1.9772999999999999E-2</v>
      </c>
      <c r="H322" s="214">
        <v>43</v>
      </c>
      <c r="I322" s="214">
        <v>312.15250500000002</v>
      </c>
      <c r="J322" s="214">
        <v>2428</v>
      </c>
      <c r="K322" s="214">
        <v>940.15290400000004</v>
      </c>
      <c r="L322" s="214"/>
      <c r="M322" s="214"/>
      <c r="N322" s="9"/>
    </row>
    <row r="323" spans="2:15">
      <c r="B323" s="213">
        <v>40513</v>
      </c>
      <c r="C323" s="216"/>
      <c r="D323" s="214">
        <v>0</v>
      </c>
      <c r="E323" s="214">
        <v>0</v>
      </c>
      <c r="F323" s="214">
        <v>4</v>
      </c>
      <c r="G323" s="214">
        <v>1.9772999999999999E-2</v>
      </c>
      <c r="H323" s="214">
        <v>43</v>
      </c>
      <c r="I323" s="214">
        <v>238.41531699999999</v>
      </c>
      <c r="J323" s="214">
        <v>2423</v>
      </c>
      <c r="K323" s="214">
        <v>941.45183299999997</v>
      </c>
      <c r="L323" s="214"/>
      <c r="M323" s="214"/>
      <c r="N323" s="9"/>
    </row>
    <row r="324" spans="2:15">
      <c r="B324" s="213">
        <v>40544</v>
      </c>
      <c r="C324" s="216"/>
      <c r="D324" s="214">
        <v>0</v>
      </c>
      <c r="E324" s="214">
        <v>0</v>
      </c>
      <c r="F324" s="214">
        <v>4</v>
      </c>
      <c r="G324" s="214">
        <v>1.9772999999999999E-2</v>
      </c>
      <c r="H324" s="214">
        <v>43</v>
      </c>
      <c r="I324" s="214">
        <v>238.43889799999999</v>
      </c>
      <c r="J324" s="214">
        <v>2420</v>
      </c>
      <c r="K324" s="214">
        <v>942.05547799999999</v>
      </c>
      <c r="L324" s="214"/>
      <c r="M324" s="214"/>
      <c r="N324" s="9"/>
    </row>
    <row r="325" spans="2:15">
      <c r="B325" s="213">
        <v>40575</v>
      </c>
      <c r="C325" s="216"/>
      <c r="D325" s="214">
        <v>0</v>
      </c>
      <c r="E325" s="214">
        <v>0</v>
      </c>
      <c r="F325" s="214">
        <v>4</v>
      </c>
      <c r="G325" s="214">
        <v>1.9772999999999999E-2</v>
      </c>
      <c r="H325" s="214">
        <v>43</v>
      </c>
      <c r="I325" s="214">
        <v>239.66274899999999</v>
      </c>
      <c r="J325" s="214">
        <v>2421</v>
      </c>
      <c r="K325" s="214">
        <v>944.56816900000001</v>
      </c>
      <c r="L325" s="214"/>
      <c r="M325" s="214"/>
      <c r="N325" s="9"/>
    </row>
    <row r="326" spans="2:15">
      <c r="B326" s="213">
        <v>40603</v>
      </c>
      <c r="C326" s="216"/>
      <c r="D326" s="214">
        <v>0</v>
      </c>
      <c r="E326" s="214">
        <v>0</v>
      </c>
      <c r="F326" s="226">
        <v>0</v>
      </c>
      <c r="G326" s="214">
        <v>0</v>
      </c>
      <c r="H326" s="214">
        <v>43</v>
      </c>
      <c r="I326" s="214">
        <v>240.93220099999999</v>
      </c>
      <c r="J326" s="214">
        <v>2414</v>
      </c>
      <c r="K326" s="214">
        <v>958.18523400000004</v>
      </c>
      <c r="L326" s="214"/>
      <c r="M326" s="214"/>
      <c r="N326" s="9"/>
    </row>
    <row r="327" spans="2:15">
      <c r="B327" s="213">
        <v>40634</v>
      </c>
      <c r="C327" s="216"/>
      <c r="D327" s="216">
        <v>0</v>
      </c>
      <c r="E327" s="216">
        <v>0</v>
      </c>
      <c r="F327" s="217">
        <v>0</v>
      </c>
      <c r="G327" s="216">
        <v>0</v>
      </c>
      <c r="H327" s="216">
        <v>43</v>
      </c>
      <c r="I327" s="216">
        <v>233.790547</v>
      </c>
      <c r="J327" s="216">
        <v>2411</v>
      </c>
      <c r="K327" s="216">
        <v>973.26480500000002</v>
      </c>
      <c r="L327" s="216"/>
      <c r="M327" s="216"/>
      <c r="N327" s="9"/>
    </row>
    <row r="328" spans="2:15">
      <c r="B328" s="213">
        <v>40664</v>
      </c>
      <c r="C328" s="216"/>
      <c r="D328" s="216">
        <v>0</v>
      </c>
      <c r="E328" s="216">
        <v>0</v>
      </c>
      <c r="F328" s="217">
        <v>0</v>
      </c>
      <c r="G328" s="216">
        <v>0</v>
      </c>
      <c r="H328" s="216">
        <v>43</v>
      </c>
      <c r="I328" s="216">
        <v>233.89995500000001</v>
      </c>
      <c r="J328" s="216">
        <v>2408</v>
      </c>
      <c r="K328" s="216">
        <v>983.78209700000002</v>
      </c>
      <c r="L328" s="216"/>
      <c r="M328" s="216"/>
      <c r="N328" s="9"/>
    </row>
    <row r="329" spans="2:15">
      <c r="B329" s="213">
        <v>40695</v>
      </c>
      <c r="C329" s="216"/>
      <c r="D329" s="216">
        <v>0</v>
      </c>
      <c r="E329" s="216">
        <v>0</v>
      </c>
      <c r="F329" s="217">
        <v>0</v>
      </c>
      <c r="G329" s="216">
        <v>0</v>
      </c>
      <c r="H329" s="216">
        <v>42</v>
      </c>
      <c r="I329" s="216">
        <v>239.54185899999999</v>
      </c>
      <c r="J329" s="216">
        <v>2401</v>
      </c>
      <c r="K329" s="216">
        <v>987.71519799999999</v>
      </c>
      <c r="L329" s="216"/>
      <c r="M329" s="216"/>
      <c r="N329" s="9"/>
    </row>
    <row r="330" spans="2:15">
      <c r="B330" s="213">
        <v>40725</v>
      </c>
      <c r="C330" s="216"/>
      <c r="D330" s="216">
        <v>0</v>
      </c>
      <c r="E330" s="216">
        <v>0</v>
      </c>
      <c r="F330" s="217">
        <v>0</v>
      </c>
      <c r="G330" s="216">
        <v>0</v>
      </c>
      <c r="H330" s="216">
        <v>42</v>
      </c>
      <c r="I330" s="216">
        <v>243.69483399999999</v>
      </c>
      <c r="J330" s="216">
        <v>2397</v>
      </c>
      <c r="K330" s="216">
        <v>991.73409700000002</v>
      </c>
      <c r="L330" s="216"/>
      <c r="M330" s="216"/>
      <c r="N330" s="9"/>
      <c r="O330" s="201"/>
    </row>
    <row r="331" spans="2:15">
      <c r="B331" s="213">
        <v>40756</v>
      </c>
      <c r="C331" s="216"/>
      <c r="D331" s="216">
        <v>0</v>
      </c>
      <c r="E331" s="216">
        <v>0</v>
      </c>
      <c r="F331" s="217">
        <v>0</v>
      </c>
      <c r="G331" s="216">
        <v>0</v>
      </c>
      <c r="H331" s="216">
        <v>42</v>
      </c>
      <c r="I331" s="216">
        <v>244.97095300000001</v>
      </c>
      <c r="J331" s="216">
        <v>2393</v>
      </c>
      <c r="K331" s="216">
        <v>993.31865700000003</v>
      </c>
      <c r="L331" s="216"/>
      <c r="M331" s="216"/>
      <c r="N331" s="9"/>
      <c r="O331" s="201"/>
    </row>
    <row r="332" spans="2:15">
      <c r="B332" s="213">
        <v>40787</v>
      </c>
      <c r="C332" s="216"/>
      <c r="D332" s="216">
        <v>0</v>
      </c>
      <c r="E332" s="216">
        <v>0</v>
      </c>
      <c r="F332" s="217">
        <v>0</v>
      </c>
      <c r="G332" s="216">
        <v>0</v>
      </c>
      <c r="H332" s="216">
        <v>42</v>
      </c>
      <c r="I332" s="216">
        <v>220.53500099999999</v>
      </c>
      <c r="J332" s="216">
        <v>2391</v>
      </c>
      <c r="K332" s="216">
        <v>991.14292999999998</v>
      </c>
      <c r="L332" s="216"/>
      <c r="M332" s="216"/>
      <c r="N332" s="9"/>
      <c r="O332" s="201"/>
    </row>
    <row r="333" spans="2:15">
      <c r="B333" s="213">
        <v>40818</v>
      </c>
      <c r="C333" s="216"/>
      <c r="D333" s="216">
        <v>0</v>
      </c>
      <c r="E333" s="216">
        <v>0</v>
      </c>
      <c r="F333" s="217">
        <v>0</v>
      </c>
      <c r="G333" s="216">
        <v>0</v>
      </c>
      <c r="H333" s="216">
        <v>42</v>
      </c>
      <c r="I333" s="216">
        <v>223.69912099999999</v>
      </c>
      <c r="J333" s="216">
        <v>2388</v>
      </c>
      <c r="K333" s="216">
        <v>970.29387299999996</v>
      </c>
      <c r="L333" s="216"/>
      <c r="M333" s="216"/>
      <c r="N333" s="9"/>
      <c r="O333" s="201"/>
    </row>
    <row r="334" spans="2:15">
      <c r="B334" s="213">
        <v>40850</v>
      </c>
      <c r="C334" s="216"/>
      <c r="D334" s="216">
        <v>0</v>
      </c>
      <c r="E334" s="216">
        <v>0</v>
      </c>
      <c r="F334" s="217">
        <v>0</v>
      </c>
      <c r="G334" s="216">
        <v>0</v>
      </c>
      <c r="H334" s="216">
        <v>42</v>
      </c>
      <c r="I334" s="216">
        <v>225.09493599999999</v>
      </c>
      <c r="J334" s="216">
        <v>2386</v>
      </c>
      <c r="K334" s="216">
        <v>976.195877</v>
      </c>
      <c r="L334" s="216"/>
      <c r="M334" s="216"/>
      <c r="N334" s="9"/>
      <c r="O334" s="201"/>
    </row>
    <row r="335" spans="2:15">
      <c r="B335" s="213">
        <v>40881</v>
      </c>
      <c r="C335" s="216"/>
      <c r="D335" s="216">
        <v>0</v>
      </c>
      <c r="E335" s="216">
        <v>0</v>
      </c>
      <c r="F335" s="217">
        <v>0</v>
      </c>
      <c r="G335" s="216">
        <v>0</v>
      </c>
      <c r="H335" s="216">
        <v>42</v>
      </c>
      <c r="I335" s="216">
        <v>226.37287799999999</v>
      </c>
      <c r="J335" s="216">
        <v>2383</v>
      </c>
      <c r="K335" s="216">
        <v>991.54603699999996</v>
      </c>
      <c r="L335" s="216"/>
      <c r="M335" s="216"/>
      <c r="N335" s="9"/>
      <c r="O335" s="201"/>
    </row>
    <row r="336" spans="2:15">
      <c r="B336" s="213">
        <v>40909</v>
      </c>
      <c r="C336" s="216"/>
      <c r="D336" s="216">
        <v>0</v>
      </c>
      <c r="E336" s="216">
        <v>0</v>
      </c>
      <c r="F336" s="217">
        <v>0</v>
      </c>
      <c r="G336" s="216">
        <v>0</v>
      </c>
      <c r="H336" s="216">
        <v>42</v>
      </c>
      <c r="I336" s="216">
        <v>227.70494600000001</v>
      </c>
      <c r="J336" s="216">
        <v>2383</v>
      </c>
      <c r="K336" s="216">
        <v>996.71918500000004</v>
      </c>
      <c r="L336" s="216"/>
      <c r="M336" s="216"/>
      <c r="N336" s="9"/>
      <c r="O336" s="201"/>
    </row>
    <row r="337" spans="2:15">
      <c r="B337" s="213">
        <v>40940</v>
      </c>
      <c r="C337" s="216"/>
      <c r="D337" s="216">
        <v>0</v>
      </c>
      <c r="E337" s="216">
        <v>0</v>
      </c>
      <c r="F337" s="217">
        <v>0</v>
      </c>
      <c r="G337" s="216">
        <v>0</v>
      </c>
      <c r="H337" s="216">
        <v>42</v>
      </c>
      <c r="I337" s="216">
        <v>229.04276300000001</v>
      </c>
      <c r="J337" s="216">
        <v>2383</v>
      </c>
      <c r="K337" s="216">
        <v>996.46044199999994</v>
      </c>
      <c r="L337" s="216"/>
      <c r="M337" s="216"/>
      <c r="N337" s="9"/>
      <c r="O337" s="201"/>
    </row>
    <row r="338" spans="2:15">
      <c r="B338" s="213">
        <v>40969</v>
      </c>
      <c r="C338" s="216"/>
      <c r="D338" s="216">
        <v>0</v>
      </c>
      <c r="E338" s="216">
        <v>0</v>
      </c>
      <c r="F338" s="217">
        <v>0</v>
      </c>
      <c r="G338" s="216">
        <v>0</v>
      </c>
      <c r="H338" s="216">
        <v>42</v>
      </c>
      <c r="I338" s="216">
        <v>230.533354</v>
      </c>
      <c r="J338" s="216">
        <v>2383</v>
      </c>
      <c r="K338" s="216">
        <v>1002.33168</v>
      </c>
      <c r="L338" s="216"/>
      <c r="M338" s="216"/>
      <c r="N338" s="9"/>
      <c r="O338" s="201"/>
    </row>
    <row r="339" spans="2:15">
      <c r="B339" s="213">
        <v>41000</v>
      </c>
      <c r="C339" s="216"/>
      <c r="D339" s="216">
        <v>0</v>
      </c>
      <c r="E339" s="216">
        <v>0</v>
      </c>
      <c r="F339" s="217">
        <v>0</v>
      </c>
      <c r="G339" s="216">
        <v>0</v>
      </c>
      <c r="H339" s="216">
        <v>42</v>
      </c>
      <c r="I339" s="216">
        <v>231.928732</v>
      </c>
      <c r="J339" s="216">
        <v>2379</v>
      </c>
      <c r="K339" s="216">
        <v>999.93123100000003</v>
      </c>
      <c r="L339" s="216"/>
      <c r="M339" s="216"/>
      <c r="N339" s="9"/>
      <c r="O339" s="201"/>
    </row>
    <row r="340" spans="2:15">
      <c r="B340" s="213">
        <v>41030</v>
      </c>
      <c r="C340" s="216"/>
      <c r="D340" s="216">
        <v>0</v>
      </c>
      <c r="E340" s="216">
        <v>0</v>
      </c>
      <c r="F340" s="217">
        <v>0</v>
      </c>
      <c r="G340" s="216">
        <v>0</v>
      </c>
      <c r="H340" s="216">
        <v>42</v>
      </c>
      <c r="I340" s="216">
        <v>233.24833599999999</v>
      </c>
      <c r="J340" s="216">
        <v>2376</v>
      </c>
      <c r="K340" s="216">
        <v>1002.383319</v>
      </c>
      <c r="L340" s="216"/>
      <c r="M340" s="216"/>
      <c r="N340" s="9"/>
      <c r="O340" s="201"/>
    </row>
    <row r="341" spans="2:15">
      <c r="B341" s="213">
        <v>41061</v>
      </c>
      <c r="C341" s="216"/>
      <c r="D341" s="216">
        <v>0</v>
      </c>
      <c r="E341" s="216">
        <v>0</v>
      </c>
      <c r="F341" s="217">
        <v>0</v>
      </c>
      <c r="G341" s="216">
        <v>0</v>
      </c>
      <c r="H341" s="216">
        <v>42</v>
      </c>
      <c r="I341" s="216">
        <v>235.157724</v>
      </c>
      <c r="J341" s="216">
        <v>2373</v>
      </c>
      <c r="K341" s="216">
        <v>978.92011600000001</v>
      </c>
      <c r="L341" s="216"/>
      <c r="M341" s="216"/>
      <c r="N341" s="9"/>
      <c r="O341" s="201"/>
    </row>
    <row r="342" spans="2:15" s="229" customFormat="1">
      <c r="B342" s="213">
        <v>41091</v>
      </c>
      <c r="C342" s="216"/>
      <c r="D342" s="216">
        <v>0</v>
      </c>
      <c r="E342" s="216">
        <v>0</v>
      </c>
      <c r="F342" s="217">
        <v>0</v>
      </c>
      <c r="G342" s="216">
        <v>0</v>
      </c>
      <c r="H342" s="216">
        <v>42</v>
      </c>
      <c r="I342" s="216">
        <v>240.561711</v>
      </c>
      <c r="J342" s="216">
        <v>2370</v>
      </c>
      <c r="K342" s="216">
        <v>958.024001</v>
      </c>
      <c r="L342" s="216"/>
      <c r="M342" s="216"/>
      <c r="N342" s="227"/>
      <c r="O342" s="228"/>
    </row>
    <row r="343" spans="2:15" s="229" customFormat="1">
      <c r="B343" s="213">
        <v>41122</v>
      </c>
      <c r="C343" s="216"/>
      <c r="D343" s="216">
        <v>0</v>
      </c>
      <c r="E343" s="216">
        <v>0</v>
      </c>
      <c r="F343" s="217">
        <v>0</v>
      </c>
      <c r="G343" s="216">
        <v>0</v>
      </c>
      <c r="H343" s="216">
        <v>42</v>
      </c>
      <c r="I343" s="216">
        <v>241.87465399999999</v>
      </c>
      <c r="J343" s="216">
        <v>2368</v>
      </c>
      <c r="K343" s="216">
        <v>956.30332799999996</v>
      </c>
      <c r="L343" s="216"/>
      <c r="M343" s="216"/>
      <c r="N343" s="227"/>
      <c r="O343" s="228"/>
    </row>
    <row r="344" spans="2:15" s="229" customFormat="1">
      <c r="B344" s="213">
        <v>41153</v>
      </c>
      <c r="C344" s="216"/>
      <c r="D344" s="216">
        <v>0</v>
      </c>
      <c r="E344" s="216">
        <v>0</v>
      </c>
      <c r="F344" s="217">
        <v>0</v>
      </c>
      <c r="G344" s="216">
        <v>0</v>
      </c>
      <c r="H344" s="216">
        <v>42</v>
      </c>
      <c r="I344" s="216">
        <v>246.57633899999999</v>
      </c>
      <c r="J344" s="216">
        <v>2366</v>
      </c>
      <c r="K344" s="216">
        <v>955.87302999999997</v>
      </c>
      <c r="L344" s="216"/>
      <c r="M344" s="216"/>
      <c r="N344" s="227"/>
      <c r="O344" s="228"/>
    </row>
    <row r="345" spans="2:15" s="229" customFormat="1">
      <c r="B345" s="213">
        <v>41183</v>
      </c>
      <c r="C345" s="216"/>
      <c r="D345" s="216">
        <v>0</v>
      </c>
      <c r="E345" s="216">
        <v>0</v>
      </c>
      <c r="F345" s="217">
        <v>0</v>
      </c>
      <c r="G345" s="216">
        <v>0</v>
      </c>
      <c r="H345" s="216">
        <v>42</v>
      </c>
      <c r="I345" s="216">
        <v>251</v>
      </c>
      <c r="J345" s="216">
        <v>2365</v>
      </c>
      <c r="K345" s="216">
        <v>973</v>
      </c>
      <c r="L345" s="216"/>
      <c r="M345" s="216"/>
      <c r="N345" s="227"/>
      <c r="O345" s="228"/>
    </row>
    <row r="346" spans="2:15" s="229" customFormat="1">
      <c r="B346" s="213">
        <v>41214</v>
      </c>
      <c r="C346" s="216"/>
      <c r="D346" s="216">
        <v>0</v>
      </c>
      <c r="E346" s="216">
        <v>0</v>
      </c>
      <c r="F346" s="217">
        <v>0</v>
      </c>
      <c r="G346" s="216">
        <v>0</v>
      </c>
      <c r="H346" s="216">
        <v>42</v>
      </c>
      <c r="I346" s="216">
        <v>252</v>
      </c>
      <c r="J346" s="216">
        <v>2973</v>
      </c>
      <c r="K346" s="216">
        <v>1001</v>
      </c>
      <c r="L346" s="216"/>
      <c r="M346" s="216"/>
      <c r="N346" s="227"/>
      <c r="O346" s="228"/>
    </row>
    <row r="347" spans="2:15" s="229" customFormat="1">
      <c r="B347" s="213">
        <v>41244</v>
      </c>
      <c r="C347" s="216"/>
      <c r="D347" s="216">
        <v>0</v>
      </c>
      <c r="E347" s="216">
        <v>0</v>
      </c>
      <c r="F347" s="217">
        <v>0</v>
      </c>
      <c r="G347" s="216">
        <v>0</v>
      </c>
      <c r="H347" s="216">
        <v>42</v>
      </c>
      <c r="I347" s="216">
        <v>254</v>
      </c>
      <c r="J347" s="216">
        <v>2970</v>
      </c>
      <c r="K347" s="216">
        <v>1003</v>
      </c>
      <c r="L347" s="216"/>
      <c r="M347" s="216"/>
      <c r="N347" s="227"/>
      <c r="O347" s="228"/>
    </row>
    <row r="348" spans="2:15" s="229" customFormat="1">
      <c r="B348" s="213">
        <v>41275</v>
      </c>
      <c r="C348" s="216"/>
      <c r="D348" s="216">
        <v>0</v>
      </c>
      <c r="E348" s="216">
        <v>0</v>
      </c>
      <c r="F348" s="217">
        <v>0</v>
      </c>
      <c r="G348" s="216">
        <v>0</v>
      </c>
      <c r="H348" s="216">
        <v>42</v>
      </c>
      <c r="I348" s="216">
        <v>255.435632</v>
      </c>
      <c r="J348" s="216">
        <v>2970</v>
      </c>
      <c r="K348" s="216">
        <v>996.68906400000003</v>
      </c>
      <c r="L348" s="216"/>
      <c r="M348" s="216"/>
      <c r="N348" s="227"/>
      <c r="O348" s="228"/>
    </row>
    <row r="349" spans="2:15" s="229" customFormat="1">
      <c r="B349" s="213">
        <v>41306</v>
      </c>
      <c r="C349" s="216"/>
      <c r="D349" s="216">
        <v>0</v>
      </c>
      <c r="E349" s="216">
        <v>0</v>
      </c>
      <c r="F349" s="217">
        <v>0</v>
      </c>
      <c r="G349" s="216">
        <v>0</v>
      </c>
      <c r="H349" s="216">
        <v>42</v>
      </c>
      <c r="I349" s="216">
        <v>256.72085399999997</v>
      </c>
      <c r="J349" s="216">
        <v>2969</v>
      </c>
      <c r="K349" s="216">
        <v>993.41245600000002</v>
      </c>
      <c r="L349" s="216"/>
      <c r="M349" s="216"/>
      <c r="N349" s="227"/>
      <c r="O349" s="228"/>
    </row>
    <row r="350" spans="2:15" s="229" customFormat="1">
      <c r="B350" s="213">
        <v>41334</v>
      </c>
      <c r="C350" s="216"/>
      <c r="D350" s="216">
        <v>0</v>
      </c>
      <c r="E350" s="216">
        <v>0</v>
      </c>
      <c r="F350" s="217">
        <v>0</v>
      </c>
      <c r="G350" s="216">
        <v>0</v>
      </c>
      <c r="H350" s="216">
        <v>42</v>
      </c>
      <c r="I350" s="216">
        <v>262.53045700000001</v>
      </c>
      <c r="J350" s="216">
        <v>2968</v>
      </c>
      <c r="K350" s="216">
        <v>988.364192</v>
      </c>
      <c r="L350" s="216"/>
      <c r="M350" s="216"/>
      <c r="N350" s="227"/>
      <c r="O350" s="228"/>
    </row>
    <row r="351" spans="2:15" s="229" customFormat="1">
      <c r="B351" s="213">
        <v>41365</v>
      </c>
      <c r="C351" s="216"/>
      <c r="D351" s="216">
        <v>0</v>
      </c>
      <c r="E351" s="216">
        <v>0</v>
      </c>
      <c r="F351" s="217">
        <v>0</v>
      </c>
      <c r="G351" s="216">
        <v>0</v>
      </c>
      <c r="H351" s="216">
        <v>42</v>
      </c>
      <c r="I351" s="216">
        <v>263.37220000000002</v>
      </c>
      <c r="J351" s="216">
        <v>2968</v>
      </c>
      <c r="K351" s="216">
        <v>997.97460000000001</v>
      </c>
      <c r="L351" s="216"/>
      <c r="M351" s="216"/>
      <c r="N351" s="227"/>
      <c r="O351" s="228"/>
    </row>
    <row r="352" spans="2:15" s="229" customFormat="1">
      <c r="B352" s="213">
        <v>41395</v>
      </c>
      <c r="C352" s="216"/>
      <c r="D352" s="216">
        <v>0</v>
      </c>
      <c r="E352" s="216">
        <v>0</v>
      </c>
      <c r="F352" s="217">
        <v>0</v>
      </c>
      <c r="G352" s="216">
        <v>0</v>
      </c>
      <c r="H352" s="216">
        <v>42</v>
      </c>
      <c r="I352" s="216">
        <v>264.70139999999998</v>
      </c>
      <c r="J352" s="216">
        <v>2966</v>
      </c>
      <c r="K352" s="216">
        <v>977.75549999999998</v>
      </c>
      <c r="L352" s="216"/>
      <c r="M352" s="216"/>
      <c r="N352" s="227"/>
      <c r="O352" s="228"/>
    </row>
    <row r="353" spans="2:15" s="229" customFormat="1">
      <c r="B353" s="213">
        <v>41426</v>
      </c>
      <c r="C353" s="216"/>
      <c r="D353" s="216">
        <v>0</v>
      </c>
      <c r="E353" s="216">
        <v>0</v>
      </c>
      <c r="F353" s="217">
        <v>0</v>
      </c>
      <c r="G353" s="216">
        <v>0</v>
      </c>
      <c r="H353" s="216">
        <v>42</v>
      </c>
      <c r="I353" s="216">
        <v>265.82929999999999</v>
      </c>
      <c r="J353" s="216">
        <v>2965</v>
      </c>
      <c r="K353" s="216">
        <v>981.03020000000004</v>
      </c>
      <c r="L353" s="216"/>
      <c r="M353" s="216"/>
      <c r="N353" s="227"/>
      <c r="O353" s="228"/>
    </row>
    <row r="354" spans="2:15" s="229" customFormat="1">
      <c r="B354" s="213">
        <v>41456</v>
      </c>
      <c r="C354" s="216"/>
      <c r="D354" s="216">
        <v>0</v>
      </c>
      <c r="E354" s="216">
        <v>0</v>
      </c>
      <c r="F354" s="217">
        <v>0</v>
      </c>
      <c r="G354" s="216">
        <v>0</v>
      </c>
      <c r="H354" s="216">
        <v>42</v>
      </c>
      <c r="I354" s="216">
        <v>268.87900000000002</v>
      </c>
      <c r="J354" s="216">
        <v>2962</v>
      </c>
      <c r="K354" s="216">
        <v>969.21379999999999</v>
      </c>
      <c r="L354" s="216"/>
      <c r="M354" s="216"/>
      <c r="N354" s="227"/>
      <c r="O354" s="228"/>
    </row>
    <row r="355" spans="2:15" s="229" customFormat="1">
      <c r="B355" s="213">
        <v>41487</v>
      </c>
      <c r="C355" s="216"/>
      <c r="D355" s="216">
        <v>0</v>
      </c>
      <c r="E355" s="216">
        <v>0</v>
      </c>
      <c r="F355" s="217">
        <v>0</v>
      </c>
      <c r="G355" s="216">
        <v>0</v>
      </c>
      <c r="H355" s="216">
        <v>42</v>
      </c>
      <c r="I355" s="216">
        <v>270.21249999999998</v>
      </c>
      <c r="J355" s="216">
        <v>2960</v>
      </c>
      <c r="K355" s="216">
        <v>978.39229999999998</v>
      </c>
      <c r="L355" s="216"/>
      <c r="M355" s="216"/>
      <c r="N355" s="227"/>
      <c r="O355" s="228"/>
    </row>
    <row r="356" spans="2:15" s="229" customFormat="1">
      <c r="B356" s="213">
        <v>41518</v>
      </c>
      <c r="C356" s="216"/>
      <c r="D356" s="216">
        <v>0</v>
      </c>
      <c r="E356" s="216">
        <v>0</v>
      </c>
      <c r="F356" s="217">
        <v>0</v>
      </c>
      <c r="G356" s="216">
        <v>0</v>
      </c>
      <c r="H356" s="216">
        <v>42</v>
      </c>
      <c r="I356" s="216">
        <v>274.8252</v>
      </c>
      <c r="J356" s="216">
        <v>2959</v>
      </c>
      <c r="K356" s="216">
        <v>978.81610000000001</v>
      </c>
      <c r="L356" s="216"/>
      <c r="M356" s="216"/>
      <c r="N356" s="227"/>
      <c r="O356" s="228"/>
    </row>
    <row r="357" spans="2:15" s="229" customFormat="1">
      <c r="B357" s="213">
        <v>41548</v>
      </c>
      <c r="C357" s="216"/>
      <c r="D357" s="216">
        <v>0</v>
      </c>
      <c r="E357" s="216">
        <v>0</v>
      </c>
      <c r="F357" s="217">
        <v>0</v>
      </c>
      <c r="G357" s="216">
        <v>0</v>
      </c>
      <c r="H357" s="216">
        <v>42</v>
      </c>
      <c r="I357" s="216">
        <v>276.16300000000001</v>
      </c>
      <c r="J357" s="216">
        <v>2958</v>
      </c>
      <c r="K357" s="216">
        <v>974.00379999999996</v>
      </c>
      <c r="L357" s="216"/>
      <c r="M357" s="216"/>
      <c r="N357" s="227"/>
      <c r="O357" s="228"/>
    </row>
    <row r="358" spans="2:15" s="229" customFormat="1">
      <c r="B358" s="213">
        <v>41579</v>
      </c>
      <c r="C358" s="216"/>
      <c r="D358" s="216">
        <v>0</v>
      </c>
      <c r="E358" s="216">
        <v>0</v>
      </c>
      <c r="F358" s="217">
        <v>0</v>
      </c>
      <c r="G358" s="216">
        <v>0</v>
      </c>
      <c r="H358" s="216">
        <v>42</v>
      </c>
      <c r="I358" s="216">
        <v>277.56150000000002</v>
      </c>
      <c r="J358" s="216">
        <v>2956</v>
      </c>
      <c r="K358" s="216">
        <v>981.81960000000004</v>
      </c>
      <c r="L358" s="216"/>
      <c r="M358" s="216"/>
      <c r="N358" s="227"/>
      <c r="O358" s="228"/>
    </row>
    <row r="359" spans="2:15" s="229" customFormat="1">
      <c r="B359" s="213">
        <v>41609</v>
      </c>
      <c r="C359" s="216"/>
      <c r="D359" s="216">
        <v>0</v>
      </c>
      <c r="E359" s="216">
        <v>0</v>
      </c>
      <c r="F359" s="217">
        <v>0</v>
      </c>
      <c r="G359" s="216">
        <v>0</v>
      </c>
      <c r="H359" s="216">
        <v>42</v>
      </c>
      <c r="I359" s="216">
        <v>278.8913</v>
      </c>
      <c r="J359" s="216">
        <v>2954</v>
      </c>
      <c r="K359" s="216">
        <v>946.90890000000002</v>
      </c>
      <c r="L359" s="216"/>
      <c r="M359" s="216"/>
      <c r="N359" s="227"/>
      <c r="O359" s="228"/>
    </row>
    <row r="360" spans="2:15" s="229" customFormat="1">
      <c r="B360" s="213">
        <v>41640</v>
      </c>
      <c r="C360" s="216"/>
      <c r="D360" s="216">
        <v>0</v>
      </c>
      <c r="E360" s="216">
        <v>0</v>
      </c>
      <c r="F360" s="217">
        <v>0</v>
      </c>
      <c r="G360" s="216">
        <v>0</v>
      </c>
      <c r="H360" s="216">
        <v>42</v>
      </c>
      <c r="I360" s="216">
        <v>280.22879999999998</v>
      </c>
      <c r="J360" s="216">
        <v>2953</v>
      </c>
      <c r="K360" s="216">
        <v>927.27890000000002</v>
      </c>
      <c r="L360" s="216"/>
      <c r="M360" s="216"/>
      <c r="N360" s="227"/>
      <c r="O360" s="228"/>
    </row>
    <row r="361" spans="2:15" s="229" customFormat="1">
      <c r="B361" s="213">
        <v>41671</v>
      </c>
      <c r="C361" s="216"/>
      <c r="D361" s="216">
        <v>0</v>
      </c>
      <c r="E361" s="216">
        <v>0</v>
      </c>
      <c r="F361" s="217">
        <v>0</v>
      </c>
      <c r="G361" s="216">
        <v>0</v>
      </c>
      <c r="H361" s="216">
        <v>42</v>
      </c>
      <c r="I361" s="216">
        <v>281.5453</v>
      </c>
      <c r="J361" s="216">
        <v>2952</v>
      </c>
      <c r="K361" s="216">
        <v>926.21690000000001</v>
      </c>
      <c r="L361" s="216"/>
      <c r="M361" s="216"/>
      <c r="N361" s="227"/>
      <c r="O361" s="228"/>
    </row>
    <row r="362" spans="2:15" s="229" customFormat="1">
      <c r="B362" s="213">
        <v>41699</v>
      </c>
      <c r="C362" s="216"/>
      <c r="D362" s="216">
        <v>0</v>
      </c>
      <c r="E362" s="216">
        <v>0</v>
      </c>
      <c r="F362" s="217">
        <v>0</v>
      </c>
      <c r="G362" s="216">
        <v>0</v>
      </c>
      <c r="H362" s="216">
        <v>39</v>
      </c>
      <c r="I362" s="216">
        <v>282.61380000000003</v>
      </c>
      <c r="J362" s="216">
        <v>2950</v>
      </c>
      <c r="K362" s="216">
        <v>927.32190000000003</v>
      </c>
      <c r="L362" s="216"/>
      <c r="M362" s="216"/>
      <c r="N362" s="227"/>
      <c r="O362" s="228"/>
    </row>
    <row r="363" spans="2:15" s="229" customFormat="1">
      <c r="B363" s="213">
        <v>41730</v>
      </c>
      <c r="C363" s="216"/>
      <c r="D363" s="216">
        <v>0</v>
      </c>
      <c r="E363" s="216">
        <v>0</v>
      </c>
      <c r="F363" s="217">
        <v>0</v>
      </c>
      <c r="G363" s="216">
        <v>0</v>
      </c>
      <c r="H363" s="216">
        <v>39</v>
      </c>
      <c r="I363" s="216">
        <v>284.0385</v>
      </c>
      <c r="J363" s="216">
        <v>2949</v>
      </c>
      <c r="K363" s="216">
        <v>930.61659999999995</v>
      </c>
      <c r="L363" s="216"/>
      <c r="M363" s="216"/>
      <c r="N363" s="227"/>
      <c r="O363" s="228"/>
    </row>
    <row r="364" spans="2:15" s="229" customFormat="1">
      <c r="B364" s="213">
        <v>41760</v>
      </c>
      <c r="C364" s="216"/>
      <c r="D364" s="216">
        <v>0</v>
      </c>
      <c r="E364" s="216">
        <v>0</v>
      </c>
      <c r="F364" s="217">
        <v>0</v>
      </c>
      <c r="G364" s="216">
        <v>0</v>
      </c>
      <c r="H364" s="216">
        <v>39</v>
      </c>
      <c r="I364" s="216">
        <v>284.23500000000001</v>
      </c>
      <c r="J364" s="216">
        <v>2947</v>
      </c>
      <c r="K364" s="216">
        <v>915.53729999999996</v>
      </c>
      <c r="L364" s="216"/>
      <c r="M364" s="216"/>
      <c r="N364" s="227"/>
      <c r="O364" s="228"/>
    </row>
    <row r="365" spans="2:15" s="229" customFormat="1">
      <c r="B365" s="213">
        <v>41791</v>
      </c>
      <c r="C365" s="216"/>
      <c r="D365" s="216">
        <v>0</v>
      </c>
      <c r="E365" s="216">
        <v>0</v>
      </c>
      <c r="F365" s="217">
        <v>0</v>
      </c>
      <c r="G365" s="216">
        <v>0</v>
      </c>
      <c r="H365" s="216">
        <v>38</v>
      </c>
      <c r="I365" s="216">
        <v>284.8399</v>
      </c>
      <c r="J365" s="216">
        <v>2947</v>
      </c>
      <c r="K365" s="216">
        <v>918.53700000000003</v>
      </c>
      <c r="L365" s="216"/>
      <c r="M365" s="216"/>
      <c r="N365" s="227"/>
      <c r="O365" s="228"/>
    </row>
    <row r="366" spans="2:15" s="229" customFormat="1">
      <c r="B366" s="213">
        <v>41821</v>
      </c>
      <c r="C366" s="216"/>
      <c r="D366" s="216">
        <v>0</v>
      </c>
      <c r="E366" s="216">
        <v>0</v>
      </c>
      <c r="F366" s="217">
        <v>0</v>
      </c>
      <c r="G366" s="216">
        <v>0</v>
      </c>
      <c r="H366" s="216">
        <v>38</v>
      </c>
      <c r="I366" s="216">
        <v>291.88780000000003</v>
      </c>
      <c r="J366" s="216">
        <v>2947</v>
      </c>
      <c r="K366" s="216">
        <v>911.81489999999997</v>
      </c>
      <c r="L366" s="216"/>
      <c r="M366" s="216"/>
      <c r="N366" s="227"/>
      <c r="O366" s="228"/>
    </row>
    <row r="367" spans="2:15" s="229" customFormat="1">
      <c r="B367" s="213">
        <v>41852</v>
      </c>
      <c r="C367" s="216"/>
      <c r="D367" s="216">
        <v>0</v>
      </c>
      <c r="E367" s="216">
        <v>0</v>
      </c>
      <c r="F367" s="217">
        <v>0</v>
      </c>
      <c r="G367" s="216">
        <v>0</v>
      </c>
      <c r="H367" s="216">
        <v>38</v>
      </c>
      <c r="I367" s="216">
        <v>292.12459999999999</v>
      </c>
      <c r="J367" s="216">
        <v>2946</v>
      </c>
      <c r="K367" s="216">
        <v>917.50210000000004</v>
      </c>
      <c r="L367" s="216"/>
      <c r="M367" s="216"/>
      <c r="N367" s="227"/>
      <c r="O367" s="228"/>
    </row>
    <row r="368" spans="2:15" s="229" customFormat="1">
      <c r="B368" s="213">
        <v>41883</v>
      </c>
      <c r="C368" s="216"/>
      <c r="D368" s="216">
        <v>0</v>
      </c>
      <c r="E368" s="216">
        <v>0</v>
      </c>
      <c r="F368" s="217">
        <v>0</v>
      </c>
      <c r="G368" s="216">
        <v>0</v>
      </c>
      <c r="H368" s="216">
        <v>38</v>
      </c>
      <c r="I368" s="216">
        <v>299.68380000000002</v>
      </c>
      <c r="J368" s="216">
        <v>2945</v>
      </c>
      <c r="K368" s="216">
        <v>921.35580000000004</v>
      </c>
      <c r="L368" s="216"/>
      <c r="M368" s="216"/>
      <c r="N368" s="227"/>
      <c r="O368" s="228"/>
    </row>
    <row r="369" spans="2:15" s="229" customFormat="1">
      <c r="B369" s="213">
        <v>41913</v>
      </c>
      <c r="C369" s="216"/>
      <c r="D369" s="216">
        <v>0</v>
      </c>
      <c r="E369" s="216">
        <v>0</v>
      </c>
      <c r="F369" s="217">
        <v>0</v>
      </c>
      <c r="G369" s="216">
        <v>0</v>
      </c>
      <c r="H369" s="216">
        <v>37</v>
      </c>
      <c r="I369" s="216">
        <v>299.83550000000002</v>
      </c>
      <c r="J369" s="216">
        <v>2942</v>
      </c>
      <c r="K369" s="216">
        <v>927.22379999999998</v>
      </c>
      <c r="L369" s="216"/>
      <c r="M369" s="216"/>
      <c r="N369" s="227"/>
      <c r="O369" s="228"/>
    </row>
    <row r="370" spans="2:15" s="229" customFormat="1">
      <c r="B370" s="213">
        <v>41944</v>
      </c>
      <c r="C370" s="216"/>
      <c r="D370" s="216">
        <v>0</v>
      </c>
      <c r="E370" s="216">
        <v>0</v>
      </c>
      <c r="F370" s="217">
        <v>0</v>
      </c>
      <c r="G370" s="216">
        <v>0</v>
      </c>
      <c r="H370" s="216">
        <v>37</v>
      </c>
      <c r="I370" s="216">
        <v>145.0788</v>
      </c>
      <c r="J370" s="216">
        <v>2941</v>
      </c>
      <c r="K370" s="216">
        <v>931.30830000000003</v>
      </c>
      <c r="L370" s="216"/>
      <c r="M370" s="216"/>
      <c r="N370" s="227"/>
      <c r="O370" s="228"/>
    </row>
    <row r="371" spans="2:15" s="229" customFormat="1">
      <c r="B371" s="213">
        <v>41974</v>
      </c>
      <c r="C371" s="216"/>
      <c r="D371" s="216">
        <v>0</v>
      </c>
      <c r="E371" s="216">
        <v>0</v>
      </c>
      <c r="F371" s="217">
        <v>0</v>
      </c>
      <c r="G371" s="216">
        <v>0</v>
      </c>
      <c r="H371" s="216">
        <v>37</v>
      </c>
      <c r="I371" s="216">
        <v>145.27250000000001</v>
      </c>
      <c r="J371" s="216">
        <v>2939</v>
      </c>
      <c r="K371" s="216">
        <v>932.25819999999999</v>
      </c>
      <c r="L371" s="216"/>
      <c r="M371" s="216"/>
      <c r="N371" s="227"/>
      <c r="O371" s="228"/>
    </row>
    <row r="372" spans="2:15" s="229" customFormat="1">
      <c r="B372" s="213">
        <v>42005</v>
      </c>
      <c r="C372" s="216"/>
      <c r="D372" s="216">
        <v>0</v>
      </c>
      <c r="E372" s="216">
        <v>0</v>
      </c>
      <c r="F372" s="217">
        <v>0</v>
      </c>
      <c r="G372" s="216">
        <v>0</v>
      </c>
      <c r="H372" s="216">
        <v>24</v>
      </c>
      <c r="I372" s="216">
        <v>139.25110000000001</v>
      </c>
      <c r="J372" s="216">
        <v>2939</v>
      </c>
      <c r="K372" s="216">
        <v>906.56489999999997</v>
      </c>
      <c r="L372" s="216"/>
      <c r="M372" s="216"/>
      <c r="N372" s="227"/>
      <c r="O372" s="228"/>
    </row>
    <row r="373" spans="2:15" s="229" customFormat="1">
      <c r="B373" s="213">
        <v>42036</v>
      </c>
      <c r="C373" s="216"/>
      <c r="D373" s="216">
        <v>0</v>
      </c>
      <c r="E373" s="216">
        <v>0</v>
      </c>
      <c r="F373" s="217">
        <v>0</v>
      </c>
      <c r="G373" s="216">
        <v>0</v>
      </c>
      <c r="H373" s="216">
        <v>37</v>
      </c>
      <c r="I373" s="216">
        <v>142.43129999999999</v>
      </c>
      <c r="J373" s="216">
        <v>2939</v>
      </c>
      <c r="K373" s="216">
        <v>908.77660000000003</v>
      </c>
      <c r="L373" s="216"/>
      <c r="M373" s="216"/>
      <c r="N373" s="227"/>
      <c r="O373" s="228"/>
    </row>
    <row r="374" spans="2:15" s="229" customFormat="1">
      <c r="B374" s="213">
        <v>42064</v>
      </c>
      <c r="C374" s="216"/>
      <c r="D374" s="216">
        <v>0</v>
      </c>
      <c r="E374" s="216">
        <v>0</v>
      </c>
      <c r="F374" s="217">
        <v>0</v>
      </c>
      <c r="G374" s="216">
        <v>0</v>
      </c>
      <c r="H374" s="216">
        <v>37</v>
      </c>
      <c r="I374" s="216">
        <v>142.6249</v>
      </c>
      <c r="J374" s="216">
        <v>2939</v>
      </c>
      <c r="K374" s="216">
        <v>921.29600000000005</v>
      </c>
      <c r="L374" s="216"/>
      <c r="M374" s="216"/>
      <c r="N374" s="227"/>
      <c r="O374" s="228"/>
    </row>
    <row r="375" spans="2:15" s="229" customFormat="1">
      <c r="B375" s="213">
        <v>42095</v>
      </c>
      <c r="C375" s="216"/>
      <c r="D375" s="216">
        <v>0</v>
      </c>
      <c r="E375" s="216">
        <v>0</v>
      </c>
      <c r="F375" s="217">
        <v>0</v>
      </c>
      <c r="G375" s="216">
        <v>0</v>
      </c>
      <c r="H375" s="216">
        <v>37</v>
      </c>
      <c r="I375" s="216">
        <v>142.893</v>
      </c>
      <c r="J375" s="216">
        <v>2939</v>
      </c>
      <c r="K375" s="216">
        <v>933.79579999999999</v>
      </c>
      <c r="L375" s="216"/>
      <c r="M375" s="216"/>
      <c r="N375" s="227"/>
      <c r="O375" s="228"/>
    </row>
    <row r="376" spans="2:15" s="229" customFormat="1">
      <c r="B376" s="213">
        <v>42125</v>
      </c>
      <c r="C376" s="216"/>
      <c r="D376" s="216">
        <v>0</v>
      </c>
      <c r="E376" s="216">
        <v>0</v>
      </c>
      <c r="F376" s="217">
        <v>0</v>
      </c>
      <c r="G376" s="216">
        <v>0</v>
      </c>
      <c r="H376" s="216">
        <v>37</v>
      </c>
      <c r="I376" s="216">
        <v>143.17019999999999</v>
      </c>
      <c r="J376" s="216">
        <v>2936</v>
      </c>
      <c r="K376" s="216">
        <v>933.65049999999997</v>
      </c>
      <c r="L376" s="216"/>
      <c r="M376" s="216"/>
      <c r="N376" s="227"/>
      <c r="O376" s="228"/>
    </row>
    <row r="377" spans="2:15" s="229" customFormat="1">
      <c r="B377" s="213">
        <v>42156</v>
      </c>
      <c r="C377" s="216"/>
      <c r="D377" s="216">
        <v>0</v>
      </c>
      <c r="E377" s="216">
        <v>0</v>
      </c>
      <c r="F377" s="217">
        <v>0</v>
      </c>
      <c r="G377" s="216">
        <v>0</v>
      </c>
      <c r="H377" s="216">
        <v>35</v>
      </c>
      <c r="I377" s="216">
        <v>143.8116</v>
      </c>
      <c r="J377" s="216">
        <v>2933</v>
      </c>
      <c r="K377" s="216">
        <v>944.11400000000003</v>
      </c>
      <c r="L377" s="216"/>
      <c r="M377" s="216"/>
      <c r="N377" s="227"/>
      <c r="O377" s="228"/>
    </row>
    <row r="378" spans="2:15" s="229" customFormat="1">
      <c r="B378" s="213">
        <v>42186</v>
      </c>
      <c r="C378" s="216"/>
      <c r="D378" s="216">
        <v>0</v>
      </c>
      <c r="E378" s="216">
        <v>0</v>
      </c>
      <c r="F378" s="217">
        <v>0</v>
      </c>
      <c r="G378" s="216">
        <v>0</v>
      </c>
      <c r="H378" s="216">
        <v>35</v>
      </c>
      <c r="I378" s="216">
        <v>150.92570000000001</v>
      </c>
      <c r="J378" s="216">
        <v>2931</v>
      </c>
      <c r="K378" s="216">
        <v>952.17790000000002</v>
      </c>
      <c r="L378" s="216"/>
      <c r="M378" s="216"/>
      <c r="N378" s="227"/>
      <c r="O378" s="228"/>
    </row>
    <row r="379" spans="2:15" s="229" customFormat="1">
      <c r="B379" s="213">
        <v>42217</v>
      </c>
      <c r="C379" s="216"/>
      <c r="D379" s="216">
        <v>0</v>
      </c>
      <c r="E379" s="216">
        <v>0</v>
      </c>
      <c r="F379" s="217">
        <v>0</v>
      </c>
      <c r="G379" s="216">
        <v>0</v>
      </c>
      <c r="H379" s="216">
        <v>35</v>
      </c>
      <c r="I379" s="216">
        <v>151.256</v>
      </c>
      <c r="J379" s="216">
        <v>2930</v>
      </c>
      <c r="K379" s="216">
        <v>903.3021</v>
      </c>
      <c r="L379" s="216"/>
      <c r="M379" s="216"/>
      <c r="N379" s="227"/>
      <c r="O379" s="228"/>
    </row>
    <row r="380" spans="2:15" s="229" customFormat="1">
      <c r="B380" s="213">
        <v>42248</v>
      </c>
      <c r="C380" s="216"/>
      <c r="D380" s="216">
        <v>0</v>
      </c>
      <c r="E380" s="216">
        <v>0</v>
      </c>
      <c r="F380" s="217">
        <v>0</v>
      </c>
      <c r="G380" s="216">
        <v>0</v>
      </c>
      <c r="H380" s="216">
        <v>35</v>
      </c>
      <c r="I380" s="216">
        <v>155.4093</v>
      </c>
      <c r="J380" s="216">
        <v>2929</v>
      </c>
      <c r="K380" s="216">
        <v>913.14449999999999</v>
      </c>
      <c r="L380" s="216"/>
      <c r="M380" s="216"/>
      <c r="N380" s="227"/>
      <c r="O380" s="228"/>
    </row>
    <row r="381" spans="2:15" s="229" customFormat="1">
      <c r="B381" s="213">
        <v>42278</v>
      </c>
      <c r="C381" s="216"/>
      <c r="D381" s="216">
        <v>0</v>
      </c>
      <c r="E381" s="216">
        <v>0</v>
      </c>
      <c r="F381" s="217">
        <v>0</v>
      </c>
      <c r="G381" s="216">
        <v>0</v>
      </c>
      <c r="H381" s="216">
        <v>35</v>
      </c>
      <c r="I381" s="216">
        <v>156.69159999999999</v>
      </c>
      <c r="J381" s="216">
        <v>2929</v>
      </c>
      <c r="K381" s="216">
        <v>919.32479999999998</v>
      </c>
      <c r="L381" s="216"/>
      <c r="M381" s="216"/>
      <c r="N381" s="227"/>
      <c r="O381" s="228"/>
    </row>
    <row r="382" spans="2:15" s="229" customFormat="1">
      <c r="B382" s="213">
        <v>42309</v>
      </c>
      <c r="C382" s="216"/>
      <c r="D382" s="216">
        <v>0</v>
      </c>
      <c r="E382" s="216">
        <v>0</v>
      </c>
      <c r="F382" s="217">
        <v>0</v>
      </c>
      <c r="G382" s="216">
        <v>0</v>
      </c>
      <c r="H382" s="216">
        <v>35</v>
      </c>
      <c r="I382" s="216">
        <v>159.94139999999999</v>
      </c>
      <c r="J382" s="216">
        <v>2929</v>
      </c>
      <c r="K382" s="216">
        <v>920.87710000000004</v>
      </c>
      <c r="L382" s="216"/>
      <c r="M382" s="216"/>
      <c r="N382" s="227"/>
      <c r="O382" s="228"/>
    </row>
    <row r="383" spans="2:15" s="229" customFormat="1">
      <c r="B383" s="213">
        <v>42339</v>
      </c>
      <c r="C383" s="216"/>
      <c r="D383" s="216">
        <v>0</v>
      </c>
      <c r="E383" s="216">
        <v>0</v>
      </c>
      <c r="F383" s="217">
        <v>0</v>
      </c>
      <c r="G383" s="216">
        <v>0</v>
      </c>
      <c r="H383" s="216">
        <v>35</v>
      </c>
      <c r="I383" s="216">
        <v>163.19130000000001</v>
      </c>
      <c r="J383" s="216">
        <v>2928</v>
      </c>
      <c r="K383" s="216">
        <v>923.59939999999995</v>
      </c>
      <c r="L383" s="216"/>
      <c r="M383" s="216"/>
      <c r="N383" s="227"/>
      <c r="O383" s="228"/>
    </row>
    <row r="384" spans="2:15" s="229" customFormat="1">
      <c r="B384" s="213">
        <v>42370</v>
      </c>
      <c r="C384" s="216"/>
      <c r="D384" s="216">
        <v>0</v>
      </c>
      <c r="E384" s="216">
        <v>0</v>
      </c>
      <c r="F384" s="217">
        <v>0</v>
      </c>
      <c r="G384" s="216">
        <v>0</v>
      </c>
      <c r="H384" s="216">
        <v>35</v>
      </c>
      <c r="I384" s="216">
        <v>165.44110000000001</v>
      </c>
      <c r="J384" s="216">
        <v>2926</v>
      </c>
      <c r="K384" s="216">
        <v>927.27530000000002</v>
      </c>
      <c r="L384" s="216"/>
      <c r="M384" s="216"/>
      <c r="N384" s="227"/>
      <c r="O384" s="228"/>
    </row>
    <row r="385" spans="2:15" s="229" customFormat="1">
      <c r="B385" s="213">
        <v>42401</v>
      </c>
      <c r="C385" s="216"/>
      <c r="D385" s="216">
        <v>0</v>
      </c>
      <c r="E385" s="216">
        <v>0</v>
      </c>
      <c r="F385" s="217">
        <v>0</v>
      </c>
      <c r="G385" s="216">
        <v>0</v>
      </c>
      <c r="H385" s="216">
        <v>35</v>
      </c>
      <c r="I385" s="216">
        <v>168.49100000000001</v>
      </c>
      <c r="J385" s="216">
        <v>2925</v>
      </c>
      <c r="K385" s="216">
        <v>914.64639999999997</v>
      </c>
      <c r="L385" s="216"/>
      <c r="M385" s="216"/>
      <c r="N385" s="227"/>
      <c r="O385" s="228"/>
    </row>
    <row r="386" spans="2:15" s="229" customFormat="1">
      <c r="B386" s="213">
        <v>42430</v>
      </c>
      <c r="C386" s="216"/>
      <c r="D386" s="216">
        <v>0</v>
      </c>
      <c r="E386" s="216">
        <v>0</v>
      </c>
      <c r="F386" s="217">
        <v>0</v>
      </c>
      <c r="G386" s="216">
        <v>0</v>
      </c>
      <c r="H386" s="216">
        <v>35</v>
      </c>
      <c r="I386" s="216">
        <v>169.74100000000001</v>
      </c>
      <c r="J386" s="216">
        <v>2924</v>
      </c>
      <c r="K386" s="216">
        <v>918.53620000000001</v>
      </c>
      <c r="L386" s="216"/>
      <c r="M386" s="216"/>
      <c r="N386" s="227"/>
      <c r="O386" s="228"/>
    </row>
    <row r="387" spans="2:15" s="229" customFormat="1">
      <c r="B387" s="213">
        <v>42461</v>
      </c>
      <c r="C387" s="216"/>
      <c r="D387" s="216">
        <v>0</v>
      </c>
      <c r="E387" s="216">
        <v>0</v>
      </c>
      <c r="F387" s="217">
        <v>0</v>
      </c>
      <c r="G387" s="216">
        <v>0</v>
      </c>
      <c r="H387" s="216">
        <v>35</v>
      </c>
      <c r="I387" s="216">
        <v>174.10239999999999</v>
      </c>
      <c r="J387" s="216">
        <v>2923</v>
      </c>
      <c r="K387" s="216">
        <v>906.09950000000003</v>
      </c>
      <c r="L387" s="216"/>
      <c r="M387" s="216"/>
      <c r="N387" s="227"/>
      <c r="O387" s="228"/>
    </row>
    <row r="388" spans="2:15" s="229" customFormat="1">
      <c r="B388" s="213">
        <v>42491</v>
      </c>
      <c r="C388" s="216"/>
      <c r="D388" s="216">
        <v>0</v>
      </c>
      <c r="E388" s="216">
        <v>0</v>
      </c>
      <c r="F388" s="217">
        <v>0</v>
      </c>
      <c r="G388" s="216">
        <v>0</v>
      </c>
      <c r="H388" s="216">
        <v>35</v>
      </c>
      <c r="I388" s="216">
        <v>176.37119999999999</v>
      </c>
      <c r="J388" s="216">
        <v>2921</v>
      </c>
      <c r="K388" s="216">
        <v>909.32860000000005</v>
      </c>
      <c r="L388" s="216"/>
      <c r="M388" s="216"/>
      <c r="N388" s="227"/>
      <c r="O388" s="228"/>
    </row>
    <row r="389" spans="2:15" s="229" customFormat="1">
      <c r="B389" s="213">
        <v>42522</v>
      </c>
      <c r="C389" s="216"/>
      <c r="D389" s="216">
        <v>0</v>
      </c>
      <c r="E389" s="216">
        <v>0</v>
      </c>
      <c r="F389" s="217">
        <v>0</v>
      </c>
      <c r="G389" s="216">
        <v>0</v>
      </c>
      <c r="H389" s="216">
        <v>35</v>
      </c>
      <c r="I389" s="216">
        <v>180.99420000000001</v>
      </c>
      <c r="J389" s="216">
        <v>2918</v>
      </c>
      <c r="K389" s="216">
        <v>919.37490000000003</v>
      </c>
      <c r="L389" s="216"/>
      <c r="M389" s="216"/>
      <c r="N389" s="227"/>
      <c r="O389" s="228"/>
    </row>
    <row r="390" spans="2:15" s="229" customFormat="1">
      <c r="B390" s="213">
        <v>42552</v>
      </c>
      <c r="C390" s="216"/>
      <c r="D390" s="216">
        <v>0</v>
      </c>
      <c r="E390" s="216">
        <v>0</v>
      </c>
      <c r="F390" s="217">
        <v>0</v>
      </c>
      <c r="G390" s="216">
        <v>0</v>
      </c>
      <c r="H390" s="216">
        <v>35</v>
      </c>
      <c r="I390" s="216">
        <v>191.54169999999999</v>
      </c>
      <c r="J390" s="216">
        <v>2915</v>
      </c>
      <c r="K390" s="216">
        <v>905.04669999999999</v>
      </c>
      <c r="L390" s="216"/>
      <c r="M390" s="216"/>
      <c r="N390" s="227"/>
      <c r="O390" s="228"/>
    </row>
    <row r="391" spans="2:15" s="229" customFormat="1">
      <c r="B391" s="213">
        <v>42583</v>
      </c>
      <c r="C391" s="216"/>
      <c r="D391" s="216">
        <v>0</v>
      </c>
      <c r="E391" s="216">
        <v>0</v>
      </c>
      <c r="F391" s="217">
        <v>0</v>
      </c>
      <c r="G391" s="216">
        <v>0</v>
      </c>
      <c r="H391" s="216">
        <v>35</v>
      </c>
      <c r="I391" s="216">
        <v>194.34020000000001</v>
      </c>
      <c r="J391" s="216">
        <v>2915</v>
      </c>
      <c r="K391" s="216">
        <v>910.02790000000005</v>
      </c>
      <c r="L391" s="216"/>
      <c r="M391" s="216"/>
      <c r="N391" s="227"/>
      <c r="O391" s="228"/>
    </row>
    <row r="392" spans="2:15" s="229" customFormat="1">
      <c r="B392" s="213">
        <v>42614</v>
      </c>
      <c r="C392" s="216"/>
      <c r="D392" s="216">
        <v>0</v>
      </c>
      <c r="E392" s="216">
        <v>0</v>
      </c>
      <c r="F392" s="217">
        <v>0</v>
      </c>
      <c r="G392" s="216">
        <v>0</v>
      </c>
      <c r="H392" s="216">
        <v>35</v>
      </c>
      <c r="I392" s="216">
        <v>195.0043</v>
      </c>
      <c r="J392" s="216">
        <v>2915</v>
      </c>
      <c r="K392" s="216">
        <v>914.61329999999998</v>
      </c>
      <c r="L392" s="216"/>
      <c r="M392" s="216"/>
      <c r="N392" s="227"/>
      <c r="O392" s="228"/>
    </row>
    <row r="393" spans="2:15" s="229" customFormat="1">
      <c r="B393" s="213">
        <v>42644</v>
      </c>
      <c r="C393" s="216"/>
      <c r="D393" s="216">
        <v>0</v>
      </c>
      <c r="E393" s="216">
        <v>0</v>
      </c>
      <c r="F393" s="217">
        <v>0</v>
      </c>
      <c r="G393" s="216">
        <v>0</v>
      </c>
      <c r="H393" s="216">
        <v>35</v>
      </c>
      <c r="I393" s="216">
        <v>195.25370000000001</v>
      </c>
      <c r="J393" s="216">
        <v>2913</v>
      </c>
      <c r="K393" s="216">
        <v>905.97159999999997</v>
      </c>
      <c r="L393" s="216"/>
      <c r="M393" s="216"/>
      <c r="N393" s="227"/>
      <c r="O393" s="228"/>
    </row>
    <row r="394" spans="2:15" s="229" customFormat="1">
      <c r="B394" s="213">
        <v>42675</v>
      </c>
      <c r="C394" s="216"/>
      <c r="D394" s="216">
        <v>0</v>
      </c>
      <c r="E394" s="216">
        <v>0</v>
      </c>
      <c r="F394" s="217">
        <v>0</v>
      </c>
      <c r="G394" s="216">
        <v>0</v>
      </c>
      <c r="H394" s="216">
        <v>35</v>
      </c>
      <c r="I394" s="216">
        <v>198.53030000000001</v>
      </c>
      <c r="J394" s="216">
        <v>2912</v>
      </c>
      <c r="K394" s="216">
        <v>907.08680000000004</v>
      </c>
      <c r="L394" s="216"/>
      <c r="M394" s="216"/>
      <c r="N394" s="227"/>
      <c r="O394" s="228"/>
    </row>
    <row r="395" spans="2:15" s="229" customFormat="1">
      <c r="B395" s="213">
        <v>42705</v>
      </c>
      <c r="C395" s="216"/>
      <c r="D395" s="216">
        <v>0</v>
      </c>
      <c r="E395" s="216">
        <v>0</v>
      </c>
      <c r="F395" s="217">
        <v>0</v>
      </c>
      <c r="G395" s="216">
        <v>0</v>
      </c>
      <c r="H395" s="216">
        <v>35</v>
      </c>
      <c r="I395" s="216">
        <v>204.38069999999999</v>
      </c>
      <c r="J395" s="216">
        <v>2910</v>
      </c>
      <c r="K395" s="216">
        <v>912.3329</v>
      </c>
      <c r="L395" s="216"/>
      <c r="M395" s="216"/>
      <c r="N395" s="227"/>
      <c r="O395" s="228"/>
    </row>
    <row r="396" spans="2:15" s="229" customFormat="1">
      <c r="B396" s="213">
        <v>42736</v>
      </c>
      <c r="C396" s="216"/>
      <c r="D396" s="216">
        <v>0</v>
      </c>
      <c r="E396" s="216">
        <v>0</v>
      </c>
      <c r="F396" s="217">
        <v>0</v>
      </c>
      <c r="G396" s="216">
        <v>0</v>
      </c>
      <c r="H396" s="216">
        <v>35</v>
      </c>
      <c r="I396" s="216">
        <v>204.6311</v>
      </c>
      <c r="J396" s="216">
        <v>2910</v>
      </c>
      <c r="K396" s="216">
        <v>915.36519999999996</v>
      </c>
      <c r="L396" s="216"/>
      <c r="M396" s="216"/>
      <c r="N396" s="227"/>
      <c r="O396" s="228"/>
    </row>
    <row r="397" spans="2:15" s="229" customFormat="1">
      <c r="B397" s="213">
        <v>42767</v>
      </c>
      <c r="C397" s="216"/>
      <c r="D397" s="216">
        <v>0</v>
      </c>
      <c r="E397" s="216">
        <v>0</v>
      </c>
      <c r="F397" s="217">
        <v>0</v>
      </c>
      <c r="G397" s="216">
        <v>0</v>
      </c>
      <c r="H397" s="216">
        <v>35</v>
      </c>
      <c r="I397" s="216">
        <v>204.8552</v>
      </c>
      <c r="J397" s="216">
        <v>2910</v>
      </c>
      <c r="K397" s="216">
        <v>917.29</v>
      </c>
      <c r="L397" s="216"/>
      <c r="M397" s="216"/>
      <c r="N397" s="227"/>
      <c r="O397" s="228"/>
    </row>
    <row r="398" spans="2:15" s="229" customFormat="1">
      <c r="B398" s="213">
        <v>42795</v>
      </c>
      <c r="C398" s="216"/>
      <c r="D398" s="216">
        <v>0</v>
      </c>
      <c r="E398" s="216">
        <v>0</v>
      </c>
      <c r="F398" s="217">
        <v>0</v>
      </c>
      <c r="G398" s="216">
        <v>0</v>
      </c>
      <c r="H398" s="216">
        <v>35</v>
      </c>
      <c r="I398" s="216">
        <v>213.3321</v>
      </c>
      <c r="J398" s="216">
        <v>2909</v>
      </c>
      <c r="K398" s="216">
        <v>926.14970000000005</v>
      </c>
      <c r="L398" s="216"/>
      <c r="M398" s="216"/>
      <c r="N398" s="227"/>
      <c r="O398" s="228"/>
    </row>
    <row r="399" spans="2:15" s="229" customFormat="1">
      <c r="B399" s="213">
        <v>42826</v>
      </c>
      <c r="C399" s="216"/>
      <c r="D399" s="216">
        <v>0</v>
      </c>
      <c r="E399" s="216">
        <v>0</v>
      </c>
      <c r="F399" s="217">
        <v>0</v>
      </c>
      <c r="G399" s="216">
        <v>0</v>
      </c>
      <c r="H399" s="216">
        <v>35</v>
      </c>
      <c r="I399" s="216">
        <v>213.82040000000001</v>
      </c>
      <c r="J399" s="216">
        <v>2905</v>
      </c>
      <c r="K399" s="216">
        <v>920.12019999999995</v>
      </c>
      <c r="L399" s="216"/>
      <c r="M399" s="216"/>
      <c r="N399" s="227"/>
      <c r="O399" s="228"/>
    </row>
    <row r="400" spans="2:15" s="229" customFormat="1">
      <c r="B400" s="213">
        <v>42856</v>
      </c>
      <c r="C400" s="216"/>
      <c r="D400" s="216">
        <v>0</v>
      </c>
      <c r="E400" s="216">
        <v>0</v>
      </c>
      <c r="F400" s="217">
        <v>0</v>
      </c>
      <c r="G400" s="216">
        <v>0</v>
      </c>
      <c r="H400" s="216">
        <v>35</v>
      </c>
      <c r="I400" s="216">
        <v>224.10910000000001</v>
      </c>
      <c r="J400" s="216">
        <v>2902</v>
      </c>
      <c r="K400" s="216">
        <v>919.64080000000001</v>
      </c>
      <c r="L400" s="216"/>
      <c r="M400" s="216"/>
      <c r="N400" s="227"/>
      <c r="O400" s="228"/>
    </row>
    <row r="401" spans="2:15" s="229" customFormat="1">
      <c r="B401" s="213">
        <v>42887</v>
      </c>
      <c r="C401" s="216"/>
      <c r="D401" s="216">
        <v>0</v>
      </c>
      <c r="E401" s="216">
        <v>0</v>
      </c>
      <c r="F401" s="217">
        <v>0</v>
      </c>
      <c r="G401" s="216">
        <v>0</v>
      </c>
      <c r="H401" s="216">
        <v>35</v>
      </c>
      <c r="I401" s="216">
        <v>227.62280000000001</v>
      </c>
      <c r="J401" s="216">
        <v>2899</v>
      </c>
      <c r="K401" s="216">
        <v>928.16390000000001</v>
      </c>
      <c r="L401" s="216"/>
      <c r="M401" s="216"/>
      <c r="N401" s="227"/>
      <c r="O401" s="228"/>
    </row>
    <row r="402" spans="2:15" s="229" customFormat="1">
      <c r="B402" s="213">
        <v>42917</v>
      </c>
      <c r="C402" s="216"/>
      <c r="D402" s="216">
        <v>0</v>
      </c>
      <c r="E402" s="216">
        <v>0</v>
      </c>
      <c r="F402" s="217">
        <v>0</v>
      </c>
      <c r="G402" s="216">
        <v>0</v>
      </c>
      <c r="H402" s="216">
        <v>35</v>
      </c>
      <c r="I402" s="216">
        <v>236.10239999999999</v>
      </c>
      <c r="J402" s="216">
        <v>2896</v>
      </c>
      <c r="K402" s="216">
        <v>923.57420000000002</v>
      </c>
      <c r="L402" s="216"/>
      <c r="M402" s="216"/>
      <c r="N402" s="227"/>
      <c r="O402" s="228"/>
    </row>
    <row r="403" spans="2:15" s="229" customFormat="1">
      <c r="B403" s="213">
        <v>42948</v>
      </c>
      <c r="C403" s="216"/>
      <c r="D403" s="216">
        <v>0</v>
      </c>
      <c r="E403" s="216">
        <v>0</v>
      </c>
      <c r="F403" s="217">
        <v>0</v>
      </c>
      <c r="G403" s="216">
        <v>0</v>
      </c>
      <c r="H403" s="216">
        <v>35</v>
      </c>
      <c r="I403" s="216">
        <v>237.7415</v>
      </c>
      <c r="J403" s="216">
        <v>2892</v>
      </c>
      <c r="K403" s="216">
        <v>930.77239999999995</v>
      </c>
      <c r="L403" s="216"/>
      <c r="M403" s="216"/>
      <c r="N403" s="227"/>
      <c r="O403" s="228"/>
    </row>
    <row r="404" spans="2:15" s="229" customFormat="1">
      <c r="B404" s="213">
        <v>42979</v>
      </c>
      <c r="C404" s="216"/>
      <c r="D404" s="216">
        <v>0</v>
      </c>
      <c r="E404" s="216">
        <v>0</v>
      </c>
      <c r="F404" s="217">
        <v>0</v>
      </c>
      <c r="G404" s="216">
        <v>0</v>
      </c>
      <c r="H404" s="216">
        <v>35</v>
      </c>
      <c r="I404" s="216">
        <v>238.36840000000001</v>
      </c>
      <c r="J404" s="216">
        <v>2891</v>
      </c>
      <c r="K404" s="216">
        <v>932.12810000000002</v>
      </c>
      <c r="L404" s="216"/>
      <c r="M404" s="216"/>
      <c r="N404" s="227"/>
      <c r="O404" s="228"/>
    </row>
    <row r="405" spans="2:15" s="229" customFormat="1">
      <c r="B405" s="213">
        <v>43009</v>
      </c>
      <c r="C405" s="216"/>
      <c r="D405" s="216">
        <v>0</v>
      </c>
      <c r="E405" s="216">
        <v>0</v>
      </c>
      <c r="F405" s="217">
        <v>0</v>
      </c>
      <c r="G405" s="216">
        <v>0</v>
      </c>
      <c r="H405" s="216">
        <v>35</v>
      </c>
      <c r="I405" s="216">
        <v>241.2963</v>
      </c>
      <c r="J405" s="216">
        <v>2888</v>
      </c>
      <c r="K405" s="216">
        <v>928.02369999999996</v>
      </c>
      <c r="L405" s="216"/>
      <c r="M405" s="216"/>
      <c r="N405" s="227"/>
      <c r="O405" s="228"/>
    </row>
    <row r="406" spans="2:15" s="229" customFormat="1">
      <c r="B406" s="213">
        <v>43040</v>
      </c>
      <c r="C406" s="216"/>
      <c r="D406" s="216">
        <v>0</v>
      </c>
      <c r="E406" s="216">
        <v>0</v>
      </c>
      <c r="F406" s="217">
        <v>0</v>
      </c>
      <c r="G406" s="216">
        <v>0</v>
      </c>
      <c r="H406" s="216">
        <v>35</v>
      </c>
      <c r="I406" s="216">
        <v>242.87870000000001</v>
      </c>
      <c r="J406" s="216">
        <v>2886</v>
      </c>
      <c r="K406" s="216">
        <v>931.62199999999996</v>
      </c>
      <c r="L406" s="216"/>
      <c r="M406" s="216"/>
      <c r="N406" s="227"/>
      <c r="O406" s="228"/>
    </row>
    <row r="407" spans="2:15" s="229" customFormat="1">
      <c r="B407" s="213">
        <v>43070</v>
      </c>
      <c r="C407" s="216"/>
      <c r="D407" s="216">
        <v>0</v>
      </c>
      <c r="E407" s="216">
        <v>0</v>
      </c>
      <c r="F407" s="217">
        <v>0</v>
      </c>
      <c r="G407" s="216">
        <v>0</v>
      </c>
      <c r="H407" s="216">
        <v>35</v>
      </c>
      <c r="I407" s="216">
        <v>245.26599999999999</v>
      </c>
      <c r="J407" s="216">
        <v>2886</v>
      </c>
      <c r="K407" s="216">
        <v>937.3931</v>
      </c>
      <c r="L407" s="216"/>
      <c r="M407" s="216"/>
      <c r="N407" s="227"/>
      <c r="O407" s="228"/>
    </row>
    <row r="408" spans="2:15" s="229" customFormat="1">
      <c r="B408" s="213">
        <v>43101</v>
      </c>
      <c r="C408" s="216"/>
      <c r="D408" s="216">
        <v>0</v>
      </c>
      <c r="E408" s="216">
        <v>0</v>
      </c>
      <c r="F408" s="217">
        <v>0</v>
      </c>
      <c r="G408" s="216">
        <v>0</v>
      </c>
      <c r="H408" s="216">
        <v>35</v>
      </c>
      <c r="I408" s="216">
        <v>247.2567</v>
      </c>
      <c r="J408" s="216">
        <v>2884</v>
      </c>
      <c r="K408" s="216">
        <v>943.72389999999996</v>
      </c>
      <c r="L408" s="216"/>
      <c r="M408" s="216"/>
      <c r="N408" s="227"/>
      <c r="O408" s="228"/>
    </row>
    <row r="409" spans="2:15" s="229" customFormat="1">
      <c r="B409" s="213">
        <v>43132</v>
      </c>
      <c r="C409" s="216"/>
      <c r="D409" s="216">
        <v>0</v>
      </c>
      <c r="E409" s="216">
        <v>0</v>
      </c>
      <c r="F409" s="217">
        <v>0</v>
      </c>
      <c r="G409" s="216">
        <v>0</v>
      </c>
      <c r="H409" s="216">
        <v>35</v>
      </c>
      <c r="I409" s="216">
        <v>248.72190000000001</v>
      </c>
      <c r="J409" s="216">
        <v>2882</v>
      </c>
      <c r="K409" s="216">
        <v>947.95450000000005</v>
      </c>
      <c r="L409" s="216"/>
      <c r="M409" s="216"/>
      <c r="N409" s="227"/>
      <c r="O409" s="228"/>
    </row>
    <row r="410" spans="2:15" s="229" customFormat="1">
      <c r="B410" s="213">
        <v>43160</v>
      </c>
      <c r="C410" s="216"/>
      <c r="D410" s="216">
        <v>0</v>
      </c>
      <c r="E410" s="216">
        <v>0</v>
      </c>
      <c r="F410" s="217">
        <v>0</v>
      </c>
      <c r="G410" s="216">
        <v>0</v>
      </c>
      <c r="H410" s="216">
        <v>35</v>
      </c>
      <c r="I410" s="216">
        <v>250.24590000000001</v>
      </c>
      <c r="J410" s="216">
        <v>2881</v>
      </c>
      <c r="K410" s="216">
        <v>948.63760000000002</v>
      </c>
      <c r="L410" s="216"/>
      <c r="M410" s="216"/>
      <c r="N410" s="227"/>
      <c r="O410" s="228"/>
    </row>
    <row r="411" spans="2:15" s="229" customFormat="1">
      <c r="B411" s="213">
        <v>43191</v>
      </c>
      <c r="C411" s="216"/>
      <c r="D411" s="216">
        <v>0</v>
      </c>
      <c r="E411" s="216">
        <v>0</v>
      </c>
      <c r="F411" s="217">
        <v>0</v>
      </c>
      <c r="G411" s="216">
        <v>0</v>
      </c>
      <c r="H411" s="216">
        <v>35</v>
      </c>
      <c r="I411" s="216">
        <v>251.767</v>
      </c>
      <c r="J411" s="216">
        <v>2878</v>
      </c>
      <c r="K411" s="216">
        <v>952.95140000000004</v>
      </c>
      <c r="L411" s="216"/>
      <c r="M411" s="216"/>
      <c r="N411" s="227"/>
      <c r="O411" s="228"/>
    </row>
    <row r="412" spans="2:15" s="229" customFormat="1">
      <c r="B412" s="213">
        <v>43221</v>
      </c>
      <c r="C412" s="216"/>
      <c r="D412" s="216">
        <v>0</v>
      </c>
      <c r="E412" s="216">
        <v>0</v>
      </c>
      <c r="F412" s="217">
        <v>0</v>
      </c>
      <c r="G412" s="216">
        <v>0</v>
      </c>
      <c r="H412" s="216">
        <v>35</v>
      </c>
      <c r="I412" s="216">
        <v>251.89940000000001</v>
      </c>
      <c r="J412" s="216">
        <v>2876</v>
      </c>
      <c r="K412" s="216">
        <v>955.11180000000002</v>
      </c>
      <c r="L412" s="216"/>
      <c r="M412" s="216"/>
      <c r="N412" s="227"/>
      <c r="O412" s="228"/>
    </row>
    <row r="413" spans="2:15" s="229" customFormat="1">
      <c r="B413" s="213">
        <v>43252</v>
      </c>
      <c r="C413" s="216"/>
      <c r="D413" s="216">
        <v>0</v>
      </c>
      <c r="E413" s="216">
        <v>0</v>
      </c>
      <c r="F413" s="217">
        <v>0</v>
      </c>
      <c r="G413" s="216">
        <v>0</v>
      </c>
      <c r="H413" s="216">
        <v>35</v>
      </c>
      <c r="I413" s="216">
        <v>252.27799999999999</v>
      </c>
      <c r="J413" s="216">
        <v>2876</v>
      </c>
      <c r="K413" s="216">
        <v>943.74649999999997</v>
      </c>
      <c r="L413" s="216"/>
      <c r="M413" s="216"/>
      <c r="N413" s="227"/>
      <c r="O413" s="228"/>
    </row>
    <row r="414" spans="2:15" s="229" customFormat="1">
      <c r="B414" s="213">
        <v>43282</v>
      </c>
      <c r="C414" s="216"/>
      <c r="D414" s="216">
        <v>0</v>
      </c>
      <c r="E414" s="216">
        <v>0</v>
      </c>
      <c r="F414" s="217">
        <v>0</v>
      </c>
      <c r="G414" s="216">
        <v>0</v>
      </c>
      <c r="H414" s="216">
        <v>35</v>
      </c>
      <c r="I414" s="216">
        <v>257.16059999999999</v>
      </c>
      <c r="J414" s="216">
        <v>2874</v>
      </c>
      <c r="K414" s="216">
        <v>942.88400000000001</v>
      </c>
      <c r="L414" s="216"/>
      <c r="M414" s="216"/>
      <c r="N414" s="227"/>
      <c r="O414" s="228"/>
    </row>
    <row r="415" spans="2:15" s="229" customFormat="1">
      <c r="B415" s="213">
        <v>43313</v>
      </c>
      <c r="C415" s="216"/>
      <c r="D415" s="216">
        <v>0</v>
      </c>
      <c r="E415" s="216">
        <v>0</v>
      </c>
      <c r="F415" s="217">
        <v>0</v>
      </c>
      <c r="G415" s="216">
        <v>0</v>
      </c>
      <c r="H415" s="216">
        <v>35</v>
      </c>
      <c r="I415" s="216">
        <v>258.56869999999998</v>
      </c>
      <c r="J415" s="216">
        <v>2874</v>
      </c>
      <c r="K415" s="216">
        <v>945.08569999999997</v>
      </c>
      <c r="L415" s="216"/>
      <c r="M415" s="216"/>
      <c r="N415" s="227"/>
      <c r="O415" s="228"/>
    </row>
    <row r="416" spans="2:15" s="229" customFormat="1">
      <c r="B416" s="213">
        <v>43344</v>
      </c>
      <c r="C416" s="216"/>
      <c r="D416" s="216">
        <v>0</v>
      </c>
      <c r="E416" s="216">
        <v>0</v>
      </c>
      <c r="F416" s="217">
        <v>0</v>
      </c>
      <c r="G416" s="216">
        <v>0</v>
      </c>
      <c r="H416" s="216">
        <v>35</v>
      </c>
      <c r="I416" s="216">
        <v>259.67160000000001</v>
      </c>
      <c r="J416" s="216"/>
      <c r="K416" s="216"/>
      <c r="L416" s="216">
        <v>2874</v>
      </c>
      <c r="M416" s="216">
        <v>949.62720000000002</v>
      </c>
      <c r="N416" s="227"/>
      <c r="O416" s="228"/>
    </row>
    <row r="417" spans="2:15" s="229" customFormat="1">
      <c r="B417" s="213">
        <v>43374</v>
      </c>
      <c r="C417" s="216"/>
      <c r="D417" s="216">
        <v>0</v>
      </c>
      <c r="E417" s="216">
        <v>0</v>
      </c>
      <c r="F417" s="217">
        <v>0</v>
      </c>
      <c r="G417" s="216">
        <v>0</v>
      </c>
      <c r="H417" s="216">
        <v>35</v>
      </c>
      <c r="I417" s="216">
        <v>259.81659999999999</v>
      </c>
      <c r="J417" s="216"/>
      <c r="K417" s="216"/>
      <c r="L417" s="216">
        <v>2873</v>
      </c>
      <c r="M417" s="216">
        <v>953.46839999999997</v>
      </c>
      <c r="N417" s="227"/>
      <c r="O417" s="228"/>
    </row>
    <row r="418" spans="2:15" s="229" customFormat="1">
      <c r="B418" s="213">
        <v>43405</v>
      </c>
      <c r="C418" s="216"/>
      <c r="D418" s="216">
        <v>0</v>
      </c>
      <c r="E418" s="216">
        <v>0</v>
      </c>
      <c r="F418" s="217">
        <v>0</v>
      </c>
      <c r="G418" s="216">
        <v>0</v>
      </c>
      <c r="H418" s="216">
        <v>35</v>
      </c>
      <c r="I418" s="216">
        <v>259.94040000000001</v>
      </c>
      <c r="J418" s="216"/>
      <c r="K418" s="216"/>
      <c r="L418" s="216">
        <v>2872</v>
      </c>
      <c r="M418" s="216">
        <v>949.09429999999998</v>
      </c>
      <c r="N418" s="227"/>
      <c r="O418" s="228"/>
    </row>
    <row r="419" spans="2:15" s="229" customFormat="1">
      <c r="B419" s="213">
        <v>43435</v>
      </c>
      <c r="C419" s="216"/>
      <c r="D419" s="216">
        <v>0</v>
      </c>
      <c r="E419" s="216">
        <v>0</v>
      </c>
      <c r="F419" s="217">
        <v>0</v>
      </c>
      <c r="G419" s="216">
        <v>0</v>
      </c>
      <c r="H419" s="216">
        <v>35</v>
      </c>
      <c r="I419" s="216">
        <v>260.31420000000003</v>
      </c>
      <c r="J419" s="216"/>
      <c r="K419" s="216"/>
      <c r="L419" s="216">
        <v>2872</v>
      </c>
      <c r="M419" s="216">
        <v>955.97739999999999</v>
      </c>
      <c r="N419" s="227"/>
      <c r="O419" s="228"/>
    </row>
    <row r="420" spans="2:15" s="229" customFormat="1">
      <c r="B420" s="213">
        <v>43466</v>
      </c>
      <c r="C420" s="216"/>
      <c r="D420" s="216">
        <v>0</v>
      </c>
      <c r="E420" s="216">
        <v>0</v>
      </c>
      <c r="F420" s="217">
        <v>0</v>
      </c>
      <c r="G420" s="216">
        <v>0</v>
      </c>
      <c r="H420" s="216">
        <v>35</v>
      </c>
      <c r="I420" s="216">
        <v>263.43799999999999</v>
      </c>
      <c r="J420" s="216"/>
      <c r="K420" s="216"/>
      <c r="L420" s="216">
        <v>2871</v>
      </c>
      <c r="M420" s="216">
        <v>950.03499999999997</v>
      </c>
      <c r="N420" s="227"/>
      <c r="O420" s="228"/>
    </row>
    <row r="421" spans="2:15" s="229" customFormat="1">
      <c r="B421" s="213">
        <v>43497</v>
      </c>
      <c r="C421" s="216"/>
      <c r="D421" s="216">
        <v>0</v>
      </c>
      <c r="E421" s="216">
        <v>0</v>
      </c>
      <c r="F421" s="217">
        <v>0</v>
      </c>
      <c r="G421" s="216">
        <v>0</v>
      </c>
      <c r="H421" s="216">
        <v>35</v>
      </c>
      <c r="I421" s="216">
        <v>263.56180000000001</v>
      </c>
      <c r="J421" s="216"/>
      <c r="K421" s="216"/>
      <c r="L421" s="216">
        <v>2013</v>
      </c>
      <c r="M421" s="216">
        <v>947.04470000000003</v>
      </c>
      <c r="N421" s="227"/>
      <c r="O421" s="228"/>
    </row>
    <row r="422" spans="2:15" s="229" customFormat="1">
      <c r="B422" s="213">
        <v>43525</v>
      </c>
      <c r="C422" s="216"/>
      <c r="D422" s="216">
        <v>0</v>
      </c>
      <c r="E422" s="216">
        <v>0</v>
      </c>
      <c r="F422" s="217">
        <v>0</v>
      </c>
      <c r="G422" s="216">
        <v>0</v>
      </c>
      <c r="H422" s="216">
        <v>35</v>
      </c>
      <c r="I422" s="216">
        <v>263.68549999999999</v>
      </c>
      <c r="J422" s="216"/>
      <c r="K422" s="216"/>
      <c r="L422" s="216">
        <v>2013</v>
      </c>
      <c r="M422" s="216">
        <v>953.76900000000001</v>
      </c>
      <c r="N422" s="227"/>
      <c r="O422" s="228"/>
    </row>
    <row r="423" spans="2:15" s="229" customFormat="1">
      <c r="B423" s="213">
        <v>43556</v>
      </c>
      <c r="C423" s="216"/>
      <c r="D423" s="216">
        <v>0</v>
      </c>
      <c r="E423" s="216">
        <v>0</v>
      </c>
      <c r="F423" s="217">
        <v>0</v>
      </c>
      <c r="G423" s="216">
        <v>0</v>
      </c>
      <c r="H423" s="216">
        <v>35</v>
      </c>
      <c r="I423" s="216">
        <v>269.86500000000001</v>
      </c>
      <c r="J423" s="216"/>
      <c r="K423" s="216"/>
      <c r="L423" s="216">
        <v>1783</v>
      </c>
      <c r="M423" s="216">
        <v>960.75850000000003</v>
      </c>
      <c r="N423" s="227"/>
      <c r="O423" s="228"/>
    </row>
    <row r="424" spans="2:15" s="229" customFormat="1">
      <c r="B424" s="213">
        <v>43586</v>
      </c>
      <c r="C424" s="216"/>
      <c r="D424" s="216">
        <v>0</v>
      </c>
      <c r="E424" s="216">
        <v>0</v>
      </c>
      <c r="F424" s="217">
        <v>0</v>
      </c>
      <c r="G424" s="216">
        <v>0</v>
      </c>
      <c r="H424" s="216">
        <v>35</v>
      </c>
      <c r="I424" s="216">
        <v>274.07549999999998</v>
      </c>
      <c r="J424" s="216"/>
      <c r="K424" s="216"/>
      <c r="L424" s="216">
        <v>1782</v>
      </c>
      <c r="M424" s="216">
        <v>928.25260000000003</v>
      </c>
      <c r="N424" s="227"/>
      <c r="O424" s="228"/>
    </row>
    <row r="425" spans="2:15" s="229" customFormat="1">
      <c r="B425" s="213">
        <v>43617</v>
      </c>
      <c r="C425" s="216"/>
      <c r="D425" s="216">
        <v>0</v>
      </c>
      <c r="E425" s="216">
        <v>0</v>
      </c>
      <c r="F425" s="217">
        <v>0</v>
      </c>
      <c r="G425" s="216">
        <v>0</v>
      </c>
      <c r="H425" s="216">
        <v>35</v>
      </c>
      <c r="I425" s="216">
        <v>274.57229999999998</v>
      </c>
      <c r="J425" s="216"/>
      <c r="K425" s="216"/>
      <c r="L425" s="216">
        <v>1778</v>
      </c>
      <c r="M425" s="216">
        <v>926.24890000000005</v>
      </c>
      <c r="N425" s="227"/>
      <c r="O425" s="228"/>
    </row>
    <row r="426" spans="2:15" s="229" customFormat="1">
      <c r="B426" s="213">
        <v>43647</v>
      </c>
      <c r="C426" s="216"/>
      <c r="D426" s="216">
        <v>0</v>
      </c>
      <c r="E426" s="216">
        <v>0</v>
      </c>
      <c r="F426" s="217">
        <v>0</v>
      </c>
      <c r="G426" s="216">
        <v>0</v>
      </c>
      <c r="H426" s="216">
        <v>35</v>
      </c>
      <c r="I426" s="216">
        <v>281.3347</v>
      </c>
      <c r="J426" s="216"/>
      <c r="K426" s="216"/>
      <c r="L426" s="216">
        <v>1773</v>
      </c>
      <c r="M426" s="216">
        <v>919.62720000000002</v>
      </c>
      <c r="N426" s="227"/>
      <c r="O426" s="228"/>
    </row>
    <row r="427" spans="2:15" s="229" customFormat="1">
      <c r="B427" s="213">
        <v>43678</v>
      </c>
      <c r="C427" s="216"/>
      <c r="D427" s="216">
        <v>0</v>
      </c>
      <c r="E427" s="216">
        <v>0</v>
      </c>
      <c r="F427" s="217">
        <v>0</v>
      </c>
      <c r="G427" s="216">
        <v>0</v>
      </c>
      <c r="H427" s="216">
        <v>35</v>
      </c>
      <c r="I427" s="216">
        <v>283.49059999999997</v>
      </c>
      <c r="J427" s="216"/>
      <c r="K427" s="216"/>
      <c r="L427" s="216">
        <v>1767</v>
      </c>
      <c r="M427" s="216">
        <v>890.83280000000002</v>
      </c>
      <c r="N427" s="227"/>
      <c r="O427" s="228"/>
    </row>
    <row r="428" spans="2:15" s="229" customFormat="1">
      <c r="B428" s="213">
        <v>43709</v>
      </c>
      <c r="C428" s="216"/>
      <c r="D428" s="216">
        <v>0</v>
      </c>
      <c r="E428" s="216">
        <v>0</v>
      </c>
      <c r="F428" s="217">
        <v>0</v>
      </c>
      <c r="G428" s="216">
        <v>0</v>
      </c>
      <c r="H428" s="216">
        <v>35</v>
      </c>
      <c r="I428" s="216">
        <v>284.99669999999998</v>
      </c>
      <c r="J428" s="216"/>
      <c r="K428" s="216"/>
      <c r="L428" s="216">
        <v>392</v>
      </c>
      <c r="M428" s="216">
        <v>797.83759999999995</v>
      </c>
      <c r="N428" s="227"/>
      <c r="O428" s="228"/>
    </row>
    <row r="429" spans="2:15" s="229" customFormat="1">
      <c r="B429" s="230"/>
      <c r="C429" s="222"/>
      <c r="D429" s="222"/>
      <c r="E429" s="222"/>
      <c r="F429" s="222"/>
      <c r="G429" s="222"/>
      <c r="H429" s="222"/>
      <c r="I429" s="222"/>
      <c r="J429" s="222"/>
      <c r="K429" s="222"/>
      <c r="L429" s="231"/>
      <c r="M429" s="227"/>
      <c r="N429" s="227"/>
      <c r="O429" s="228"/>
    </row>
    <row r="430" spans="2:15">
      <c r="B430" s="219"/>
      <c r="C430" s="220"/>
      <c r="D430" s="203"/>
      <c r="E430" s="203"/>
      <c r="F430" s="203"/>
      <c r="G430" s="203"/>
      <c r="H430" s="203"/>
      <c r="I430" s="203"/>
      <c r="J430" s="203"/>
      <c r="K430" s="203"/>
      <c r="L430" s="221"/>
      <c r="M430" s="9"/>
      <c r="N430" s="9"/>
    </row>
    <row r="431" spans="2:15" s="209" customFormat="1">
      <c r="C431" s="206"/>
      <c r="D431" s="206"/>
      <c r="E431" s="224"/>
      <c r="F431" s="206"/>
      <c r="G431" s="206"/>
      <c r="H431" s="206"/>
      <c r="I431" s="206"/>
      <c r="J431" s="206"/>
      <c r="K431" s="206"/>
      <c r="L431" s="225"/>
      <c r="M431" s="182"/>
      <c r="N431" s="182"/>
    </row>
    <row r="432" spans="2:15" s="201" customFormat="1">
      <c r="B432" s="210" t="s">
        <v>141</v>
      </c>
      <c r="C432" s="211"/>
      <c r="D432" s="211" t="s">
        <v>56</v>
      </c>
      <c r="E432" s="211"/>
      <c r="F432" s="211" t="s">
        <v>57</v>
      </c>
      <c r="G432" s="211"/>
      <c r="H432" s="211" t="s">
        <v>58</v>
      </c>
      <c r="I432" s="211"/>
      <c r="J432" s="211" t="s">
        <v>59</v>
      </c>
      <c r="K432" s="211"/>
      <c r="L432" s="211" t="s">
        <v>154</v>
      </c>
      <c r="M432" s="211"/>
      <c r="N432" s="9"/>
    </row>
    <row r="433" spans="2:256" s="209" customFormat="1">
      <c r="B433" s="212"/>
      <c r="C433" s="207"/>
      <c r="D433" s="207" t="s">
        <v>28</v>
      </c>
      <c r="E433" s="208" t="s">
        <v>0</v>
      </c>
      <c r="F433" s="207" t="s">
        <v>28</v>
      </c>
      <c r="G433" s="207" t="s">
        <v>0</v>
      </c>
      <c r="H433" s="207" t="s">
        <v>28</v>
      </c>
      <c r="I433" s="207" t="s">
        <v>0</v>
      </c>
      <c r="J433" s="207" t="s">
        <v>28</v>
      </c>
      <c r="K433" s="207" t="s">
        <v>0</v>
      </c>
      <c r="L433" s="207" t="s">
        <v>28</v>
      </c>
      <c r="M433" s="207" t="s">
        <v>0</v>
      </c>
      <c r="N433" s="182"/>
    </row>
    <row r="434" spans="2:256" s="201" customFormat="1" hidden="1">
      <c r="B434" s="213">
        <v>37469</v>
      </c>
      <c r="C434" s="203"/>
      <c r="D434" s="203">
        <v>5</v>
      </c>
      <c r="E434" s="203">
        <v>1.7999000000000001</v>
      </c>
      <c r="F434" s="203">
        <v>0</v>
      </c>
      <c r="G434" s="203">
        <v>0</v>
      </c>
      <c r="H434" s="203">
        <v>6</v>
      </c>
      <c r="I434" s="203">
        <v>9.5838249999999992</v>
      </c>
      <c r="J434" s="203">
        <v>0</v>
      </c>
      <c r="K434" s="203">
        <v>0</v>
      </c>
      <c r="L434" s="203">
        <v>0</v>
      </c>
      <c r="M434" s="203">
        <v>0</v>
      </c>
      <c r="N434" s="9"/>
    </row>
    <row r="435" spans="2:256" s="201" customFormat="1" hidden="1">
      <c r="B435" s="213">
        <v>37500</v>
      </c>
      <c r="C435" s="214"/>
      <c r="D435" s="214">
        <v>17</v>
      </c>
      <c r="E435" s="214">
        <v>13.426674000000002</v>
      </c>
      <c r="F435" s="214">
        <v>0</v>
      </c>
      <c r="G435" s="214">
        <v>0</v>
      </c>
      <c r="H435" s="214">
        <v>6</v>
      </c>
      <c r="I435" s="214">
        <v>10.919831</v>
      </c>
      <c r="J435" s="214">
        <v>0</v>
      </c>
      <c r="K435" s="214">
        <v>0</v>
      </c>
      <c r="L435" s="214">
        <v>0</v>
      </c>
      <c r="M435" s="214">
        <v>0</v>
      </c>
      <c r="N435" s="9"/>
    </row>
    <row r="436" spans="2:256" s="201" customFormat="1" hidden="1">
      <c r="B436" s="213">
        <v>37530</v>
      </c>
      <c r="C436" s="214"/>
      <c r="D436" s="214">
        <v>31</v>
      </c>
      <c r="E436" s="214">
        <v>36.242181000000009</v>
      </c>
      <c r="F436" s="214">
        <v>0</v>
      </c>
      <c r="G436" s="214">
        <v>0</v>
      </c>
      <c r="H436" s="214">
        <v>6</v>
      </c>
      <c r="I436" s="214">
        <v>11.842582999999999</v>
      </c>
      <c r="J436" s="214">
        <v>0</v>
      </c>
      <c r="K436" s="214">
        <v>0</v>
      </c>
      <c r="L436" s="214">
        <v>0</v>
      </c>
      <c r="M436" s="214">
        <v>0</v>
      </c>
      <c r="N436" s="9"/>
    </row>
    <row r="437" spans="2:256" s="201" customFormat="1" hidden="1">
      <c r="B437" s="213">
        <v>37561</v>
      </c>
      <c r="C437" s="214"/>
      <c r="D437" s="214">
        <v>39</v>
      </c>
      <c r="E437" s="214">
        <v>46.433048999999997</v>
      </c>
      <c r="F437" s="214">
        <v>0</v>
      </c>
      <c r="G437" s="214">
        <v>0</v>
      </c>
      <c r="H437" s="214">
        <v>6</v>
      </c>
      <c r="I437" s="214">
        <v>12.770992000000001</v>
      </c>
      <c r="J437" s="214">
        <v>0</v>
      </c>
      <c r="K437" s="214">
        <v>0</v>
      </c>
      <c r="L437" s="214">
        <v>0</v>
      </c>
      <c r="M437" s="214">
        <v>0</v>
      </c>
      <c r="N437" s="9"/>
    </row>
    <row r="438" spans="2:256" s="201" customFormat="1" hidden="1">
      <c r="B438" s="213">
        <v>37591</v>
      </c>
      <c r="C438" s="214"/>
      <c r="D438" s="214">
        <v>48</v>
      </c>
      <c r="E438" s="214">
        <v>75.334461000000005</v>
      </c>
      <c r="F438" s="214">
        <v>0</v>
      </c>
      <c r="G438" s="214">
        <v>0</v>
      </c>
      <c r="H438" s="214">
        <v>6</v>
      </c>
      <c r="I438" s="214">
        <v>15.407025000000001</v>
      </c>
      <c r="J438" s="214">
        <v>0</v>
      </c>
      <c r="K438" s="214">
        <v>0</v>
      </c>
      <c r="L438" s="214">
        <v>0</v>
      </c>
      <c r="M438" s="214">
        <v>0</v>
      </c>
      <c r="N438" s="9"/>
    </row>
    <row r="439" spans="2:256" s="201" customFormat="1" hidden="1">
      <c r="B439" s="213">
        <v>37622</v>
      </c>
      <c r="C439" s="214"/>
      <c r="D439" s="214">
        <v>53</v>
      </c>
      <c r="E439" s="214">
        <v>103.94905700000001</v>
      </c>
      <c r="F439" s="214">
        <v>0</v>
      </c>
      <c r="G439" s="214">
        <v>0</v>
      </c>
      <c r="H439" s="214">
        <v>6</v>
      </c>
      <c r="I439" s="214">
        <v>17.421433</v>
      </c>
      <c r="J439" s="214">
        <v>0</v>
      </c>
      <c r="K439" s="214">
        <v>0</v>
      </c>
      <c r="L439" s="214">
        <v>0</v>
      </c>
      <c r="M439" s="214">
        <v>0</v>
      </c>
      <c r="N439" s="9"/>
    </row>
    <row r="440" spans="2:256" s="201" customFormat="1" hidden="1">
      <c r="B440" s="213">
        <v>37653</v>
      </c>
      <c r="C440" s="214"/>
      <c r="D440" s="214">
        <v>53</v>
      </c>
      <c r="E440" s="214">
        <v>124.683009</v>
      </c>
      <c r="F440" s="214">
        <v>0</v>
      </c>
      <c r="G440" s="214">
        <v>0</v>
      </c>
      <c r="H440" s="214">
        <v>6</v>
      </c>
      <c r="I440" s="214">
        <v>18.081112000000005</v>
      </c>
      <c r="J440" s="214">
        <v>0</v>
      </c>
      <c r="K440" s="214">
        <v>0</v>
      </c>
      <c r="L440" s="214">
        <v>0</v>
      </c>
      <c r="M440" s="214">
        <v>0</v>
      </c>
      <c r="N440" s="9"/>
    </row>
    <row r="441" spans="2:256" s="201" customFormat="1" hidden="1">
      <c r="B441" s="213">
        <v>37681</v>
      </c>
      <c r="C441" s="214"/>
      <c r="D441" s="214">
        <v>60</v>
      </c>
      <c r="E441" s="214">
        <v>133.97732500000001</v>
      </c>
      <c r="F441" s="214">
        <v>0</v>
      </c>
      <c r="G441" s="214">
        <v>0</v>
      </c>
      <c r="H441" s="214">
        <v>6</v>
      </c>
      <c r="I441" s="214">
        <v>19.615864000000002</v>
      </c>
      <c r="J441" s="214">
        <v>0</v>
      </c>
      <c r="K441" s="214">
        <v>0</v>
      </c>
      <c r="L441" s="214">
        <v>0</v>
      </c>
      <c r="M441" s="214">
        <v>0</v>
      </c>
      <c r="N441" s="9"/>
    </row>
    <row r="442" spans="2:256" s="201" customFormat="1" hidden="1">
      <c r="B442" s="213">
        <v>37712</v>
      </c>
      <c r="C442" s="214"/>
      <c r="D442" s="214">
        <v>67</v>
      </c>
      <c r="E442" s="214">
        <v>146.83181500000001</v>
      </c>
      <c r="F442" s="214">
        <v>0</v>
      </c>
      <c r="G442" s="214">
        <v>0</v>
      </c>
      <c r="H442" s="214">
        <v>7</v>
      </c>
      <c r="I442" s="214">
        <v>20.756744000000005</v>
      </c>
      <c r="J442" s="214">
        <v>0</v>
      </c>
      <c r="K442" s="214">
        <v>0</v>
      </c>
      <c r="L442" s="214">
        <v>0</v>
      </c>
      <c r="M442" s="214">
        <v>0</v>
      </c>
      <c r="N442" s="9"/>
    </row>
    <row r="443" spans="2:256" s="201" customFormat="1" hidden="1">
      <c r="B443" s="213">
        <v>37742</v>
      </c>
      <c r="C443" s="214"/>
      <c r="D443" s="214">
        <v>68</v>
      </c>
      <c r="E443" s="214">
        <v>152.63130300000003</v>
      </c>
      <c r="F443" s="214">
        <v>0</v>
      </c>
      <c r="G443" s="214">
        <v>0</v>
      </c>
      <c r="H443" s="214">
        <v>9</v>
      </c>
      <c r="I443" s="214">
        <v>23.407011000000001</v>
      </c>
      <c r="J443" s="214">
        <v>0</v>
      </c>
      <c r="K443" s="214">
        <v>0</v>
      </c>
      <c r="L443" s="214">
        <v>0</v>
      </c>
      <c r="M443" s="214">
        <v>0</v>
      </c>
      <c r="N443" s="9"/>
    </row>
    <row r="444" spans="2:256" s="201" customFormat="1" hidden="1">
      <c r="B444" s="213">
        <v>37773</v>
      </c>
      <c r="C444" s="214"/>
      <c r="D444" s="214">
        <v>70</v>
      </c>
      <c r="E444" s="214">
        <v>141.88730799999999</v>
      </c>
      <c r="F444" s="214">
        <v>0</v>
      </c>
      <c r="G444" s="214">
        <v>0</v>
      </c>
      <c r="H444" s="214">
        <v>9</v>
      </c>
      <c r="I444" s="214">
        <v>25.448308999999998</v>
      </c>
      <c r="J444" s="214">
        <v>0</v>
      </c>
      <c r="K444" s="214">
        <v>0</v>
      </c>
      <c r="L444" s="214">
        <v>0</v>
      </c>
      <c r="M444" s="214">
        <v>0</v>
      </c>
      <c r="N444" s="9"/>
      <c r="T444" s="232"/>
      <c r="U444" s="233"/>
      <c r="V444" s="233"/>
      <c r="W444" s="234"/>
      <c r="X444" s="233"/>
      <c r="Y444" s="234"/>
      <c r="Z444" s="233"/>
      <c r="AA444" s="234"/>
      <c r="AB444" s="233"/>
      <c r="AC444" s="234"/>
      <c r="AM444" s="232"/>
      <c r="AN444" s="233"/>
      <c r="AO444" s="233"/>
      <c r="AP444" s="234"/>
      <c r="AQ444" s="233"/>
      <c r="AR444" s="234"/>
      <c r="AS444" s="233"/>
      <c r="AT444" s="234"/>
      <c r="AU444" s="233"/>
      <c r="AV444" s="234"/>
      <c r="BF444" s="232"/>
      <c r="BG444" s="233"/>
      <c r="BH444" s="233"/>
      <c r="BI444" s="234"/>
      <c r="BJ444" s="233"/>
      <c r="BK444" s="234"/>
      <c r="BL444" s="233"/>
      <c r="BM444" s="234"/>
      <c r="BN444" s="233"/>
      <c r="BO444" s="234"/>
      <c r="BY444" s="232"/>
      <c r="BZ444" s="233"/>
      <c r="CA444" s="233"/>
      <c r="CB444" s="234"/>
      <c r="CC444" s="233"/>
      <c r="CD444" s="234"/>
      <c r="CE444" s="233"/>
      <c r="CF444" s="234"/>
      <c r="CG444" s="233"/>
      <c r="CH444" s="234"/>
      <c r="CR444" s="232"/>
      <c r="CS444" s="233"/>
      <c r="CT444" s="233"/>
      <c r="CU444" s="234"/>
      <c r="CV444" s="233"/>
      <c r="CW444" s="234"/>
      <c r="CX444" s="233"/>
      <c r="CY444" s="234"/>
      <c r="CZ444" s="233"/>
      <c r="DA444" s="234"/>
      <c r="DK444" s="232"/>
      <c r="DL444" s="233"/>
      <c r="DM444" s="233"/>
      <c r="DN444" s="234"/>
      <c r="DO444" s="233"/>
      <c r="DP444" s="234"/>
      <c r="DQ444" s="233"/>
      <c r="DR444" s="234"/>
      <c r="DS444" s="233"/>
      <c r="DT444" s="234"/>
      <c r="ED444" s="232"/>
      <c r="EE444" s="233"/>
      <c r="EF444" s="233"/>
      <c r="EG444" s="234"/>
      <c r="EH444" s="233"/>
      <c r="EI444" s="234"/>
      <c r="EJ444" s="233"/>
      <c r="EK444" s="234"/>
      <c r="EL444" s="233"/>
      <c r="EM444" s="234"/>
      <c r="EW444" s="232"/>
      <c r="EX444" s="233"/>
      <c r="EY444" s="233"/>
      <c r="EZ444" s="234"/>
      <c r="FA444" s="233"/>
      <c r="FB444" s="234"/>
      <c r="FC444" s="233"/>
      <c r="FD444" s="234"/>
      <c r="FE444" s="233"/>
      <c r="FF444" s="234"/>
      <c r="FP444" s="232"/>
      <c r="FQ444" s="233"/>
      <c r="FR444" s="233"/>
      <c r="FS444" s="234"/>
      <c r="FT444" s="233"/>
      <c r="FU444" s="234"/>
      <c r="FV444" s="233"/>
      <c r="FW444" s="234"/>
      <c r="FX444" s="233"/>
      <c r="FY444" s="234"/>
      <c r="GI444" s="232"/>
      <c r="GJ444" s="233"/>
      <c r="GK444" s="233"/>
      <c r="GL444" s="234"/>
      <c r="GM444" s="233"/>
      <c r="GN444" s="234"/>
      <c r="GO444" s="233"/>
      <c r="GP444" s="234"/>
      <c r="GQ444" s="233"/>
      <c r="GR444" s="234"/>
      <c r="HB444" s="232"/>
      <c r="HC444" s="233"/>
      <c r="HD444" s="233"/>
      <c r="HE444" s="234"/>
      <c r="HF444" s="233"/>
      <c r="HG444" s="234"/>
      <c r="HH444" s="233"/>
      <c r="HI444" s="234"/>
      <c r="HJ444" s="233"/>
      <c r="HK444" s="234"/>
      <c r="HU444" s="232"/>
      <c r="HV444" s="233"/>
      <c r="HW444" s="233"/>
      <c r="HX444" s="234"/>
      <c r="HY444" s="233"/>
      <c r="HZ444" s="234"/>
      <c r="IA444" s="233"/>
      <c r="IB444" s="234"/>
      <c r="IC444" s="233"/>
      <c r="ID444" s="234"/>
      <c r="IN444" s="232"/>
      <c r="IO444" s="233"/>
      <c r="IP444" s="233"/>
      <c r="IQ444" s="234"/>
      <c r="IR444" s="233"/>
      <c r="IS444" s="234"/>
      <c r="IT444" s="233"/>
      <c r="IU444" s="234"/>
      <c r="IV444" s="233"/>
    </row>
    <row r="445" spans="2:256" s="201" customFormat="1" hidden="1">
      <c r="B445" s="213">
        <v>37803</v>
      </c>
      <c r="C445" s="214"/>
      <c r="D445" s="214">
        <v>70</v>
      </c>
      <c r="E445" s="214">
        <v>150.938817</v>
      </c>
      <c r="F445" s="214">
        <v>0</v>
      </c>
      <c r="G445" s="214">
        <v>0</v>
      </c>
      <c r="H445" s="214">
        <v>9</v>
      </c>
      <c r="I445" s="214">
        <v>27.933739000000003</v>
      </c>
      <c r="J445" s="214">
        <v>0</v>
      </c>
      <c r="K445" s="214">
        <v>0</v>
      </c>
      <c r="L445" s="214">
        <v>0</v>
      </c>
      <c r="M445" s="214">
        <v>0</v>
      </c>
      <c r="N445" s="9"/>
      <c r="T445" s="232"/>
      <c r="U445" s="233"/>
      <c r="V445" s="233"/>
      <c r="W445" s="234"/>
      <c r="X445" s="233"/>
      <c r="Y445" s="234"/>
      <c r="Z445" s="233"/>
      <c r="AA445" s="234"/>
      <c r="AB445" s="233"/>
      <c r="AC445" s="234"/>
      <c r="AM445" s="232"/>
      <c r="AN445" s="233"/>
      <c r="AO445" s="233"/>
      <c r="AP445" s="234"/>
      <c r="AQ445" s="233"/>
      <c r="AR445" s="234"/>
      <c r="AS445" s="233"/>
      <c r="AT445" s="234"/>
      <c r="AU445" s="233"/>
      <c r="AV445" s="234"/>
      <c r="BF445" s="232"/>
      <c r="BG445" s="233"/>
      <c r="BH445" s="233"/>
      <c r="BI445" s="234"/>
      <c r="BJ445" s="233"/>
      <c r="BK445" s="234"/>
      <c r="BL445" s="233"/>
      <c r="BM445" s="234"/>
      <c r="BN445" s="233"/>
      <c r="BO445" s="234"/>
      <c r="BY445" s="232"/>
      <c r="BZ445" s="233"/>
      <c r="CA445" s="233"/>
      <c r="CB445" s="234"/>
      <c r="CC445" s="233"/>
      <c r="CD445" s="234"/>
      <c r="CE445" s="233"/>
      <c r="CF445" s="234"/>
      <c r="CG445" s="233"/>
      <c r="CH445" s="234"/>
      <c r="CR445" s="232"/>
      <c r="CS445" s="233"/>
      <c r="CT445" s="233"/>
      <c r="CU445" s="234"/>
      <c r="CV445" s="233"/>
      <c r="CW445" s="234"/>
      <c r="CX445" s="233"/>
      <c r="CY445" s="234"/>
      <c r="CZ445" s="233"/>
      <c r="DA445" s="234"/>
      <c r="DK445" s="232"/>
      <c r="DL445" s="233"/>
      <c r="DM445" s="233"/>
      <c r="DN445" s="234"/>
      <c r="DO445" s="233"/>
      <c r="DP445" s="234"/>
      <c r="DQ445" s="233"/>
      <c r="DR445" s="234"/>
      <c r="DS445" s="233"/>
      <c r="DT445" s="234"/>
      <c r="ED445" s="232"/>
      <c r="EE445" s="233"/>
      <c r="EF445" s="233"/>
      <c r="EG445" s="234"/>
      <c r="EH445" s="233"/>
      <c r="EI445" s="234"/>
      <c r="EJ445" s="233"/>
      <c r="EK445" s="234"/>
      <c r="EL445" s="233"/>
      <c r="EM445" s="234"/>
      <c r="EW445" s="232"/>
      <c r="EX445" s="233"/>
      <c r="EY445" s="233"/>
      <c r="EZ445" s="234"/>
      <c r="FA445" s="233"/>
      <c r="FB445" s="234"/>
      <c r="FC445" s="233"/>
      <c r="FD445" s="234"/>
      <c r="FE445" s="233"/>
      <c r="FF445" s="234"/>
      <c r="FP445" s="232"/>
      <c r="FQ445" s="233"/>
      <c r="FR445" s="233"/>
      <c r="FS445" s="234"/>
      <c r="FT445" s="233"/>
      <c r="FU445" s="234"/>
      <c r="FV445" s="233"/>
      <c r="FW445" s="234"/>
      <c r="FX445" s="233"/>
      <c r="FY445" s="234"/>
      <c r="GI445" s="232"/>
      <c r="GJ445" s="233"/>
      <c r="GK445" s="233"/>
      <c r="GL445" s="234"/>
      <c r="GM445" s="233"/>
      <c r="GN445" s="234"/>
      <c r="GO445" s="233"/>
      <c r="GP445" s="234"/>
      <c r="GQ445" s="233"/>
      <c r="GR445" s="234"/>
      <c r="HB445" s="232"/>
      <c r="HC445" s="233"/>
      <c r="HD445" s="233"/>
      <c r="HE445" s="234"/>
      <c r="HF445" s="233"/>
      <c r="HG445" s="234"/>
      <c r="HH445" s="233"/>
      <c r="HI445" s="234"/>
      <c r="HJ445" s="233"/>
      <c r="HK445" s="234"/>
      <c r="HU445" s="232"/>
      <c r="HV445" s="233"/>
      <c r="HW445" s="233"/>
      <c r="HX445" s="234"/>
      <c r="HY445" s="233"/>
      <c r="HZ445" s="234"/>
      <c r="IA445" s="233"/>
      <c r="IB445" s="234"/>
      <c r="IC445" s="233"/>
      <c r="ID445" s="234"/>
      <c r="IN445" s="232"/>
      <c r="IO445" s="233"/>
      <c r="IP445" s="233"/>
      <c r="IQ445" s="234"/>
      <c r="IR445" s="233"/>
      <c r="IS445" s="234"/>
      <c r="IT445" s="233"/>
      <c r="IU445" s="234"/>
      <c r="IV445" s="233"/>
    </row>
    <row r="446" spans="2:256" s="201" customFormat="1" hidden="1">
      <c r="B446" s="213">
        <v>37834</v>
      </c>
      <c r="C446" s="214"/>
      <c r="D446" s="214">
        <v>70</v>
      </c>
      <c r="E446" s="214">
        <v>158.863325</v>
      </c>
      <c r="F446" s="214">
        <v>0</v>
      </c>
      <c r="G446" s="214">
        <v>0</v>
      </c>
      <c r="H446" s="214">
        <v>9</v>
      </c>
      <c r="I446" s="214">
        <v>30.450137999999999</v>
      </c>
      <c r="J446" s="214">
        <v>0</v>
      </c>
      <c r="K446" s="214">
        <v>0</v>
      </c>
      <c r="L446" s="214">
        <v>0</v>
      </c>
      <c r="M446" s="214">
        <v>0</v>
      </c>
      <c r="N446" s="9"/>
      <c r="T446" s="232"/>
      <c r="U446" s="233"/>
      <c r="V446" s="233"/>
      <c r="W446" s="234"/>
      <c r="X446" s="233"/>
      <c r="Y446" s="234"/>
      <c r="Z446" s="233"/>
      <c r="AA446" s="234"/>
      <c r="AB446" s="233"/>
      <c r="AC446" s="234"/>
      <c r="AM446" s="232"/>
      <c r="AN446" s="233"/>
      <c r="AO446" s="233"/>
      <c r="AP446" s="234"/>
      <c r="AQ446" s="233"/>
      <c r="AR446" s="234"/>
      <c r="AS446" s="233"/>
      <c r="AT446" s="234"/>
      <c r="AU446" s="233"/>
      <c r="AV446" s="234"/>
      <c r="BF446" s="232"/>
      <c r="BG446" s="233"/>
      <c r="BH446" s="233"/>
      <c r="BI446" s="234"/>
      <c r="BJ446" s="233"/>
      <c r="BK446" s="234"/>
      <c r="BL446" s="233"/>
      <c r="BM446" s="234"/>
      <c r="BN446" s="233"/>
      <c r="BO446" s="234"/>
      <c r="BY446" s="232"/>
      <c r="BZ446" s="233"/>
      <c r="CA446" s="233"/>
      <c r="CB446" s="234"/>
      <c r="CC446" s="233"/>
      <c r="CD446" s="234"/>
      <c r="CE446" s="233"/>
      <c r="CF446" s="234"/>
      <c r="CG446" s="233"/>
      <c r="CH446" s="234"/>
      <c r="CR446" s="232"/>
      <c r="CS446" s="233"/>
      <c r="CT446" s="233"/>
      <c r="CU446" s="234"/>
      <c r="CV446" s="233"/>
      <c r="CW446" s="234"/>
      <c r="CX446" s="233"/>
      <c r="CY446" s="234"/>
      <c r="CZ446" s="233"/>
      <c r="DA446" s="234"/>
      <c r="DK446" s="232"/>
      <c r="DL446" s="233"/>
      <c r="DM446" s="233"/>
      <c r="DN446" s="234"/>
      <c r="DO446" s="233"/>
      <c r="DP446" s="234"/>
      <c r="DQ446" s="233"/>
      <c r="DR446" s="234"/>
      <c r="DS446" s="233"/>
      <c r="DT446" s="234"/>
      <c r="ED446" s="232"/>
      <c r="EE446" s="233"/>
      <c r="EF446" s="233"/>
      <c r="EG446" s="234"/>
      <c r="EH446" s="233"/>
      <c r="EI446" s="234"/>
      <c r="EJ446" s="233"/>
      <c r="EK446" s="234"/>
      <c r="EL446" s="233"/>
      <c r="EM446" s="234"/>
      <c r="EW446" s="232"/>
      <c r="EX446" s="233"/>
      <c r="EY446" s="233"/>
      <c r="EZ446" s="234"/>
      <c r="FA446" s="233"/>
      <c r="FB446" s="234"/>
      <c r="FC446" s="233"/>
      <c r="FD446" s="234"/>
      <c r="FE446" s="233"/>
      <c r="FF446" s="234"/>
      <c r="FP446" s="232"/>
      <c r="FQ446" s="233"/>
      <c r="FR446" s="233"/>
      <c r="FS446" s="234"/>
      <c r="FT446" s="233"/>
      <c r="FU446" s="234"/>
      <c r="FV446" s="233"/>
      <c r="FW446" s="234"/>
      <c r="FX446" s="233"/>
      <c r="FY446" s="234"/>
      <c r="GI446" s="232"/>
      <c r="GJ446" s="233"/>
      <c r="GK446" s="233"/>
      <c r="GL446" s="234"/>
      <c r="GM446" s="233"/>
      <c r="GN446" s="234"/>
      <c r="GO446" s="233"/>
      <c r="GP446" s="234"/>
      <c r="GQ446" s="233"/>
      <c r="GR446" s="234"/>
      <c r="HB446" s="232"/>
      <c r="HC446" s="233"/>
      <c r="HD446" s="233"/>
      <c r="HE446" s="234"/>
      <c r="HF446" s="233"/>
      <c r="HG446" s="234"/>
      <c r="HH446" s="233"/>
      <c r="HI446" s="234"/>
      <c r="HJ446" s="233"/>
      <c r="HK446" s="234"/>
      <c r="HU446" s="232"/>
      <c r="HV446" s="233"/>
      <c r="HW446" s="233"/>
      <c r="HX446" s="234"/>
      <c r="HY446" s="233"/>
      <c r="HZ446" s="234"/>
      <c r="IA446" s="233"/>
      <c r="IB446" s="234"/>
      <c r="IC446" s="233"/>
      <c r="ID446" s="234"/>
      <c r="IN446" s="232"/>
      <c r="IO446" s="233"/>
      <c r="IP446" s="233"/>
      <c r="IQ446" s="234"/>
      <c r="IR446" s="233"/>
      <c r="IS446" s="234"/>
      <c r="IT446" s="233"/>
      <c r="IU446" s="234"/>
      <c r="IV446" s="233"/>
    </row>
    <row r="447" spans="2:256" s="201" customFormat="1" hidden="1">
      <c r="B447" s="213">
        <v>37865</v>
      </c>
      <c r="C447" s="214"/>
      <c r="D447" s="214">
        <v>70</v>
      </c>
      <c r="E447" s="214">
        <v>166.776759</v>
      </c>
      <c r="F447" s="214">
        <v>0</v>
      </c>
      <c r="G447" s="214">
        <v>0</v>
      </c>
      <c r="H447" s="214">
        <v>10</v>
      </c>
      <c r="I447" s="214">
        <v>35.693468000000003</v>
      </c>
      <c r="J447" s="214">
        <v>0</v>
      </c>
      <c r="K447" s="214">
        <v>0</v>
      </c>
      <c r="L447" s="214">
        <v>0</v>
      </c>
      <c r="M447" s="214">
        <v>0</v>
      </c>
      <c r="N447" s="9"/>
      <c r="T447" s="232"/>
      <c r="U447" s="233"/>
      <c r="V447" s="233"/>
      <c r="W447" s="234"/>
      <c r="X447" s="233"/>
      <c r="Y447" s="234"/>
      <c r="Z447" s="233"/>
      <c r="AA447" s="234"/>
      <c r="AB447" s="233"/>
      <c r="AC447" s="234"/>
      <c r="AM447" s="232"/>
      <c r="AN447" s="233"/>
      <c r="AO447" s="233"/>
      <c r="AP447" s="234"/>
      <c r="AQ447" s="233"/>
      <c r="AR447" s="234"/>
      <c r="AS447" s="233"/>
      <c r="AT447" s="234"/>
      <c r="AU447" s="233"/>
      <c r="AV447" s="234"/>
      <c r="BF447" s="232"/>
      <c r="BG447" s="233"/>
      <c r="BH447" s="233"/>
      <c r="BI447" s="234"/>
      <c r="BJ447" s="233"/>
      <c r="BK447" s="234"/>
      <c r="BL447" s="233"/>
      <c r="BM447" s="234"/>
      <c r="BN447" s="233"/>
      <c r="BO447" s="234"/>
      <c r="BY447" s="232"/>
      <c r="BZ447" s="233"/>
      <c r="CA447" s="233"/>
      <c r="CB447" s="234"/>
      <c r="CC447" s="233"/>
      <c r="CD447" s="234"/>
      <c r="CE447" s="233"/>
      <c r="CF447" s="234"/>
      <c r="CG447" s="233"/>
      <c r="CH447" s="234"/>
      <c r="CR447" s="232"/>
      <c r="CS447" s="233"/>
      <c r="CT447" s="233"/>
      <c r="CU447" s="234"/>
      <c r="CV447" s="233"/>
      <c r="CW447" s="234"/>
      <c r="CX447" s="233"/>
      <c r="CY447" s="234"/>
      <c r="CZ447" s="233"/>
      <c r="DA447" s="234"/>
      <c r="DK447" s="232"/>
      <c r="DL447" s="233"/>
      <c r="DM447" s="233"/>
      <c r="DN447" s="234"/>
      <c r="DO447" s="233"/>
      <c r="DP447" s="234"/>
      <c r="DQ447" s="233"/>
      <c r="DR447" s="234"/>
      <c r="DS447" s="233"/>
      <c r="DT447" s="234"/>
      <c r="ED447" s="232"/>
      <c r="EE447" s="233"/>
      <c r="EF447" s="233"/>
      <c r="EG447" s="234"/>
      <c r="EH447" s="233"/>
      <c r="EI447" s="234"/>
      <c r="EJ447" s="233"/>
      <c r="EK447" s="234"/>
      <c r="EL447" s="233"/>
      <c r="EM447" s="234"/>
      <c r="EW447" s="232"/>
      <c r="EX447" s="233"/>
      <c r="EY447" s="233"/>
      <c r="EZ447" s="234"/>
      <c r="FA447" s="233"/>
      <c r="FB447" s="234"/>
      <c r="FC447" s="233"/>
      <c r="FD447" s="234"/>
      <c r="FE447" s="233"/>
      <c r="FF447" s="234"/>
      <c r="FP447" s="232"/>
      <c r="FQ447" s="233"/>
      <c r="FR447" s="233"/>
      <c r="FS447" s="234"/>
      <c r="FT447" s="233"/>
      <c r="FU447" s="234"/>
      <c r="FV447" s="233"/>
      <c r="FW447" s="234"/>
      <c r="FX447" s="233"/>
      <c r="FY447" s="234"/>
      <c r="GI447" s="232"/>
      <c r="GJ447" s="233"/>
      <c r="GK447" s="233"/>
      <c r="GL447" s="234"/>
      <c r="GM447" s="233"/>
      <c r="GN447" s="234"/>
      <c r="GO447" s="233"/>
      <c r="GP447" s="234"/>
      <c r="GQ447" s="233"/>
      <c r="GR447" s="234"/>
      <c r="HB447" s="232"/>
      <c r="HC447" s="233"/>
      <c r="HD447" s="233"/>
      <c r="HE447" s="234"/>
      <c r="HF447" s="233"/>
      <c r="HG447" s="234"/>
      <c r="HH447" s="233"/>
      <c r="HI447" s="234"/>
      <c r="HJ447" s="233"/>
      <c r="HK447" s="234"/>
      <c r="HU447" s="232"/>
      <c r="HV447" s="233"/>
      <c r="HW447" s="233"/>
      <c r="HX447" s="234"/>
      <c r="HY447" s="233"/>
      <c r="HZ447" s="234"/>
      <c r="IA447" s="233"/>
      <c r="IB447" s="234"/>
      <c r="IC447" s="233"/>
      <c r="ID447" s="234"/>
      <c r="IN447" s="232"/>
      <c r="IO447" s="233"/>
      <c r="IP447" s="233"/>
      <c r="IQ447" s="234"/>
      <c r="IR447" s="233"/>
      <c r="IS447" s="234"/>
      <c r="IT447" s="233"/>
      <c r="IU447" s="234"/>
      <c r="IV447" s="233"/>
    </row>
    <row r="448" spans="2:256" s="201" customFormat="1" hidden="1">
      <c r="B448" s="213">
        <v>37895</v>
      </c>
      <c r="C448" s="214"/>
      <c r="D448" s="214">
        <v>70</v>
      </c>
      <c r="E448" s="214">
        <v>171.23694</v>
      </c>
      <c r="F448" s="214">
        <v>0</v>
      </c>
      <c r="G448" s="214">
        <v>0</v>
      </c>
      <c r="H448" s="214">
        <v>9</v>
      </c>
      <c r="I448" s="214">
        <v>37.933798000000003</v>
      </c>
      <c r="J448" s="214">
        <v>0</v>
      </c>
      <c r="K448" s="214">
        <v>0</v>
      </c>
      <c r="L448" s="214">
        <v>0</v>
      </c>
      <c r="M448" s="214">
        <v>0</v>
      </c>
      <c r="N448" s="9"/>
    </row>
    <row r="449" spans="2:14" s="201" customFormat="1" hidden="1">
      <c r="B449" s="213">
        <v>37926</v>
      </c>
      <c r="C449" s="214"/>
      <c r="D449" s="214">
        <v>69</v>
      </c>
      <c r="E449" s="214">
        <v>176.77665300000004</v>
      </c>
      <c r="F449" s="214">
        <v>0</v>
      </c>
      <c r="G449" s="214">
        <v>0</v>
      </c>
      <c r="H449" s="214">
        <v>9</v>
      </c>
      <c r="I449" s="214">
        <v>39.06431400000001</v>
      </c>
      <c r="J449" s="214">
        <v>0</v>
      </c>
      <c r="K449" s="214">
        <v>0</v>
      </c>
      <c r="L449" s="214">
        <v>0</v>
      </c>
      <c r="M449" s="214">
        <v>0</v>
      </c>
      <c r="N449" s="9"/>
    </row>
    <row r="450" spans="2:14" s="201" customFormat="1" hidden="1">
      <c r="B450" s="213">
        <v>37956</v>
      </c>
      <c r="C450" s="214"/>
      <c r="D450" s="214">
        <v>69</v>
      </c>
      <c r="E450" s="214">
        <v>188.45185799999999</v>
      </c>
      <c r="F450" s="214">
        <v>0</v>
      </c>
      <c r="G450" s="214">
        <v>0</v>
      </c>
      <c r="H450" s="214">
        <v>10</v>
      </c>
      <c r="I450" s="214">
        <v>42.452976999999997</v>
      </c>
      <c r="J450" s="214">
        <v>0</v>
      </c>
      <c r="K450" s="214">
        <v>0</v>
      </c>
      <c r="L450" s="214">
        <v>0</v>
      </c>
      <c r="M450" s="214">
        <v>0</v>
      </c>
      <c r="N450" s="9"/>
    </row>
    <row r="451" spans="2:14" s="201" customFormat="1" hidden="1">
      <c r="B451" s="213">
        <v>37987</v>
      </c>
      <c r="C451" s="214"/>
      <c r="D451" s="214">
        <v>69</v>
      </c>
      <c r="E451" s="214">
        <v>191.50907900000004</v>
      </c>
      <c r="F451" s="214">
        <v>0</v>
      </c>
      <c r="G451" s="214">
        <v>0</v>
      </c>
      <c r="H451" s="214">
        <v>9</v>
      </c>
      <c r="I451" s="214">
        <v>44.690834000000009</v>
      </c>
      <c r="J451" s="214">
        <v>0</v>
      </c>
      <c r="K451" s="214">
        <v>0</v>
      </c>
      <c r="L451" s="214">
        <v>0</v>
      </c>
      <c r="M451" s="214">
        <v>0</v>
      </c>
      <c r="N451" s="9"/>
    </row>
    <row r="452" spans="2:14" s="201" customFormat="1" hidden="1">
      <c r="B452" s="213">
        <v>38018</v>
      </c>
      <c r="C452" s="214"/>
      <c r="D452" s="214">
        <v>69</v>
      </c>
      <c r="E452" s="214">
        <v>168.00233399999999</v>
      </c>
      <c r="F452" s="214">
        <v>0</v>
      </c>
      <c r="G452" s="214">
        <v>0</v>
      </c>
      <c r="H452" s="214">
        <v>9</v>
      </c>
      <c r="I452" s="214">
        <v>45.974564000000008</v>
      </c>
      <c r="J452" s="214">
        <v>0</v>
      </c>
      <c r="K452" s="214">
        <v>0</v>
      </c>
      <c r="L452" s="214">
        <v>0</v>
      </c>
      <c r="M452" s="214">
        <v>0</v>
      </c>
      <c r="N452" s="9"/>
    </row>
    <row r="453" spans="2:14" s="201" customFormat="1" hidden="1">
      <c r="B453" s="213">
        <v>38047</v>
      </c>
      <c r="C453" s="214"/>
      <c r="D453" s="214">
        <v>69</v>
      </c>
      <c r="E453" s="214">
        <v>167.81780800000001</v>
      </c>
      <c r="F453" s="214">
        <v>0</v>
      </c>
      <c r="G453" s="214">
        <v>0</v>
      </c>
      <c r="H453" s="214">
        <v>9</v>
      </c>
      <c r="I453" s="214">
        <v>47.45580600000001</v>
      </c>
      <c r="J453" s="214">
        <v>0</v>
      </c>
      <c r="K453" s="214">
        <v>0</v>
      </c>
      <c r="L453" s="214">
        <v>0</v>
      </c>
      <c r="M453" s="214">
        <v>0</v>
      </c>
      <c r="N453" s="9"/>
    </row>
    <row r="454" spans="2:14" s="201" customFormat="1" hidden="1">
      <c r="B454" s="213">
        <v>38078</v>
      </c>
      <c r="C454" s="214"/>
      <c r="D454" s="214">
        <v>62</v>
      </c>
      <c r="E454" s="214">
        <v>90.726736000000002</v>
      </c>
      <c r="F454" s="214">
        <v>0</v>
      </c>
      <c r="G454" s="214">
        <v>0</v>
      </c>
      <c r="H454" s="214">
        <v>9</v>
      </c>
      <c r="I454" s="214">
        <v>48.910165000000006</v>
      </c>
      <c r="J454" s="214">
        <v>0</v>
      </c>
      <c r="K454" s="214">
        <v>0</v>
      </c>
      <c r="L454" s="214">
        <v>0</v>
      </c>
      <c r="M454" s="214">
        <v>0</v>
      </c>
      <c r="N454" s="9"/>
    </row>
    <row r="455" spans="2:14" s="201" customFormat="1" hidden="1">
      <c r="B455" s="213">
        <v>38108</v>
      </c>
      <c r="C455" s="214"/>
      <c r="D455" s="214">
        <v>62</v>
      </c>
      <c r="E455" s="214">
        <v>89.232615999999993</v>
      </c>
      <c r="F455" s="214">
        <v>0</v>
      </c>
      <c r="G455" s="214">
        <v>0</v>
      </c>
      <c r="H455" s="214">
        <v>9</v>
      </c>
      <c r="I455" s="214">
        <v>46.747159000000003</v>
      </c>
      <c r="J455" s="214">
        <v>0</v>
      </c>
      <c r="K455" s="214">
        <v>0</v>
      </c>
      <c r="L455" s="214">
        <v>0</v>
      </c>
      <c r="M455" s="214">
        <v>0</v>
      </c>
      <c r="N455" s="9"/>
    </row>
    <row r="456" spans="2:14" s="201" customFormat="1" hidden="1">
      <c r="B456" s="213">
        <v>38139</v>
      </c>
      <c r="C456" s="214"/>
      <c r="D456" s="214">
        <v>62</v>
      </c>
      <c r="E456" s="214">
        <v>78.724827000000005</v>
      </c>
      <c r="F456" s="214">
        <v>0</v>
      </c>
      <c r="G456" s="214">
        <v>0</v>
      </c>
      <c r="H456" s="214">
        <v>9</v>
      </c>
      <c r="I456" s="214">
        <v>49.284624000000001</v>
      </c>
      <c r="J456" s="214">
        <v>0</v>
      </c>
      <c r="K456" s="214">
        <v>0</v>
      </c>
      <c r="L456" s="214">
        <v>0</v>
      </c>
      <c r="M456" s="214">
        <v>0</v>
      </c>
      <c r="N456" s="9"/>
    </row>
    <row r="457" spans="2:14" s="201" customFormat="1" hidden="1">
      <c r="B457" s="213">
        <v>38169</v>
      </c>
      <c r="C457" s="214"/>
      <c r="D457" s="214">
        <v>62</v>
      </c>
      <c r="E457" s="214">
        <v>78.819145000000006</v>
      </c>
      <c r="F457" s="214">
        <v>0</v>
      </c>
      <c r="G457" s="214">
        <v>0</v>
      </c>
      <c r="H457" s="214">
        <v>9</v>
      </c>
      <c r="I457" s="214">
        <v>49.284624000000001</v>
      </c>
      <c r="J457" s="214">
        <v>0</v>
      </c>
      <c r="K457" s="214">
        <v>0</v>
      </c>
      <c r="L457" s="214">
        <v>0</v>
      </c>
      <c r="M457" s="214">
        <v>0</v>
      </c>
      <c r="N457" s="9"/>
    </row>
    <row r="458" spans="2:14" s="201" customFormat="1" hidden="1">
      <c r="B458" s="213">
        <v>38200</v>
      </c>
      <c r="C458" s="214"/>
      <c r="D458" s="214">
        <v>62</v>
      </c>
      <c r="E458" s="214">
        <v>82.179315000000003</v>
      </c>
      <c r="F458" s="214">
        <v>0</v>
      </c>
      <c r="G458" s="214">
        <v>0</v>
      </c>
      <c r="H458" s="214">
        <v>8</v>
      </c>
      <c r="I458" s="214">
        <v>50.825698000000003</v>
      </c>
      <c r="J458" s="214">
        <v>0</v>
      </c>
      <c r="K458" s="214">
        <v>0</v>
      </c>
      <c r="L458" s="214">
        <v>0</v>
      </c>
      <c r="M458" s="214">
        <v>0</v>
      </c>
      <c r="N458" s="9"/>
    </row>
    <row r="459" spans="2:14" s="201" customFormat="1" hidden="1">
      <c r="B459" s="213">
        <v>38231</v>
      </c>
      <c r="C459" s="214"/>
      <c r="D459" s="214">
        <v>61</v>
      </c>
      <c r="E459" s="214">
        <v>72.972134999999994</v>
      </c>
      <c r="F459" s="214">
        <v>0</v>
      </c>
      <c r="G459" s="214">
        <v>0</v>
      </c>
      <c r="H459" s="214">
        <v>8</v>
      </c>
      <c r="I459" s="214">
        <v>51.372011000000001</v>
      </c>
      <c r="J459" s="214">
        <v>0</v>
      </c>
      <c r="K459" s="214">
        <v>0</v>
      </c>
      <c r="L459" s="214">
        <v>0</v>
      </c>
      <c r="M459" s="214">
        <v>0</v>
      </c>
      <c r="N459" s="9"/>
    </row>
    <row r="460" spans="2:14" s="201" customFormat="1" hidden="1">
      <c r="B460" s="213">
        <v>38261</v>
      </c>
      <c r="C460" s="214"/>
      <c r="D460" s="214">
        <v>61</v>
      </c>
      <c r="E460" s="214">
        <v>78.143811999999997</v>
      </c>
      <c r="F460" s="214">
        <v>0</v>
      </c>
      <c r="G460" s="214">
        <v>0</v>
      </c>
      <c r="H460" s="214">
        <v>7</v>
      </c>
      <c r="I460" s="214">
        <v>44.237673000000001</v>
      </c>
      <c r="J460" s="214">
        <v>0</v>
      </c>
      <c r="K460" s="214">
        <v>0</v>
      </c>
      <c r="L460" s="214">
        <v>0</v>
      </c>
      <c r="M460" s="214">
        <v>0</v>
      </c>
      <c r="N460" s="9"/>
    </row>
    <row r="461" spans="2:14" s="201" customFormat="1" hidden="1">
      <c r="B461" s="213">
        <v>38292</v>
      </c>
      <c r="C461" s="214"/>
      <c r="D461" s="214">
        <v>60</v>
      </c>
      <c r="E461" s="214">
        <v>78.786985999999999</v>
      </c>
      <c r="F461" s="214">
        <v>0</v>
      </c>
      <c r="G461" s="214">
        <v>0</v>
      </c>
      <c r="H461" s="214">
        <v>7</v>
      </c>
      <c r="I461" s="214">
        <v>49.064664999999998</v>
      </c>
      <c r="J461" s="214">
        <v>0</v>
      </c>
      <c r="K461" s="214">
        <v>0</v>
      </c>
      <c r="L461" s="214">
        <v>0</v>
      </c>
      <c r="M461" s="214">
        <v>0</v>
      </c>
      <c r="N461" s="9"/>
    </row>
    <row r="462" spans="2:14" s="201" customFormat="1" hidden="1">
      <c r="B462" s="213">
        <v>38322</v>
      </c>
      <c r="C462" s="214"/>
      <c r="D462" s="214">
        <v>57</v>
      </c>
      <c r="E462" s="214">
        <v>80.120670000000004</v>
      </c>
      <c r="F462" s="214">
        <v>0</v>
      </c>
      <c r="G462" s="214">
        <v>0</v>
      </c>
      <c r="H462" s="214">
        <v>7</v>
      </c>
      <c r="I462" s="214">
        <v>51.089798999999999</v>
      </c>
      <c r="J462" s="214">
        <v>0</v>
      </c>
      <c r="K462" s="214">
        <v>0</v>
      </c>
      <c r="L462" s="214">
        <v>0</v>
      </c>
      <c r="M462" s="214">
        <v>0</v>
      </c>
      <c r="N462" s="9"/>
    </row>
    <row r="463" spans="2:14" s="201" customFormat="1" hidden="1">
      <c r="B463" s="213">
        <v>38353</v>
      </c>
      <c r="C463" s="214"/>
      <c r="D463" s="214">
        <v>49</v>
      </c>
      <c r="E463" s="214">
        <v>84.721282000000002</v>
      </c>
      <c r="F463" s="214">
        <v>0</v>
      </c>
      <c r="G463" s="214">
        <v>0</v>
      </c>
      <c r="H463" s="214">
        <v>7</v>
      </c>
      <c r="I463" s="214">
        <v>53.464737999999997</v>
      </c>
      <c r="J463" s="214">
        <v>0</v>
      </c>
      <c r="K463" s="214">
        <v>0</v>
      </c>
      <c r="L463" s="214">
        <v>0</v>
      </c>
      <c r="M463" s="214">
        <v>0</v>
      </c>
      <c r="N463" s="9"/>
    </row>
    <row r="464" spans="2:14" s="201" customFormat="1" hidden="1">
      <c r="B464" s="213">
        <v>38384</v>
      </c>
      <c r="C464" s="214"/>
      <c r="D464" s="214">
        <v>49</v>
      </c>
      <c r="E464" s="214">
        <v>80.400745000000001</v>
      </c>
      <c r="F464" s="214">
        <v>0</v>
      </c>
      <c r="G464" s="214">
        <v>0</v>
      </c>
      <c r="H464" s="214">
        <v>7</v>
      </c>
      <c r="I464" s="214">
        <v>31.292994</v>
      </c>
      <c r="J464" s="214">
        <v>0</v>
      </c>
      <c r="K464" s="214">
        <v>0</v>
      </c>
      <c r="L464" s="214">
        <v>0</v>
      </c>
      <c r="M464" s="214">
        <v>0</v>
      </c>
      <c r="N464" s="9"/>
    </row>
    <row r="465" spans="1:14" s="201" customFormat="1" hidden="1">
      <c r="B465" s="213">
        <v>38412</v>
      </c>
      <c r="C465" s="214"/>
      <c r="D465" s="214">
        <v>48</v>
      </c>
      <c r="E465" s="214">
        <v>81.966559000000004</v>
      </c>
      <c r="F465" s="214">
        <v>0</v>
      </c>
      <c r="G465" s="214">
        <v>0</v>
      </c>
      <c r="H465" s="214">
        <v>7</v>
      </c>
      <c r="I465" s="214">
        <v>31.592994000000001</v>
      </c>
      <c r="J465" s="214">
        <v>0</v>
      </c>
      <c r="K465" s="214">
        <v>0</v>
      </c>
      <c r="L465" s="214">
        <v>0</v>
      </c>
      <c r="M465" s="214">
        <v>0</v>
      </c>
      <c r="N465" s="9"/>
    </row>
    <row r="466" spans="1:14" s="201" customFormat="1" hidden="1">
      <c r="B466" s="213">
        <v>38443</v>
      </c>
      <c r="C466" s="214"/>
      <c r="D466" s="214">
        <v>50</v>
      </c>
      <c r="E466" s="214">
        <v>78.871161000000001</v>
      </c>
      <c r="F466" s="214">
        <v>0</v>
      </c>
      <c r="G466" s="214">
        <v>0</v>
      </c>
      <c r="H466" s="214">
        <v>8</v>
      </c>
      <c r="I466" s="214">
        <v>32.960045000000001</v>
      </c>
      <c r="J466" s="214">
        <v>0</v>
      </c>
      <c r="K466" s="214">
        <v>0</v>
      </c>
      <c r="L466" s="214">
        <v>0</v>
      </c>
      <c r="M466" s="214">
        <v>0</v>
      </c>
      <c r="N466" s="9"/>
    </row>
    <row r="467" spans="1:14" s="201" customFormat="1" hidden="1">
      <c r="B467" s="213">
        <v>38473</v>
      </c>
      <c r="C467" s="214"/>
      <c r="D467" s="214">
        <v>49</v>
      </c>
      <c r="E467" s="214">
        <v>80.136972999999998</v>
      </c>
      <c r="F467" s="214">
        <v>0</v>
      </c>
      <c r="G467" s="214">
        <v>0</v>
      </c>
      <c r="H467" s="214">
        <v>8</v>
      </c>
      <c r="I467" s="214">
        <v>33.234045000000002</v>
      </c>
      <c r="J467" s="214">
        <v>0</v>
      </c>
      <c r="K467" s="214">
        <v>0</v>
      </c>
      <c r="L467" s="214">
        <v>0</v>
      </c>
      <c r="M467" s="214">
        <v>0</v>
      </c>
      <c r="N467" s="9"/>
    </row>
    <row r="468" spans="1:14" s="201" customFormat="1" hidden="1">
      <c r="B468" s="213">
        <v>38504</v>
      </c>
      <c r="C468" s="214"/>
      <c r="D468" s="214">
        <v>51</v>
      </c>
      <c r="E468" s="214">
        <v>78.854916000000003</v>
      </c>
      <c r="F468" s="214">
        <v>0</v>
      </c>
      <c r="G468" s="214">
        <v>0</v>
      </c>
      <c r="H468" s="214">
        <v>8</v>
      </c>
      <c r="I468" s="214">
        <v>35.340671999999998</v>
      </c>
      <c r="J468" s="214">
        <v>0</v>
      </c>
      <c r="K468" s="214">
        <v>0</v>
      </c>
      <c r="L468" s="214">
        <v>0</v>
      </c>
      <c r="M468" s="214">
        <v>0</v>
      </c>
      <c r="N468" s="9"/>
    </row>
    <row r="469" spans="1:14" hidden="1">
      <c r="A469" s="201"/>
      <c r="B469" s="213">
        <v>38534</v>
      </c>
      <c r="C469" s="214"/>
      <c r="D469" s="214">
        <v>48</v>
      </c>
      <c r="E469" s="214">
        <v>80.021721999999997</v>
      </c>
      <c r="F469" s="214">
        <v>0</v>
      </c>
      <c r="G469" s="214">
        <v>0</v>
      </c>
      <c r="H469" s="214">
        <v>8</v>
      </c>
      <c r="I469" s="214">
        <v>35.802230999999999</v>
      </c>
      <c r="J469" s="214">
        <v>0</v>
      </c>
      <c r="K469" s="214">
        <v>0</v>
      </c>
      <c r="L469" s="214">
        <v>0</v>
      </c>
      <c r="M469" s="214">
        <v>0</v>
      </c>
    </row>
    <row r="470" spans="1:14" hidden="1">
      <c r="A470" s="201"/>
      <c r="B470" s="213">
        <v>38565</v>
      </c>
      <c r="C470" s="214"/>
      <c r="D470" s="214">
        <v>46</v>
      </c>
      <c r="E470" s="214">
        <v>81.104994000000005</v>
      </c>
      <c r="F470" s="214">
        <v>0</v>
      </c>
      <c r="G470" s="214">
        <v>0</v>
      </c>
      <c r="H470" s="214">
        <v>7</v>
      </c>
      <c r="I470" s="214">
        <v>36.475382000000003</v>
      </c>
      <c r="J470" s="214">
        <v>0</v>
      </c>
      <c r="K470" s="214">
        <v>0</v>
      </c>
      <c r="L470" s="214">
        <v>0</v>
      </c>
      <c r="M470" s="214">
        <v>0</v>
      </c>
    </row>
    <row r="471" spans="1:14" hidden="1">
      <c r="A471" s="201"/>
      <c r="B471" s="213">
        <v>38596</v>
      </c>
      <c r="C471" s="214"/>
      <c r="D471" s="214">
        <v>48</v>
      </c>
      <c r="E471" s="214">
        <v>82.346790999999996</v>
      </c>
      <c r="F471" s="214">
        <v>0</v>
      </c>
      <c r="G471" s="214">
        <v>0</v>
      </c>
      <c r="H471" s="214">
        <v>7</v>
      </c>
      <c r="I471" s="214">
        <v>36.675381999999999</v>
      </c>
      <c r="J471" s="214">
        <v>0</v>
      </c>
      <c r="K471" s="214">
        <v>0</v>
      </c>
      <c r="L471" s="214">
        <v>0</v>
      </c>
      <c r="M471" s="214">
        <v>0</v>
      </c>
    </row>
    <row r="472" spans="1:14" s="201" customFormat="1" hidden="1">
      <c r="B472" s="213">
        <v>38626</v>
      </c>
      <c r="C472" s="214"/>
      <c r="D472" s="214">
        <v>50</v>
      </c>
      <c r="E472" s="214">
        <v>85.913470000000004</v>
      </c>
      <c r="F472" s="214">
        <v>0</v>
      </c>
      <c r="G472" s="214">
        <v>0</v>
      </c>
      <c r="H472" s="214">
        <v>7</v>
      </c>
      <c r="I472" s="214">
        <v>36.875382000000002</v>
      </c>
      <c r="J472" s="214">
        <v>0</v>
      </c>
      <c r="K472" s="214">
        <v>0</v>
      </c>
      <c r="L472" s="214">
        <v>0</v>
      </c>
      <c r="M472" s="214">
        <v>0</v>
      </c>
      <c r="N472" s="9"/>
    </row>
    <row r="473" spans="1:14" s="201" customFormat="1" hidden="1">
      <c r="B473" s="213">
        <v>38657</v>
      </c>
      <c r="C473" s="214"/>
      <c r="D473" s="214">
        <v>51</v>
      </c>
      <c r="E473" s="214">
        <v>87.418907000000004</v>
      </c>
      <c r="F473" s="214">
        <v>0</v>
      </c>
      <c r="G473" s="214">
        <v>0</v>
      </c>
      <c r="H473" s="214">
        <v>7</v>
      </c>
      <c r="I473" s="214">
        <v>37.575381999999998</v>
      </c>
      <c r="J473" s="214">
        <v>0</v>
      </c>
      <c r="K473" s="214">
        <v>0</v>
      </c>
      <c r="L473" s="214">
        <v>0</v>
      </c>
      <c r="M473" s="214">
        <v>0</v>
      </c>
      <c r="N473" s="9"/>
    </row>
    <row r="474" spans="1:14" s="201" customFormat="1" hidden="1">
      <c r="B474" s="213">
        <v>38687</v>
      </c>
      <c r="C474" s="214"/>
      <c r="D474" s="214">
        <v>50</v>
      </c>
      <c r="E474" s="214">
        <v>88.376182</v>
      </c>
      <c r="F474" s="214">
        <v>0</v>
      </c>
      <c r="G474" s="214">
        <v>0</v>
      </c>
      <c r="H474" s="214">
        <v>7</v>
      </c>
      <c r="I474" s="214">
        <v>43.089146</v>
      </c>
      <c r="J474" s="214">
        <v>0</v>
      </c>
      <c r="K474" s="214">
        <v>0</v>
      </c>
      <c r="L474" s="214">
        <v>0</v>
      </c>
      <c r="M474" s="214">
        <v>0</v>
      </c>
      <c r="N474" s="9"/>
    </row>
    <row r="475" spans="1:14" s="201" customFormat="1" hidden="1">
      <c r="B475" s="213">
        <v>38718</v>
      </c>
      <c r="C475" s="214"/>
      <c r="D475" s="214">
        <v>52</v>
      </c>
      <c r="E475" s="214">
        <v>88.376142000000002</v>
      </c>
      <c r="F475" s="214">
        <v>0</v>
      </c>
      <c r="G475" s="214">
        <v>0</v>
      </c>
      <c r="H475" s="214">
        <v>7</v>
      </c>
      <c r="I475" s="214">
        <v>44.058630999999998</v>
      </c>
      <c r="J475" s="214">
        <v>0</v>
      </c>
      <c r="K475" s="214">
        <v>0</v>
      </c>
      <c r="L475" s="214">
        <v>0</v>
      </c>
      <c r="M475" s="214">
        <v>0</v>
      </c>
      <c r="N475" s="9"/>
    </row>
    <row r="476" spans="1:14" s="201" customFormat="1" hidden="1">
      <c r="B476" s="213">
        <v>38749</v>
      </c>
      <c r="C476" s="214"/>
      <c r="D476" s="214">
        <v>50</v>
      </c>
      <c r="E476" s="214">
        <v>54.306759</v>
      </c>
      <c r="F476" s="214">
        <v>0</v>
      </c>
      <c r="G476" s="214">
        <v>0</v>
      </c>
      <c r="H476" s="214">
        <v>7</v>
      </c>
      <c r="I476" s="214">
        <v>45.084192999999999</v>
      </c>
      <c r="J476" s="214">
        <v>0</v>
      </c>
      <c r="K476" s="214">
        <v>0</v>
      </c>
      <c r="L476" s="214">
        <v>0</v>
      </c>
      <c r="M476" s="214">
        <v>0</v>
      </c>
      <c r="N476" s="9"/>
    </row>
    <row r="477" spans="1:14" s="201" customFormat="1" hidden="1">
      <c r="B477" s="213">
        <v>38777</v>
      </c>
      <c r="C477" s="214"/>
      <c r="D477" s="214">
        <v>49</v>
      </c>
      <c r="E477" s="214">
        <v>54.517681000000003</v>
      </c>
      <c r="F477" s="214">
        <v>0</v>
      </c>
      <c r="G477" s="214">
        <v>0</v>
      </c>
      <c r="H477" s="214">
        <v>7</v>
      </c>
      <c r="I477" s="214">
        <v>46.080325000000002</v>
      </c>
      <c r="J477" s="214">
        <v>0</v>
      </c>
      <c r="K477" s="214">
        <v>0</v>
      </c>
      <c r="L477" s="214">
        <v>0</v>
      </c>
      <c r="M477" s="214">
        <v>0</v>
      </c>
      <c r="N477" s="9"/>
    </row>
    <row r="478" spans="1:14" s="201" customFormat="1" hidden="1">
      <c r="B478" s="213">
        <v>38808</v>
      </c>
      <c r="C478" s="214"/>
      <c r="D478" s="214">
        <v>49</v>
      </c>
      <c r="E478" s="214">
        <v>42.157476000000003</v>
      </c>
      <c r="F478" s="214">
        <v>0</v>
      </c>
      <c r="G478" s="214">
        <v>0</v>
      </c>
      <c r="H478" s="214">
        <v>7</v>
      </c>
      <c r="I478" s="214">
        <v>48.415171000000001</v>
      </c>
      <c r="J478" s="214">
        <v>0</v>
      </c>
      <c r="K478" s="214">
        <v>0</v>
      </c>
      <c r="L478" s="214">
        <v>0</v>
      </c>
      <c r="M478" s="214">
        <v>0</v>
      </c>
      <c r="N478" s="9"/>
    </row>
    <row r="479" spans="1:14" s="201" customFormat="1" hidden="1">
      <c r="B479" s="213">
        <v>38838</v>
      </c>
      <c r="C479" s="214"/>
      <c r="D479" s="214">
        <v>49</v>
      </c>
      <c r="E479" s="214">
        <v>42.173316</v>
      </c>
      <c r="F479" s="214">
        <v>0</v>
      </c>
      <c r="G479" s="214">
        <v>0</v>
      </c>
      <c r="H479" s="214">
        <v>7</v>
      </c>
      <c r="I479" s="214">
        <v>49.414451999999997</v>
      </c>
      <c r="J479" s="214">
        <v>0</v>
      </c>
      <c r="K479" s="214">
        <v>0</v>
      </c>
      <c r="L479" s="214">
        <v>0</v>
      </c>
      <c r="M479" s="214">
        <v>0</v>
      </c>
      <c r="N479" s="9"/>
    </row>
    <row r="480" spans="1:14" s="201" customFormat="1" hidden="1">
      <c r="B480" s="213">
        <v>38869</v>
      </c>
      <c r="C480" s="214"/>
      <c r="D480" s="214">
        <v>49</v>
      </c>
      <c r="E480" s="214">
        <v>42.708998999999999</v>
      </c>
      <c r="F480" s="214">
        <v>0</v>
      </c>
      <c r="G480" s="214">
        <v>0</v>
      </c>
      <c r="H480" s="214">
        <v>7</v>
      </c>
      <c r="I480" s="214">
        <v>50.635584999999999</v>
      </c>
      <c r="J480" s="214">
        <v>0</v>
      </c>
      <c r="K480" s="214">
        <v>0</v>
      </c>
      <c r="L480" s="214">
        <v>0</v>
      </c>
      <c r="M480" s="214">
        <v>0</v>
      </c>
      <c r="N480" s="9"/>
    </row>
    <row r="481" spans="2:14" s="201" customFormat="1" hidden="1">
      <c r="B481" s="213">
        <v>38899</v>
      </c>
      <c r="C481" s="214"/>
      <c r="D481" s="214">
        <v>49</v>
      </c>
      <c r="E481" s="214">
        <v>42.848998999999999</v>
      </c>
      <c r="F481" s="214">
        <v>0</v>
      </c>
      <c r="G481" s="214">
        <v>0</v>
      </c>
      <c r="H481" s="214">
        <v>7</v>
      </c>
      <c r="I481" s="214">
        <v>51.653689999999997</v>
      </c>
      <c r="J481" s="214">
        <v>0</v>
      </c>
      <c r="K481" s="214">
        <v>0</v>
      </c>
      <c r="L481" s="214">
        <v>0</v>
      </c>
      <c r="M481" s="214">
        <v>0</v>
      </c>
      <c r="N481" s="9"/>
    </row>
    <row r="482" spans="2:14" s="201" customFormat="1" hidden="1">
      <c r="B482" s="213">
        <v>38930</v>
      </c>
      <c r="C482" s="214"/>
      <c r="D482" s="214">
        <v>47</v>
      </c>
      <c r="E482" s="214">
        <v>43.222597999999998</v>
      </c>
      <c r="F482" s="214">
        <v>0</v>
      </c>
      <c r="G482" s="214">
        <v>0</v>
      </c>
      <c r="H482" s="214">
        <v>7</v>
      </c>
      <c r="I482" s="214">
        <v>53.372642999999997</v>
      </c>
      <c r="J482" s="214">
        <v>0</v>
      </c>
      <c r="K482" s="214">
        <v>0</v>
      </c>
      <c r="L482" s="214">
        <v>0</v>
      </c>
      <c r="M482" s="214">
        <v>0</v>
      </c>
      <c r="N482" s="9"/>
    </row>
    <row r="483" spans="2:14" s="201" customFormat="1" hidden="1">
      <c r="B483" s="213">
        <v>38961</v>
      </c>
      <c r="C483" s="214"/>
      <c r="D483" s="214">
        <v>46</v>
      </c>
      <c r="E483" s="214">
        <v>43.350237</v>
      </c>
      <c r="F483" s="214">
        <v>0</v>
      </c>
      <c r="G483" s="214">
        <v>0</v>
      </c>
      <c r="H483" s="214">
        <v>7</v>
      </c>
      <c r="I483" s="214">
        <v>53.839444999999998</v>
      </c>
      <c r="J483" s="214">
        <v>0</v>
      </c>
      <c r="K483" s="214">
        <v>0</v>
      </c>
      <c r="L483" s="214">
        <v>0</v>
      </c>
      <c r="M483" s="214">
        <v>0</v>
      </c>
      <c r="N483" s="9"/>
    </row>
    <row r="484" spans="2:14" s="201" customFormat="1" hidden="1">
      <c r="B484" s="213">
        <v>38991</v>
      </c>
      <c r="C484" s="214"/>
      <c r="D484" s="214">
        <v>46</v>
      </c>
      <c r="E484" s="214">
        <v>45.218572999999999</v>
      </c>
      <c r="F484" s="214">
        <v>0</v>
      </c>
      <c r="G484" s="214">
        <v>0</v>
      </c>
      <c r="H484" s="214">
        <v>7</v>
      </c>
      <c r="I484" s="214">
        <v>54.219503000000003</v>
      </c>
      <c r="J484" s="214">
        <v>0</v>
      </c>
      <c r="K484" s="214">
        <v>0</v>
      </c>
      <c r="L484" s="214">
        <v>0</v>
      </c>
      <c r="M484" s="214">
        <v>0</v>
      </c>
      <c r="N484" s="9"/>
    </row>
    <row r="485" spans="2:14" s="201" customFormat="1" hidden="1">
      <c r="B485" s="213">
        <v>39022</v>
      </c>
      <c r="C485" s="214"/>
      <c r="D485" s="214">
        <v>45</v>
      </c>
      <c r="E485" s="214">
        <v>45.066588000000003</v>
      </c>
      <c r="F485" s="214">
        <v>0</v>
      </c>
      <c r="G485" s="214">
        <v>0</v>
      </c>
      <c r="H485" s="214">
        <v>7</v>
      </c>
      <c r="I485" s="214">
        <v>54.348035000000003</v>
      </c>
      <c r="J485" s="214">
        <v>0</v>
      </c>
      <c r="K485" s="214">
        <v>0</v>
      </c>
      <c r="L485" s="214">
        <v>0</v>
      </c>
      <c r="M485" s="214">
        <v>0</v>
      </c>
      <c r="N485" s="9"/>
    </row>
    <row r="486" spans="2:14" s="201" customFormat="1" hidden="1">
      <c r="B486" s="213">
        <v>39052</v>
      </c>
      <c r="C486" s="214"/>
      <c r="D486" s="214">
        <v>45</v>
      </c>
      <c r="E486" s="214">
        <v>45.346839000000003</v>
      </c>
      <c r="F486" s="214">
        <v>0</v>
      </c>
      <c r="G486" s="214">
        <v>0</v>
      </c>
      <c r="H486" s="214">
        <v>7</v>
      </c>
      <c r="I486" s="214">
        <v>55.266984999999998</v>
      </c>
      <c r="J486" s="214">
        <v>0</v>
      </c>
      <c r="K486" s="214">
        <v>0</v>
      </c>
      <c r="L486" s="214">
        <v>0</v>
      </c>
      <c r="M486" s="214">
        <v>0</v>
      </c>
      <c r="N486" s="9"/>
    </row>
    <row r="487" spans="2:14" s="201" customFormat="1" hidden="1">
      <c r="B487" s="213">
        <v>39083</v>
      </c>
      <c r="C487" s="214"/>
      <c r="D487" s="214">
        <v>44</v>
      </c>
      <c r="E487" s="214">
        <v>45.700028000000003</v>
      </c>
      <c r="F487" s="214">
        <v>0</v>
      </c>
      <c r="G487" s="214">
        <v>0</v>
      </c>
      <c r="H487" s="214">
        <v>7</v>
      </c>
      <c r="I487" s="214">
        <v>56.183804000000002</v>
      </c>
      <c r="J487" s="214">
        <v>0</v>
      </c>
      <c r="K487" s="214">
        <v>0</v>
      </c>
      <c r="L487" s="214">
        <v>0</v>
      </c>
      <c r="M487" s="214">
        <v>0</v>
      </c>
      <c r="N487" s="9"/>
    </row>
    <row r="488" spans="2:14" s="201" customFormat="1" hidden="1">
      <c r="B488" s="213">
        <v>39114</v>
      </c>
      <c r="C488" s="214"/>
      <c r="D488" s="214">
        <v>44</v>
      </c>
      <c r="E488" s="214">
        <v>43.618020999999999</v>
      </c>
      <c r="F488" s="214">
        <v>0</v>
      </c>
      <c r="G488" s="214">
        <v>0</v>
      </c>
      <c r="H488" s="214">
        <v>7</v>
      </c>
      <c r="I488" s="214">
        <v>56.183804000000002</v>
      </c>
      <c r="J488" s="214">
        <v>0</v>
      </c>
      <c r="K488" s="214">
        <v>0</v>
      </c>
      <c r="L488" s="214">
        <v>0</v>
      </c>
      <c r="M488" s="214">
        <v>0</v>
      </c>
      <c r="N488" s="9"/>
    </row>
    <row r="489" spans="2:14" s="201" customFormat="1" hidden="1">
      <c r="B489" s="213">
        <v>39142</v>
      </c>
      <c r="C489" s="214"/>
      <c r="D489" s="214">
        <v>44</v>
      </c>
      <c r="E489" s="214">
        <v>43.838754000000002</v>
      </c>
      <c r="F489" s="214">
        <v>0</v>
      </c>
      <c r="G489" s="214">
        <v>0</v>
      </c>
      <c r="H489" s="214">
        <v>7</v>
      </c>
      <c r="I489" s="214">
        <v>56.183804000000002</v>
      </c>
      <c r="J489" s="214">
        <v>0</v>
      </c>
      <c r="K489" s="214">
        <v>0</v>
      </c>
      <c r="L489" s="214">
        <v>0</v>
      </c>
      <c r="M489" s="214">
        <v>0</v>
      </c>
      <c r="N489" s="9"/>
    </row>
    <row r="490" spans="2:14" s="201" customFormat="1" hidden="1">
      <c r="B490" s="213">
        <v>39173</v>
      </c>
      <c r="C490" s="214"/>
      <c r="D490" s="214">
        <v>44</v>
      </c>
      <c r="E490" s="214">
        <v>44.023575999999998</v>
      </c>
      <c r="F490" s="214">
        <v>0</v>
      </c>
      <c r="G490" s="214">
        <v>0</v>
      </c>
      <c r="H490" s="214">
        <v>7</v>
      </c>
      <c r="I490" s="214">
        <v>57.799230000000001</v>
      </c>
      <c r="J490" s="214">
        <v>0</v>
      </c>
      <c r="K490" s="214">
        <v>0</v>
      </c>
      <c r="L490" s="214">
        <v>0</v>
      </c>
      <c r="M490" s="214">
        <v>0</v>
      </c>
      <c r="N490" s="9"/>
    </row>
    <row r="491" spans="2:14" s="201" customFormat="1" hidden="1">
      <c r="B491" s="213">
        <v>39203</v>
      </c>
      <c r="C491" s="214"/>
      <c r="D491" s="214">
        <v>44</v>
      </c>
      <c r="E491" s="214">
        <v>44.242913999999999</v>
      </c>
      <c r="F491" s="214">
        <v>0</v>
      </c>
      <c r="G491" s="214">
        <v>0</v>
      </c>
      <c r="H491" s="214">
        <v>7</v>
      </c>
      <c r="I491" s="214">
        <v>58.32123</v>
      </c>
      <c r="J491" s="214">
        <v>0</v>
      </c>
      <c r="K491" s="214">
        <v>0</v>
      </c>
      <c r="L491" s="214">
        <v>0</v>
      </c>
      <c r="M491" s="214">
        <v>0</v>
      </c>
      <c r="N491" s="9"/>
    </row>
    <row r="492" spans="2:14" s="201" customFormat="1" hidden="1">
      <c r="B492" s="213">
        <v>39234</v>
      </c>
      <c r="C492" s="214"/>
      <c r="D492" s="214">
        <v>44</v>
      </c>
      <c r="E492" s="214">
        <v>44.644286999999998</v>
      </c>
      <c r="F492" s="214">
        <v>0</v>
      </c>
      <c r="G492" s="214">
        <v>0</v>
      </c>
      <c r="H492" s="214">
        <v>7</v>
      </c>
      <c r="I492" s="214">
        <v>61.546390000000002</v>
      </c>
      <c r="J492" s="214">
        <v>0</v>
      </c>
      <c r="K492" s="214">
        <v>0</v>
      </c>
      <c r="L492" s="214">
        <v>0</v>
      </c>
      <c r="M492" s="214">
        <v>0</v>
      </c>
      <c r="N492" s="9"/>
    </row>
    <row r="493" spans="2:14" s="201" customFormat="1" hidden="1">
      <c r="B493" s="213">
        <v>39264</v>
      </c>
      <c r="C493" s="214"/>
      <c r="D493" s="214">
        <v>44</v>
      </c>
      <c r="E493" s="214">
        <v>44.762911000000003</v>
      </c>
      <c r="F493" s="214">
        <v>0</v>
      </c>
      <c r="G493" s="214">
        <v>0</v>
      </c>
      <c r="H493" s="214">
        <v>7</v>
      </c>
      <c r="I493" s="214">
        <v>63.413170000000001</v>
      </c>
      <c r="J493" s="214">
        <v>0</v>
      </c>
      <c r="K493" s="214">
        <v>0</v>
      </c>
      <c r="L493" s="214">
        <v>0</v>
      </c>
      <c r="M493" s="214">
        <v>0</v>
      </c>
      <c r="N493" s="9"/>
    </row>
    <row r="494" spans="2:14" s="201" customFormat="1" hidden="1">
      <c r="B494" s="213">
        <v>39295</v>
      </c>
      <c r="C494" s="214"/>
      <c r="D494" s="214">
        <v>44</v>
      </c>
      <c r="E494" s="214">
        <v>36.773445000000002</v>
      </c>
      <c r="F494" s="214">
        <v>0</v>
      </c>
      <c r="G494" s="214">
        <v>0</v>
      </c>
      <c r="H494" s="214">
        <v>7</v>
      </c>
      <c r="I494" s="214">
        <v>55.754613999999997</v>
      </c>
      <c r="J494" s="214">
        <v>0</v>
      </c>
      <c r="K494" s="214">
        <v>0</v>
      </c>
      <c r="L494" s="214">
        <v>0</v>
      </c>
      <c r="M494" s="214">
        <v>0</v>
      </c>
      <c r="N494" s="9"/>
    </row>
    <row r="495" spans="2:14" s="201" customFormat="1" hidden="1">
      <c r="B495" s="213">
        <v>39326</v>
      </c>
      <c r="C495" s="214"/>
      <c r="D495" s="214">
        <v>44</v>
      </c>
      <c r="E495" s="214">
        <v>37.069012999999998</v>
      </c>
      <c r="F495" s="214">
        <v>0</v>
      </c>
      <c r="G495" s="214">
        <v>0</v>
      </c>
      <c r="H495" s="214">
        <v>7</v>
      </c>
      <c r="I495" s="214">
        <v>56.008299000000001</v>
      </c>
      <c r="J495" s="214">
        <v>0</v>
      </c>
      <c r="K495" s="214">
        <v>0</v>
      </c>
      <c r="L495" s="214">
        <v>0</v>
      </c>
      <c r="M495" s="214">
        <v>0</v>
      </c>
      <c r="N495" s="9"/>
    </row>
    <row r="496" spans="2:14" s="201" customFormat="1" hidden="1">
      <c r="B496" s="213">
        <v>39356</v>
      </c>
      <c r="C496" s="214"/>
      <c r="D496" s="214">
        <v>44</v>
      </c>
      <c r="E496" s="214">
        <v>39.760348999999998</v>
      </c>
      <c r="F496" s="214">
        <v>0</v>
      </c>
      <c r="G496" s="214">
        <v>0</v>
      </c>
      <c r="H496" s="214">
        <v>7</v>
      </c>
      <c r="I496" s="214">
        <v>55.337710999999999</v>
      </c>
      <c r="J496" s="214">
        <v>0</v>
      </c>
      <c r="K496" s="214">
        <v>0</v>
      </c>
      <c r="L496" s="214">
        <v>0</v>
      </c>
      <c r="M496" s="214">
        <v>0</v>
      </c>
      <c r="N496" s="9"/>
    </row>
    <row r="497" spans="2:14" s="201" customFormat="1" hidden="1">
      <c r="B497" s="213">
        <v>39387</v>
      </c>
      <c r="C497" s="214"/>
      <c r="D497" s="214">
        <v>44</v>
      </c>
      <c r="E497" s="214">
        <v>40.41433</v>
      </c>
      <c r="F497" s="214">
        <v>0</v>
      </c>
      <c r="G497" s="214">
        <v>0</v>
      </c>
      <c r="H497" s="214">
        <v>7</v>
      </c>
      <c r="I497" s="214">
        <v>54.767710999999998</v>
      </c>
      <c r="J497" s="214">
        <v>0</v>
      </c>
      <c r="K497" s="214">
        <v>0</v>
      </c>
      <c r="L497" s="214">
        <v>0</v>
      </c>
      <c r="M497" s="214">
        <v>0</v>
      </c>
      <c r="N497" s="9"/>
    </row>
    <row r="498" spans="2:14" hidden="1">
      <c r="B498" s="213">
        <v>39417</v>
      </c>
      <c r="C498" s="214"/>
      <c r="D498" s="214">
        <v>44</v>
      </c>
      <c r="E498" s="214">
        <v>39.979965999999997</v>
      </c>
      <c r="F498" s="214">
        <v>0</v>
      </c>
      <c r="G498" s="214">
        <v>0</v>
      </c>
      <c r="H498" s="214">
        <v>7</v>
      </c>
      <c r="I498" s="214">
        <v>54.183281000000001</v>
      </c>
      <c r="J498" s="214">
        <v>0</v>
      </c>
      <c r="K498" s="214">
        <v>0</v>
      </c>
      <c r="L498" s="214">
        <v>0</v>
      </c>
      <c r="M498" s="214">
        <v>0</v>
      </c>
    </row>
    <row r="499" spans="2:14">
      <c r="B499" s="213">
        <v>39448</v>
      </c>
      <c r="C499" s="214"/>
      <c r="D499" s="214">
        <v>44</v>
      </c>
      <c r="E499" s="214">
        <v>40.807158000000001</v>
      </c>
      <c r="F499" s="214">
        <v>0</v>
      </c>
      <c r="G499" s="214">
        <v>0</v>
      </c>
      <c r="H499" s="214">
        <v>7</v>
      </c>
      <c r="I499" s="214">
        <v>53.548585000000003</v>
      </c>
      <c r="J499" s="214">
        <v>0</v>
      </c>
      <c r="K499" s="214">
        <v>0</v>
      </c>
      <c r="L499" s="214"/>
      <c r="M499" s="214"/>
    </row>
    <row r="500" spans="2:14">
      <c r="B500" s="213">
        <v>39479</v>
      </c>
      <c r="C500" s="214"/>
      <c r="D500" s="214">
        <v>43</v>
      </c>
      <c r="E500" s="214">
        <v>40.14537</v>
      </c>
      <c r="F500" s="214">
        <v>0</v>
      </c>
      <c r="G500" s="214">
        <v>0</v>
      </c>
      <c r="H500" s="214">
        <v>7</v>
      </c>
      <c r="I500" s="214">
        <v>53.548585000000003</v>
      </c>
      <c r="J500" s="214">
        <v>0</v>
      </c>
      <c r="K500" s="214">
        <v>0</v>
      </c>
      <c r="L500" s="214"/>
      <c r="M500" s="214"/>
    </row>
    <row r="501" spans="2:14">
      <c r="B501" s="213">
        <v>39508</v>
      </c>
      <c r="C501" s="214"/>
      <c r="D501" s="214">
        <v>43</v>
      </c>
      <c r="E501" s="214">
        <v>40.339216</v>
      </c>
      <c r="F501" s="214">
        <v>0</v>
      </c>
      <c r="G501" s="214">
        <v>0</v>
      </c>
      <c r="H501" s="214">
        <v>7</v>
      </c>
      <c r="I501" s="214">
        <v>54.529718000000003</v>
      </c>
      <c r="J501" s="214">
        <v>0</v>
      </c>
      <c r="K501" s="214">
        <v>0</v>
      </c>
      <c r="L501" s="214"/>
      <c r="M501" s="214"/>
    </row>
    <row r="502" spans="2:14">
      <c r="B502" s="213">
        <v>39539</v>
      </c>
      <c r="C502" s="214"/>
      <c r="D502" s="214">
        <v>43</v>
      </c>
      <c r="E502" s="214">
        <v>43.432833000000002</v>
      </c>
      <c r="F502" s="214">
        <v>0</v>
      </c>
      <c r="G502" s="214">
        <v>0</v>
      </c>
      <c r="H502" s="214">
        <v>7</v>
      </c>
      <c r="I502" s="214">
        <v>59.475887</v>
      </c>
      <c r="J502" s="214">
        <v>0</v>
      </c>
      <c r="K502" s="214">
        <v>0</v>
      </c>
      <c r="L502" s="214"/>
      <c r="M502" s="214"/>
    </row>
    <row r="503" spans="2:14">
      <c r="B503" s="213">
        <v>39569</v>
      </c>
      <c r="C503" s="214"/>
      <c r="D503" s="214">
        <v>43</v>
      </c>
      <c r="E503" s="214">
        <v>43.731983</v>
      </c>
      <c r="F503" s="214">
        <v>0</v>
      </c>
      <c r="G503" s="214">
        <v>0</v>
      </c>
      <c r="H503" s="214">
        <v>7</v>
      </c>
      <c r="I503" s="214">
        <v>59.475887</v>
      </c>
      <c r="J503" s="214">
        <v>0</v>
      </c>
      <c r="K503" s="214">
        <v>0</v>
      </c>
      <c r="L503" s="214"/>
      <c r="M503" s="214"/>
    </row>
    <row r="504" spans="2:14">
      <c r="B504" s="213">
        <v>39600</v>
      </c>
      <c r="C504" s="214"/>
      <c r="D504" s="214">
        <v>43</v>
      </c>
      <c r="E504" s="214">
        <v>44.773367</v>
      </c>
      <c r="F504" s="214">
        <v>0</v>
      </c>
      <c r="G504" s="214">
        <v>0</v>
      </c>
      <c r="H504" s="214">
        <v>7</v>
      </c>
      <c r="I504" s="214">
        <v>59.773009000000002</v>
      </c>
      <c r="J504" s="214">
        <v>0</v>
      </c>
      <c r="K504" s="214">
        <v>0</v>
      </c>
      <c r="L504" s="214"/>
      <c r="M504" s="214"/>
    </row>
    <row r="505" spans="2:14">
      <c r="B505" s="213">
        <v>39630</v>
      </c>
      <c r="C505" s="216"/>
      <c r="D505" s="216">
        <v>43</v>
      </c>
      <c r="E505" s="216">
        <v>45.914037</v>
      </c>
      <c r="F505" s="214">
        <v>0</v>
      </c>
      <c r="G505" s="216">
        <v>0</v>
      </c>
      <c r="H505" s="216">
        <v>7</v>
      </c>
      <c r="I505" s="216">
        <v>69.253187999999994</v>
      </c>
      <c r="J505" s="214">
        <v>0</v>
      </c>
      <c r="K505" s="216">
        <v>0</v>
      </c>
      <c r="L505" s="214"/>
      <c r="M505" s="216"/>
    </row>
    <row r="506" spans="2:14">
      <c r="B506" s="213">
        <v>39661</v>
      </c>
      <c r="C506" s="216"/>
      <c r="D506" s="216">
        <v>43</v>
      </c>
      <c r="E506" s="216">
        <v>46.955278</v>
      </c>
      <c r="F506" s="214">
        <v>0</v>
      </c>
      <c r="G506" s="216">
        <v>0</v>
      </c>
      <c r="H506" s="216">
        <v>7</v>
      </c>
      <c r="I506" s="216">
        <v>69.404397000000003</v>
      </c>
      <c r="J506" s="214">
        <v>0</v>
      </c>
      <c r="K506" s="216">
        <v>0</v>
      </c>
      <c r="L506" s="214"/>
      <c r="M506" s="216"/>
    </row>
    <row r="507" spans="2:14">
      <c r="B507" s="213">
        <v>39692</v>
      </c>
      <c r="C507" s="216"/>
      <c r="D507" s="216">
        <v>43</v>
      </c>
      <c r="E507" s="216">
        <v>48.191552000000001</v>
      </c>
      <c r="F507" s="214">
        <v>0</v>
      </c>
      <c r="G507" s="216">
        <v>0</v>
      </c>
      <c r="H507" s="216">
        <v>7</v>
      </c>
      <c r="I507" s="216">
        <v>60.004396999999997</v>
      </c>
      <c r="J507" s="214">
        <v>0</v>
      </c>
      <c r="K507" s="216">
        <v>0</v>
      </c>
      <c r="L507" s="214"/>
      <c r="M507" s="216"/>
    </row>
    <row r="508" spans="2:14">
      <c r="B508" s="213">
        <v>39722</v>
      </c>
      <c r="C508" s="216"/>
      <c r="D508" s="216">
        <v>43</v>
      </c>
      <c r="E508" s="216">
        <v>53.849291999999998</v>
      </c>
      <c r="F508" s="214">
        <v>0</v>
      </c>
      <c r="G508" s="216">
        <v>0</v>
      </c>
      <c r="H508" s="216">
        <v>7</v>
      </c>
      <c r="I508" s="216">
        <v>60.004396999999997</v>
      </c>
      <c r="J508" s="214">
        <v>0</v>
      </c>
      <c r="K508" s="216">
        <v>0</v>
      </c>
      <c r="L508" s="214"/>
      <c r="M508" s="216"/>
    </row>
    <row r="509" spans="2:14">
      <c r="B509" s="213">
        <v>39753</v>
      </c>
      <c r="C509" s="216"/>
      <c r="D509" s="216">
        <v>43</v>
      </c>
      <c r="E509" s="216">
        <v>55.008602000000003</v>
      </c>
      <c r="F509" s="214">
        <v>0</v>
      </c>
      <c r="G509" s="216">
        <v>0</v>
      </c>
      <c r="H509" s="216">
        <v>7</v>
      </c>
      <c r="I509" s="216">
        <v>60.004396999999997</v>
      </c>
      <c r="J509" s="214">
        <v>0</v>
      </c>
      <c r="K509" s="216">
        <v>0</v>
      </c>
      <c r="L509" s="214"/>
      <c r="M509" s="216"/>
    </row>
    <row r="510" spans="2:14">
      <c r="B510" s="213">
        <v>39783</v>
      </c>
      <c r="C510" s="216"/>
      <c r="D510" s="216">
        <v>43</v>
      </c>
      <c r="E510" s="216">
        <v>46.158385000000003</v>
      </c>
      <c r="F510" s="214">
        <v>0</v>
      </c>
      <c r="G510" s="216">
        <v>0</v>
      </c>
      <c r="H510" s="216">
        <v>7</v>
      </c>
      <c r="I510" s="216">
        <v>60</v>
      </c>
      <c r="J510" s="214">
        <v>0</v>
      </c>
      <c r="K510" s="216">
        <v>0</v>
      </c>
      <c r="L510" s="214"/>
      <c r="M510" s="216"/>
    </row>
    <row r="511" spans="2:14">
      <c r="B511" s="213">
        <v>39814</v>
      </c>
      <c r="C511" s="216"/>
      <c r="D511" s="216">
        <v>43</v>
      </c>
      <c r="E511" s="216">
        <v>46.815272999999998</v>
      </c>
      <c r="F511" s="214">
        <v>0</v>
      </c>
      <c r="G511" s="216">
        <v>0</v>
      </c>
      <c r="H511" s="216">
        <v>7</v>
      </c>
      <c r="I511" s="216">
        <v>60.004396999999997</v>
      </c>
      <c r="J511" s="214">
        <v>0</v>
      </c>
      <c r="K511" s="217">
        <v>0</v>
      </c>
      <c r="L511" s="214"/>
      <c r="M511" s="217"/>
    </row>
    <row r="512" spans="2:14">
      <c r="B512" s="213">
        <v>39845</v>
      </c>
      <c r="C512" s="216"/>
      <c r="D512" s="216">
        <v>43</v>
      </c>
      <c r="E512" s="216">
        <v>47.357638999999999</v>
      </c>
      <c r="F512" s="214">
        <v>0</v>
      </c>
      <c r="G512" s="216">
        <v>0</v>
      </c>
      <c r="H512" s="216">
        <v>7</v>
      </c>
      <c r="I512" s="216">
        <v>60.004396999999997</v>
      </c>
      <c r="J512" s="214">
        <v>0</v>
      </c>
      <c r="K512" s="216">
        <v>0</v>
      </c>
      <c r="L512" s="214"/>
      <c r="M512" s="216"/>
    </row>
    <row r="513" spans="2:13">
      <c r="B513" s="213">
        <v>39873</v>
      </c>
      <c r="C513" s="216"/>
      <c r="D513" s="216">
        <v>43</v>
      </c>
      <c r="E513" s="216">
        <v>47.500011999999998</v>
      </c>
      <c r="F513" s="214">
        <v>0</v>
      </c>
      <c r="G513" s="216">
        <v>0</v>
      </c>
      <c r="H513" s="216">
        <v>7</v>
      </c>
      <c r="I513" s="216">
        <v>60.004396999999997</v>
      </c>
      <c r="J513" s="214">
        <v>0</v>
      </c>
      <c r="K513" s="216">
        <v>0</v>
      </c>
      <c r="L513" s="214"/>
      <c r="M513" s="216"/>
    </row>
    <row r="514" spans="2:13">
      <c r="B514" s="213">
        <v>39904</v>
      </c>
      <c r="C514" s="214"/>
      <c r="D514" s="216">
        <v>43</v>
      </c>
      <c r="E514" s="216">
        <v>27.945401</v>
      </c>
      <c r="F514" s="214">
        <v>0</v>
      </c>
      <c r="G514" s="216">
        <v>0</v>
      </c>
      <c r="H514" s="216">
        <v>7</v>
      </c>
      <c r="I514" s="216">
        <v>63.329912999999998</v>
      </c>
      <c r="J514" s="214">
        <v>0</v>
      </c>
      <c r="K514" s="216">
        <v>0</v>
      </c>
      <c r="L514" s="214"/>
      <c r="M514" s="216"/>
    </row>
    <row r="515" spans="2:13">
      <c r="B515" s="213">
        <v>39934</v>
      </c>
      <c r="C515" s="214"/>
      <c r="D515" s="216">
        <v>43</v>
      </c>
      <c r="E515" s="216">
        <v>28.25207</v>
      </c>
      <c r="F515" s="214">
        <v>0</v>
      </c>
      <c r="G515" s="216">
        <v>0</v>
      </c>
      <c r="H515" s="216">
        <v>7</v>
      </c>
      <c r="I515" s="216">
        <v>63.329912999999998</v>
      </c>
      <c r="J515" s="214">
        <v>0</v>
      </c>
      <c r="K515" s="216">
        <v>0</v>
      </c>
      <c r="L515" s="214"/>
      <c r="M515" s="216"/>
    </row>
    <row r="516" spans="2:13">
      <c r="B516" s="213">
        <v>39965</v>
      </c>
      <c r="C516" s="214"/>
      <c r="D516" s="216">
        <v>43</v>
      </c>
      <c r="E516" s="216">
        <v>28.394683000000001</v>
      </c>
      <c r="F516" s="214">
        <v>0</v>
      </c>
      <c r="G516" s="216">
        <v>0</v>
      </c>
      <c r="H516" s="216">
        <v>7</v>
      </c>
      <c r="I516" s="216">
        <v>63.345345999999999</v>
      </c>
      <c r="J516" s="214">
        <v>0</v>
      </c>
      <c r="K516" s="216">
        <v>0</v>
      </c>
      <c r="L516" s="214"/>
      <c r="M516" s="216"/>
    </row>
    <row r="517" spans="2:13">
      <c r="B517" s="213">
        <v>39995</v>
      </c>
      <c r="C517" s="214"/>
      <c r="D517" s="216">
        <v>43</v>
      </c>
      <c r="E517" s="216">
        <v>28.436515</v>
      </c>
      <c r="F517" s="214">
        <v>0</v>
      </c>
      <c r="G517" s="216">
        <v>0</v>
      </c>
      <c r="H517" s="216">
        <v>7</v>
      </c>
      <c r="I517" s="216">
        <v>63.282148999999997</v>
      </c>
      <c r="J517" s="214">
        <v>0</v>
      </c>
      <c r="K517" s="216">
        <v>0</v>
      </c>
      <c r="L517" s="214"/>
      <c r="M517" s="216"/>
    </row>
    <row r="518" spans="2:13">
      <c r="B518" s="213">
        <v>40026</v>
      </c>
      <c r="C518" s="214"/>
      <c r="D518" s="216">
        <v>43</v>
      </c>
      <c r="E518" s="216">
        <v>28.578462999999999</v>
      </c>
      <c r="F518" s="214">
        <v>0</v>
      </c>
      <c r="G518" s="216">
        <v>0</v>
      </c>
      <c r="H518" s="216">
        <v>7</v>
      </c>
      <c r="I518" s="216">
        <v>63.297462000000003</v>
      </c>
      <c r="J518" s="214">
        <v>0</v>
      </c>
      <c r="K518" s="216">
        <v>0</v>
      </c>
      <c r="L518" s="214"/>
      <c r="M518" s="216"/>
    </row>
    <row r="519" spans="2:13">
      <c r="B519" s="213">
        <v>40057</v>
      </c>
      <c r="C519" s="214"/>
      <c r="D519" s="216">
        <v>43</v>
      </c>
      <c r="E519" s="216">
        <v>28.631591</v>
      </c>
      <c r="F519" s="214">
        <v>0</v>
      </c>
      <c r="G519" s="216">
        <v>0</v>
      </c>
      <c r="H519" s="216">
        <v>7</v>
      </c>
      <c r="I519" s="216">
        <v>63.297462000000003</v>
      </c>
      <c r="J519" s="214">
        <v>0</v>
      </c>
      <c r="K519" s="216">
        <v>0</v>
      </c>
      <c r="L519" s="214"/>
      <c r="M519" s="216"/>
    </row>
    <row r="520" spans="2:13">
      <c r="B520" s="213">
        <v>40087</v>
      </c>
      <c r="C520" s="214"/>
      <c r="D520" s="216">
        <v>43</v>
      </c>
      <c r="E520" s="216">
        <v>29.209752000000002</v>
      </c>
      <c r="F520" s="214">
        <v>0</v>
      </c>
      <c r="G520" s="216">
        <v>0</v>
      </c>
      <c r="H520" s="216">
        <v>7</v>
      </c>
      <c r="I520" s="216">
        <v>63.297462000000003</v>
      </c>
      <c r="J520" s="214">
        <v>0</v>
      </c>
      <c r="K520" s="216">
        <v>0</v>
      </c>
      <c r="L520" s="214"/>
      <c r="M520" s="216"/>
    </row>
    <row r="521" spans="2:13">
      <c r="B521" s="213">
        <v>40118</v>
      </c>
      <c r="C521" s="214"/>
      <c r="D521" s="216">
        <v>43</v>
      </c>
      <c r="E521" s="216">
        <v>29.371974000000002</v>
      </c>
      <c r="F521" s="214">
        <v>0</v>
      </c>
      <c r="G521" s="216">
        <v>0</v>
      </c>
      <c r="H521" s="216">
        <v>7</v>
      </c>
      <c r="I521" s="216">
        <v>63.297462000000003</v>
      </c>
      <c r="J521" s="214">
        <v>0</v>
      </c>
      <c r="K521" s="216">
        <v>0</v>
      </c>
      <c r="L521" s="214"/>
      <c r="M521" s="216"/>
    </row>
    <row r="522" spans="2:13">
      <c r="B522" s="213">
        <v>40148</v>
      </c>
      <c r="C522" s="214"/>
      <c r="D522" s="216">
        <v>43</v>
      </c>
      <c r="E522" s="216">
        <v>8.6448070000000001</v>
      </c>
      <c r="F522" s="214">
        <v>0</v>
      </c>
      <c r="G522" s="216">
        <v>0</v>
      </c>
      <c r="H522" s="216">
        <v>7</v>
      </c>
      <c r="I522" s="216">
        <v>63.075660999999997</v>
      </c>
      <c r="J522" s="214">
        <v>0</v>
      </c>
      <c r="K522" s="216">
        <v>0</v>
      </c>
      <c r="L522" s="214"/>
      <c r="M522" s="216"/>
    </row>
    <row r="523" spans="2:13">
      <c r="B523" s="213">
        <v>40179</v>
      </c>
      <c r="C523" s="214"/>
      <c r="D523" s="216">
        <v>42</v>
      </c>
      <c r="E523" s="216">
        <v>8.7366679999999999</v>
      </c>
      <c r="F523" s="214">
        <v>0</v>
      </c>
      <c r="G523" s="216">
        <v>0</v>
      </c>
      <c r="H523" s="216">
        <v>7</v>
      </c>
      <c r="I523" s="216">
        <v>11.773455</v>
      </c>
      <c r="J523" s="214">
        <v>0</v>
      </c>
      <c r="K523" s="216">
        <v>0</v>
      </c>
      <c r="L523" s="214"/>
      <c r="M523" s="216"/>
    </row>
    <row r="524" spans="2:13">
      <c r="B524" s="213">
        <v>40210</v>
      </c>
      <c r="C524" s="214"/>
      <c r="D524" s="216">
        <v>42</v>
      </c>
      <c r="E524" s="216">
        <v>8.7783750000000005</v>
      </c>
      <c r="F524" s="214">
        <v>0</v>
      </c>
      <c r="G524" s="216">
        <v>0</v>
      </c>
      <c r="H524" s="216">
        <v>7</v>
      </c>
      <c r="I524" s="216">
        <v>63.075660999999997</v>
      </c>
      <c r="J524" s="214">
        <v>0</v>
      </c>
      <c r="K524" s="216">
        <v>0</v>
      </c>
      <c r="L524" s="214"/>
      <c r="M524" s="216"/>
    </row>
    <row r="525" spans="2:13">
      <c r="B525" s="213">
        <v>40238</v>
      </c>
      <c r="C525" s="214"/>
      <c r="D525" s="216">
        <v>42</v>
      </c>
      <c r="E525" s="216">
        <v>9.0124239999999993</v>
      </c>
      <c r="F525" s="214">
        <v>0</v>
      </c>
      <c r="G525" s="216">
        <v>0</v>
      </c>
      <c r="H525" s="216">
        <v>7</v>
      </c>
      <c r="I525" s="216">
        <v>62.768124</v>
      </c>
      <c r="J525" s="214">
        <v>0</v>
      </c>
      <c r="K525" s="216">
        <v>0</v>
      </c>
      <c r="L525" s="214"/>
      <c r="M525" s="216"/>
    </row>
    <row r="526" spans="2:13">
      <c r="B526" s="213">
        <v>40269</v>
      </c>
      <c r="C526" s="214"/>
      <c r="D526" s="216">
        <v>42</v>
      </c>
      <c r="E526" s="216">
        <v>9.0624640000000003</v>
      </c>
      <c r="F526" s="214">
        <v>0</v>
      </c>
      <c r="G526" s="216">
        <v>0</v>
      </c>
      <c r="H526" s="216">
        <v>7</v>
      </c>
      <c r="I526" s="216">
        <v>62.420153999999997</v>
      </c>
      <c r="J526" s="214">
        <v>0</v>
      </c>
      <c r="K526" s="216">
        <v>0</v>
      </c>
      <c r="L526" s="214"/>
      <c r="M526" s="216"/>
    </row>
    <row r="527" spans="2:13">
      <c r="B527" s="213">
        <v>40299</v>
      </c>
      <c r="C527" s="214"/>
      <c r="D527" s="216">
        <v>42</v>
      </c>
      <c r="E527" s="216">
        <v>9.2739469999999997</v>
      </c>
      <c r="F527" s="214">
        <v>0</v>
      </c>
      <c r="G527" s="216">
        <v>0</v>
      </c>
      <c r="H527" s="216">
        <v>7</v>
      </c>
      <c r="I527" s="216">
        <v>62.303809000000001</v>
      </c>
      <c r="J527" s="214">
        <v>0</v>
      </c>
      <c r="K527" s="216">
        <v>0</v>
      </c>
      <c r="L527" s="214"/>
      <c r="M527" s="216"/>
    </row>
    <row r="528" spans="2:13">
      <c r="B528" s="213">
        <v>40330</v>
      </c>
      <c r="C528" s="214"/>
      <c r="D528" s="216">
        <v>42</v>
      </c>
      <c r="E528" s="216">
        <v>9.4016669999999998</v>
      </c>
      <c r="F528" s="214">
        <v>0</v>
      </c>
      <c r="G528" s="216">
        <v>0</v>
      </c>
      <c r="H528" s="216">
        <v>7</v>
      </c>
      <c r="I528" s="216">
        <v>62.306446999999999</v>
      </c>
      <c r="J528" s="214">
        <v>0</v>
      </c>
      <c r="K528" s="216">
        <v>0</v>
      </c>
      <c r="L528" s="214"/>
      <c r="M528" s="216"/>
    </row>
    <row r="529" spans="2:15">
      <c r="B529" s="213">
        <v>40360</v>
      </c>
      <c r="C529" s="214"/>
      <c r="D529" s="216">
        <v>42</v>
      </c>
      <c r="E529" s="216">
        <v>9.5441219999999998</v>
      </c>
      <c r="F529" s="214">
        <v>0</v>
      </c>
      <c r="G529" s="216">
        <v>0</v>
      </c>
      <c r="H529" s="216">
        <v>7</v>
      </c>
      <c r="I529" s="216">
        <v>62.314306999999999</v>
      </c>
      <c r="J529" s="214">
        <v>0</v>
      </c>
      <c r="K529" s="216">
        <v>0</v>
      </c>
      <c r="L529" s="214"/>
      <c r="M529" s="216"/>
    </row>
    <row r="530" spans="2:15">
      <c r="B530" s="213">
        <v>40391</v>
      </c>
      <c r="C530" s="214"/>
      <c r="D530" s="216">
        <v>42</v>
      </c>
      <c r="E530" s="216">
        <v>9.7065850000000005</v>
      </c>
      <c r="F530" s="214">
        <v>0</v>
      </c>
      <c r="G530" s="216">
        <v>0</v>
      </c>
      <c r="H530" s="216">
        <v>8</v>
      </c>
      <c r="I530" s="216">
        <v>64.822720000000004</v>
      </c>
      <c r="J530" s="214">
        <v>0</v>
      </c>
      <c r="K530" s="216">
        <v>0</v>
      </c>
      <c r="L530" s="214"/>
      <c r="M530" s="216"/>
    </row>
    <row r="531" spans="2:15">
      <c r="B531" s="213">
        <v>40422</v>
      </c>
      <c r="C531" s="214"/>
      <c r="D531" s="216">
        <v>42</v>
      </c>
      <c r="E531" s="216">
        <v>9.9200510000000008</v>
      </c>
      <c r="F531" s="214">
        <v>0</v>
      </c>
      <c r="G531" s="216">
        <v>0</v>
      </c>
      <c r="H531" s="216">
        <v>8</v>
      </c>
      <c r="I531" s="216">
        <v>64.822720000000004</v>
      </c>
      <c r="J531" s="214">
        <v>0</v>
      </c>
      <c r="K531" s="216">
        <v>0</v>
      </c>
      <c r="L531" s="214"/>
      <c r="M531" s="216"/>
    </row>
    <row r="532" spans="2:15">
      <c r="B532" s="213">
        <v>40452</v>
      </c>
      <c r="C532" s="214"/>
      <c r="D532" s="216">
        <v>42</v>
      </c>
      <c r="E532" s="216">
        <v>10.141170000000001</v>
      </c>
      <c r="F532" s="214">
        <v>0</v>
      </c>
      <c r="G532" s="216">
        <v>0</v>
      </c>
      <c r="H532" s="216">
        <v>8</v>
      </c>
      <c r="I532" s="216">
        <v>65.072720000000004</v>
      </c>
      <c r="J532" s="214">
        <v>0</v>
      </c>
      <c r="K532" s="216">
        <v>0</v>
      </c>
      <c r="L532" s="214"/>
      <c r="M532" s="216"/>
    </row>
    <row r="533" spans="2:15">
      <c r="B533" s="213">
        <v>40483</v>
      </c>
      <c r="C533" s="214"/>
      <c r="D533" s="216">
        <v>42</v>
      </c>
      <c r="E533" s="216">
        <v>10.238954</v>
      </c>
      <c r="F533" s="214">
        <v>0</v>
      </c>
      <c r="G533" s="216">
        <v>0</v>
      </c>
      <c r="H533" s="216">
        <v>8</v>
      </c>
      <c r="I533" s="216">
        <v>64.312719999999999</v>
      </c>
      <c r="J533" s="214">
        <v>0</v>
      </c>
      <c r="K533" s="216">
        <v>0</v>
      </c>
      <c r="L533" s="214"/>
      <c r="M533" s="216"/>
    </row>
    <row r="534" spans="2:15">
      <c r="B534" s="213">
        <v>40513</v>
      </c>
      <c r="C534" s="214"/>
      <c r="D534" s="216">
        <v>42</v>
      </c>
      <c r="E534" s="216">
        <v>4.8867669999999999</v>
      </c>
      <c r="F534" s="214">
        <v>0</v>
      </c>
      <c r="G534" s="216">
        <v>0</v>
      </c>
      <c r="H534" s="216">
        <v>7</v>
      </c>
      <c r="I534" s="216">
        <v>55.263894000000001</v>
      </c>
      <c r="J534" s="214">
        <v>0</v>
      </c>
      <c r="K534" s="216">
        <v>0</v>
      </c>
      <c r="L534" s="214"/>
      <c r="M534" s="216"/>
    </row>
    <row r="535" spans="2:15">
      <c r="B535" s="213">
        <v>40544</v>
      </c>
      <c r="C535" s="214"/>
      <c r="D535" s="216">
        <v>42</v>
      </c>
      <c r="E535" s="216">
        <v>4.9308240000000003</v>
      </c>
      <c r="F535" s="214">
        <v>0</v>
      </c>
      <c r="G535" s="216">
        <v>0</v>
      </c>
      <c r="H535" s="216">
        <v>7</v>
      </c>
      <c r="I535" s="216">
        <v>55.263894000000001</v>
      </c>
      <c r="J535" s="214">
        <v>0</v>
      </c>
      <c r="K535" s="216">
        <v>0</v>
      </c>
      <c r="L535" s="214"/>
      <c r="M535" s="216"/>
    </row>
    <row r="536" spans="2:15">
      <c r="B536" s="213">
        <v>40575</v>
      </c>
      <c r="C536" s="214"/>
      <c r="D536" s="216">
        <v>42</v>
      </c>
      <c r="E536" s="216">
        <v>5.0237949999999998</v>
      </c>
      <c r="F536" s="214">
        <v>0</v>
      </c>
      <c r="G536" s="216">
        <v>0</v>
      </c>
      <c r="H536" s="216">
        <v>7</v>
      </c>
      <c r="I536" s="216">
        <v>55.263894000000001</v>
      </c>
      <c r="J536" s="214">
        <v>0</v>
      </c>
      <c r="K536" s="216">
        <v>0</v>
      </c>
      <c r="L536" s="214"/>
      <c r="M536" s="216"/>
    </row>
    <row r="537" spans="2:15">
      <c r="B537" s="213">
        <v>40603</v>
      </c>
      <c r="C537" s="214"/>
      <c r="D537" s="216">
        <v>42</v>
      </c>
      <c r="E537" s="216">
        <v>5.1171230000000003</v>
      </c>
      <c r="F537" s="214">
        <v>0</v>
      </c>
      <c r="G537" s="216">
        <v>0</v>
      </c>
      <c r="H537" s="216">
        <v>7</v>
      </c>
      <c r="I537" s="216">
        <v>55.263894000000001</v>
      </c>
      <c r="J537" s="214">
        <v>0</v>
      </c>
      <c r="K537" s="216">
        <v>0</v>
      </c>
      <c r="L537" s="214"/>
      <c r="M537" s="216"/>
    </row>
    <row r="538" spans="2:15">
      <c r="B538" s="213">
        <v>40634</v>
      </c>
      <c r="C538" s="216"/>
      <c r="D538" s="216">
        <v>42</v>
      </c>
      <c r="E538" s="216">
        <v>5.2104010000000001</v>
      </c>
      <c r="F538" s="217">
        <v>0</v>
      </c>
      <c r="G538" s="216">
        <v>0</v>
      </c>
      <c r="H538" s="216">
        <v>7</v>
      </c>
      <c r="I538" s="216">
        <v>57.222470000000001</v>
      </c>
      <c r="J538" s="216">
        <v>0</v>
      </c>
      <c r="K538" s="216">
        <v>0</v>
      </c>
      <c r="L538" s="216"/>
      <c r="M538" s="216"/>
    </row>
    <row r="539" spans="2:15">
      <c r="B539" s="213">
        <v>40664</v>
      </c>
      <c r="C539" s="216"/>
      <c r="D539" s="216">
        <v>42</v>
      </c>
      <c r="E539" s="216">
        <v>5.456874</v>
      </c>
      <c r="F539" s="217">
        <v>0</v>
      </c>
      <c r="G539" s="216">
        <v>0</v>
      </c>
      <c r="H539" s="216">
        <v>7</v>
      </c>
      <c r="I539" s="216">
        <v>57.222470000000001</v>
      </c>
      <c r="J539" s="216">
        <v>0</v>
      </c>
      <c r="K539" s="216">
        <v>0</v>
      </c>
      <c r="L539" s="216"/>
      <c r="M539" s="216"/>
    </row>
    <row r="540" spans="2:15">
      <c r="B540" s="213">
        <v>40695</v>
      </c>
      <c r="C540" s="216"/>
      <c r="D540" s="216">
        <v>42</v>
      </c>
      <c r="E540" s="216">
        <v>5.6032440000000001</v>
      </c>
      <c r="F540" s="217">
        <v>0</v>
      </c>
      <c r="G540" s="216">
        <v>0</v>
      </c>
      <c r="H540" s="216">
        <v>7</v>
      </c>
      <c r="I540" s="216">
        <v>57.225000000000001</v>
      </c>
      <c r="J540" s="216">
        <v>0</v>
      </c>
      <c r="K540" s="216">
        <v>0</v>
      </c>
      <c r="L540" s="216"/>
      <c r="M540" s="216"/>
    </row>
    <row r="541" spans="2:15">
      <c r="B541" s="213">
        <v>40725</v>
      </c>
      <c r="C541" s="216"/>
      <c r="D541" s="216">
        <v>42</v>
      </c>
      <c r="E541" s="216">
        <v>5.6970700000000001</v>
      </c>
      <c r="F541" s="217">
        <v>0</v>
      </c>
      <c r="G541" s="216">
        <v>0</v>
      </c>
      <c r="H541" s="216">
        <v>7</v>
      </c>
      <c r="I541" s="216">
        <v>57.225560999999999</v>
      </c>
      <c r="J541" s="216">
        <v>0</v>
      </c>
      <c r="K541" s="216">
        <v>0</v>
      </c>
      <c r="L541" s="216"/>
      <c r="M541" s="216"/>
      <c r="N541" s="9"/>
      <c r="O541" s="201"/>
    </row>
    <row r="542" spans="2:15">
      <c r="B542" s="213">
        <v>40756</v>
      </c>
      <c r="C542" s="216"/>
      <c r="D542" s="216">
        <v>42</v>
      </c>
      <c r="E542" s="216">
        <v>5.7409910000000002</v>
      </c>
      <c r="F542" s="217">
        <v>0</v>
      </c>
      <c r="G542" s="216">
        <v>0</v>
      </c>
      <c r="H542" s="216">
        <v>7</v>
      </c>
      <c r="I542" s="216">
        <v>57.242438999999997</v>
      </c>
      <c r="J542" s="216">
        <v>0</v>
      </c>
      <c r="K542" s="216">
        <v>0</v>
      </c>
      <c r="L542" s="216"/>
      <c r="M542" s="216"/>
      <c r="N542" s="9"/>
      <c r="O542" s="201"/>
    </row>
    <row r="543" spans="2:15">
      <c r="B543" s="213">
        <v>40787</v>
      </c>
      <c r="C543" s="216"/>
      <c r="D543" s="216">
        <v>42</v>
      </c>
      <c r="E543" s="216">
        <v>5.834187</v>
      </c>
      <c r="F543" s="217">
        <v>0</v>
      </c>
      <c r="G543" s="216">
        <v>0</v>
      </c>
      <c r="H543" s="216">
        <v>7</v>
      </c>
      <c r="I543" s="216">
        <v>57.242438999999997</v>
      </c>
      <c r="J543" s="216">
        <v>0</v>
      </c>
      <c r="K543" s="216">
        <v>0</v>
      </c>
      <c r="L543" s="216"/>
      <c r="M543" s="216"/>
      <c r="N543" s="9"/>
      <c r="O543" s="201"/>
    </row>
    <row r="544" spans="2:15">
      <c r="B544" s="213">
        <v>40818</v>
      </c>
      <c r="C544" s="216"/>
      <c r="D544" s="216">
        <v>42</v>
      </c>
      <c r="E544" s="216">
        <v>6.076225</v>
      </c>
      <c r="F544" s="217">
        <v>0</v>
      </c>
      <c r="G544" s="216">
        <v>0</v>
      </c>
      <c r="H544" s="216">
        <v>7</v>
      </c>
      <c r="I544" s="216">
        <v>57.242438999999997</v>
      </c>
      <c r="J544" s="216">
        <v>0</v>
      </c>
      <c r="K544" s="216">
        <v>0</v>
      </c>
      <c r="L544" s="216"/>
      <c r="M544" s="216"/>
      <c r="N544" s="9"/>
      <c r="O544" s="201"/>
    </row>
    <row r="545" spans="2:15">
      <c r="B545" s="213">
        <v>40850</v>
      </c>
      <c r="C545" s="216"/>
      <c r="D545" s="216">
        <v>42</v>
      </c>
      <c r="E545" s="216">
        <v>6.1276700000000002</v>
      </c>
      <c r="F545" s="217">
        <v>0</v>
      </c>
      <c r="G545" s="216">
        <v>0</v>
      </c>
      <c r="H545" s="216">
        <v>7</v>
      </c>
      <c r="I545" s="216">
        <v>57.242438999999997</v>
      </c>
      <c r="J545" s="216">
        <v>0</v>
      </c>
      <c r="K545" s="216">
        <v>0</v>
      </c>
      <c r="L545" s="216"/>
      <c r="M545" s="216"/>
      <c r="N545" s="9"/>
      <c r="O545" s="201"/>
    </row>
    <row r="546" spans="2:15">
      <c r="B546" s="213">
        <v>40881</v>
      </c>
      <c r="C546" s="216"/>
      <c r="D546" s="216">
        <v>42</v>
      </c>
      <c r="E546" s="216">
        <v>6.1835779999999998</v>
      </c>
      <c r="F546" s="217">
        <v>0</v>
      </c>
      <c r="G546" s="216">
        <v>0</v>
      </c>
      <c r="H546" s="216">
        <v>7</v>
      </c>
      <c r="I546" s="216">
        <v>58.442439</v>
      </c>
      <c r="J546" s="216">
        <v>0</v>
      </c>
      <c r="K546" s="216">
        <v>0</v>
      </c>
      <c r="L546" s="216"/>
      <c r="M546" s="216"/>
      <c r="N546" s="9"/>
      <c r="O546" s="201"/>
    </row>
    <row r="547" spans="2:15">
      <c r="B547" s="213">
        <v>40909</v>
      </c>
      <c r="C547" s="214"/>
      <c r="D547" s="216">
        <v>42</v>
      </c>
      <c r="E547" s="216">
        <v>5.6888949999999996</v>
      </c>
      <c r="F547" s="217">
        <v>0</v>
      </c>
      <c r="G547" s="216">
        <v>0</v>
      </c>
      <c r="H547" s="216">
        <v>7</v>
      </c>
      <c r="I547" s="216">
        <v>58.442439</v>
      </c>
      <c r="J547" s="216">
        <v>0</v>
      </c>
      <c r="K547" s="216">
        <v>0</v>
      </c>
      <c r="L547" s="216"/>
      <c r="M547" s="216"/>
      <c r="N547" s="9"/>
      <c r="O547" s="201"/>
    </row>
    <row r="548" spans="2:15">
      <c r="B548" s="213">
        <v>40940</v>
      </c>
      <c r="C548" s="214"/>
      <c r="D548" s="216">
        <v>42</v>
      </c>
      <c r="E548" s="216">
        <v>5.7537909999999997</v>
      </c>
      <c r="F548" s="217">
        <v>0</v>
      </c>
      <c r="G548" s="216">
        <v>0</v>
      </c>
      <c r="H548" s="216">
        <v>7</v>
      </c>
      <c r="I548" s="216">
        <v>58.442439</v>
      </c>
      <c r="J548" s="216">
        <v>0</v>
      </c>
      <c r="K548" s="216">
        <v>0</v>
      </c>
      <c r="L548" s="216"/>
      <c r="M548" s="216"/>
      <c r="N548" s="9"/>
      <c r="O548" s="201"/>
    </row>
    <row r="549" spans="2:15">
      <c r="B549" s="213">
        <v>40969</v>
      </c>
      <c r="C549" s="214"/>
      <c r="D549" s="216">
        <v>42</v>
      </c>
      <c r="E549" s="216">
        <v>5.7990579999999996</v>
      </c>
      <c r="F549" s="217">
        <v>0</v>
      </c>
      <c r="G549" s="216">
        <v>0</v>
      </c>
      <c r="H549" s="216">
        <v>7</v>
      </c>
      <c r="I549" s="216">
        <v>61.800699000000002</v>
      </c>
      <c r="J549" s="216">
        <v>0</v>
      </c>
      <c r="K549" s="216">
        <v>0</v>
      </c>
      <c r="L549" s="216"/>
      <c r="M549" s="216"/>
      <c r="N549" s="9"/>
      <c r="O549" s="201"/>
    </row>
    <row r="550" spans="2:15">
      <c r="B550" s="213">
        <v>41000</v>
      </c>
      <c r="C550" s="214"/>
      <c r="D550" s="216">
        <v>42</v>
      </c>
      <c r="E550" s="216">
        <v>5.8443019999999999</v>
      </c>
      <c r="F550" s="217">
        <v>0</v>
      </c>
      <c r="G550" s="216">
        <v>0</v>
      </c>
      <c r="H550" s="216">
        <v>7</v>
      </c>
      <c r="I550" s="216">
        <v>65.737042000000002</v>
      </c>
      <c r="J550" s="216">
        <v>0</v>
      </c>
      <c r="K550" s="216">
        <v>0</v>
      </c>
      <c r="L550" s="216"/>
      <c r="M550" s="216"/>
      <c r="N550" s="9"/>
      <c r="O550" s="201"/>
    </row>
    <row r="551" spans="2:15">
      <c r="B551" s="213">
        <v>41030</v>
      </c>
      <c r="C551" s="214"/>
      <c r="D551" s="216">
        <v>42</v>
      </c>
      <c r="E551" s="216">
        <v>5.9148310000000004</v>
      </c>
      <c r="F551" s="217">
        <v>0</v>
      </c>
      <c r="G551" s="216">
        <v>0</v>
      </c>
      <c r="H551" s="216">
        <v>7</v>
      </c>
      <c r="I551" s="216">
        <v>66.866602999999998</v>
      </c>
      <c r="J551" s="216">
        <v>0</v>
      </c>
      <c r="K551" s="216">
        <v>0</v>
      </c>
      <c r="L551" s="216"/>
      <c r="M551" s="216"/>
      <c r="N551" s="9"/>
      <c r="O551" s="201"/>
    </row>
    <row r="552" spans="2:15">
      <c r="B552" s="213">
        <v>41061</v>
      </c>
      <c r="C552" s="214"/>
      <c r="D552" s="216">
        <v>42</v>
      </c>
      <c r="E552" s="216">
        <v>5.9608470000000002</v>
      </c>
      <c r="F552" s="217">
        <v>0</v>
      </c>
      <c r="G552" s="216">
        <v>0</v>
      </c>
      <c r="H552" s="216">
        <v>7</v>
      </c>
      <c r="I552" s="216">
        <v>68.000564999999995</v>
      </c>
      <c r="J552" s="216">
        <v>0</v>
      </c>
      <c r="K552" s="216">
        <v>0</v>
      </c>
      <c r="L552" s="216"/>
      <c r="M552" s="216"/>
      <c r="N552" s="9"/>
      <c r="O552" s="201"/>
    </row>
    <row r="553" spans="2:15">
      <c r="B553" s="213">
        <v>41091</v>
      </c>
      <c r="C553" s="216"/>
      <c r="D553" s="216">
        <v>42</v>
      </c>
      <c r="E553" s="216">
        <v>6.0060969999999996</v>
      </c>
      <c r="F553" s="217">
        <v>0</v>
      </c>
      <c r="G553" s="216">
        <v>0</v>
      </c>
      <c r="H553" s="216">
        <v>6</v>
      </c>
      <c r="I553" s="216">
        <v>69.130493000000001</v>
      </c>
      <c r="J553" s="216">
        <v>0</v>
      </c>
      <c r="K553" s="216">
        <v>0</v>
      </c>
      <c r="L553" s="216"/>
      <c r="M553" s="216"/>
      <c r="N553" s="9"/>
      <c r="O553" s="201"/>
    </row>
    <row r="554" spans="2:15">
      <c r="B554" s="213">
        <v>41122</v>
      </c>
      <c r="C554" s="216"/>
      <c r="D554" s="216">
        <v>42</v>
      </c>
      <c r="E554" s="216">
        <v>6.101216</v>
      </c>
      <c r="F554" s="217">
        <v>0</v>
      </c>
      <c r="G554" s="216">
        <v>0</v>
      </c>
      <c r="H554" s="216">
        <v>6</v>
      </c>
      <c r="I554" s="216">
        <v>69.259208999999998</v>
      </c>
      <c r="J554" s="216">
        <v>0</v>
      </c>
      <c r="K554" s="216">
        <v>0</v>
      </c>
      <c r="L554" s="216"/>
      <c r="M554" s="216"/>
      <c r="N554" s="9"/>
      <c r="O554" s="201"/>
    </row>
    <row r="555" spans="2:15">
      <c r="B555" s="213">
        <v>41153</v>
      </c>
      <c r="C555" s="216"/>
      <c r="D555" s="216">
        <v>42</v>
      </c>
      <c r="E555" s="216">
        <v>6.1929160000000003</v>
      </c>
      <c r="F555" s="217">
        <v>0</v>
      </c>
      <c r="G555" s="216">
        <v>0</v>
      </c>
      <c r="H555" s="216">
        <v>6</v>
      </c>
      <c r="I555" s="216">
        <v>69.259208999999998</v>
      </c>
      <c r="J555" s="216">
        <v>0</v>
      </c>
      <c r="K555" s="216">
        <v>0</v>
      </c>
      <c r="L555" s="216"/>
      <c r="M555" s="216"/>
      <c r="N555" s="9"/>
      <c r="O555" s="201"/>
    </row>
    <row r="556" spans="2:15">
      <c r="B556" s="213">
        <v>41183</v>
      </c>
      <c r="C556" s="216"/>
      <c r="D556" s="216">
        <v>42</v>
      </c>
      <c r="E556" s="216">
        <v>5</v>
      </c>
      <c r="F556" s="217">
        <v>0</v>
      </c>
      <c r="G556" s="216">
        <v>0</v>
      </c>
      <c r="H556" s="216">
        <v>6</v>
      </c>
      <c r="I556" s="216">
        <v>69</v>
      </c>
      <c r="J556" s="216">
        <v>0</v>
      </c>
      <c r="K556" s="216">
        <v>0</v>
      </c>
      <c r="L556" s="216"/>
      <c r="M556" s="216"/>
      <c r="N556" s="9"/>
      <c r="O556" s="201"/>
    </row>
    <row r="557" spans="2:15">
      <c r="B557" s="213">
        <v>41214</v>
      </c>
      <c r="C557" s="216"/>
      <c r="D557" s="216">
        <v>42</v>
      </c>
      <c r="E557" s="216">
        <v>5</v>
      </c>
      <c r="F557" s="217">
        <v>0</v>
      </c>
      <c r="G557" s="216">
        <v>0</v>
      </c>
      <c r="H557" s="216">
        <v>6</v>
      </c>
      <c r="I557" s="216">
        <v>69</v>
      </c>
      <c r="J557" s="216">
        <v>0</v>
      </c>
      <c r="K557" s="216">
        <v>0</v>
      </c>
      <c r="L557" s="216"/>
      <c r="M557" s="216"/>
      <c r="N557" s="9"/>
      <c r="O557" s="201"/>
    </row>
    <row r="558" spans="2:15">
      <c r="B558" s="213">
        <v>41244</v>
      </c>
      <c r="C558" s="216"/>
      <c r="D558" s="216">
        <v>42</v>
      </c>
      <c r="E558" s="216">
        <v>5</v>
      </c>
      <c r="F558" s="217">
        <v>0</v>
      </c>
      <c r="G558" s="216">
        <v>0</v>
      </c>
      <c r="H558" s="216">
        <v>6</v>
      </c>
      <c r="I558" s="216">
        <v>69</v>
      </c>
      <c r="J558" s="216">
        <v>0</v>
      </c>
      <c r="K558" s="216">
        <v>0</v>
      </c>
      <c r="L558" s="216"/>
      <c r="M558" s="216"/>
      <c r="N558" s="9"/>
      <c r="O558" s="201"/>
    </row>
    <row r="559" spans="2:15">
      <c r="B559" s="213">
        <v>41275</v>
      </c>
      <c r="C559" s="216"/>
      <c r="D559" s="216">
        <v>42</v>
      </c>
      <c r="E559" s="216">
        <v>5.1695149999999996</v>
      </c>
      <c r="F559" s="217">
        <v>0</v>
      </c>
      <c r="G559" s="216">
        <v>0</v>
      </c>
      <c r="H559" s="216">
        <v>6</v>
      </c>
      <c r="I559" s="216">
        <v>69.259208999999998</v>
      </c>
      <c r="J559" s="216">
        <v>0</v>
      </c>
      <c r="K559" s="216">
        <v>0</v>
      </c>
      <c r="L559" s="216"/>
      <c r="M559" s="216"/>
      <c r="N559" s="9"/>
      <c r="O559" s="201"/>
    </row>
    <row r="560" spans="2:15">
      <c r="B560" s="213">
        <v>41306</v>
      </c>
      <c r="C560" s="216"/>
      <c r="D560" s="216">
        <v>42</v>
      </c>
      <c r="E560" s="216">
        <v>5.2151300000000003</v>
      </c>
      <c r="F560" s="217">
        <v>0</v>
      </c>
      <c r="G560" s="216">
        <v>0</v>
      </c>
      <c r="H560" s="216">
        <v>6</v>
      </c>
      <c r="I560" s="216">
        <v>69.259208999999998</v>
      </c>
      <c r="J560" s="216">
        <v>0</v>
      </c>
      <c r="K560" s="216">
        <v>0</v>
      </c>
      <c r="L560" s="216"/>
      <c r="M560" s="216"/>
      <c r="N560" s="9"/>
      <c r="O560" s="201"/>
    </row>
    <row r="561" spans="2:15">
      <c r="B561" s="213">
        <v>41334</v>
      </c>
      <c r="C561" s="216"/>
      <c r="D561" s="216">
        <v>42</v>
      </c>
      <c r="E561" s="216">
        <v>5.2910209999999998</v>
      </c>
      <c r="F561" s="217">
        <v>0</v>
      </c>
      <c r="G561" s="216">
        <v>0</v>
      </c>
      <c r="H561" s="216">
        <v>6</v>
      </c>
      <c r="I561" s="216">
        <v>70.401133000000002</v>
      </c>
      <c r="J561" s="216">
        <v>0</v>
      </c>
      <c r="K561" s="216">
        <v>0</v>
      </c>
      <c r="L561" s="216"/>
      <c r="M561" s="216"/>
      <c r="N561" s="9"/>
      <c r="O561" s="201"/>
    </row>
    <row r="562" spans="2:15">
      <c r="B562" s="213">
        <v>41365</v>
      </c>
      <c r="C562" s="216"/>
      <c r="D562" s="216">
        <v>42</v>
      </c>
      <c r="E562" s="216">
        <v>5.4367999999999999</v>
      </c>
      <c r="F562" s="217">
        <v>0</v>
      </c>
      <c r="G562" s="216">
        <v>0</v>
      </c>
      <c r="H562" s="216">
        <v>6</v>
      </c>
      <c r="I562" s="216">
        <v>72.900199999999998</v>
      </c>
      <c r="J562" s="216">
        <v>0</v>
      </c>
      <c r="K562" s="216">
        <v>0</v>
      </c>
      <c r="L562" s="216"/>
      <c r="M562" s="216"/>
      <c r="N562" s="9"/>
      <c r="O562" s="201"/>
    </row>
    <row r="563" spans="2:15">
      <c r="B563" s="213">
        <v>41395</v>
      </c>
      <c r="C563" s="216"/>
      <c r="D563" s="216">
        <v>42</v>
      </c>
      <c r="E563" s="216">
        <v>5.54</v>
      </c>
      <c r="F563" s="217">
        <v>0</v>
      </c>
      <c r="G563" s="216">
        <v>0</v>
      </c>
      <c r="H563" s="216">
        <v>6</v>
      </c>
      <c r="I563" s="216">
        <v>74.047200000000004</v>
      </c>
      <c r="J563" s="216">
        <v>0</v>
      </c>
      <c r="K563" s="216">
        <v>0</v>
      </c>
      <c r="L563" s="216"/>
      <c r="M563" s="216"/>
      <c r="N563" s="9"/>
      <c r="O563" s="201"/>
    </row>
    <row r="564" spans="2:15">
      <c r="B564" s="213">
        <v>41426</v>
      </c>
      <c r="C564" s="216"/>
      <c r="D564" s="216">
        <v>42</v>
      </c>
      <c r="E564" s="216">
        <v>5.6311</v>
      </c>
      <c r="F564" s="217">
        <v>0</v>
      </c>
      <c r="G564" s="216">
        <v>0</v>
      </c>
      <c r="H564" s="216">
        <v>6</v>
      </c>
      <c r="I564" s="216">
        <v>75.192300000000003</v>
      </c>
      <c r="J564" s="216">
        <v>0</v>
      </c>
      <c r="K564" s="216">
        <v>0</v>
      </c>
      <c r="L564" s="216"/>
      <c r="M564" s="216"/>
      <c r="N564" s="9"/>
      <c r="O564" s="201"/>
    </row>
    <row r="565" spans="2:15">
      <c r="B565" s="213">
        <v>41456</v>
      </c>
      <c r="C565" s="216"/>
      <c r="D565" s="216">
        <v>42</v>
      </c>
      <c r="E565" s="216">
        <v>5.7267999999999999</v>
      </c>
      <c r="F565" s="217">
        <v>0</v>
      </c>
      <c r="G565" s="216">
        <v>0</v>
      </c>
      <c r="H565" s="216">
        <v>6</v>
      </c>
      <c r="I565" s="216">
        <v>76.335099999999997</v>
      </c>
      <c r="J565" s="216">
        <v>0</v>
      </c>
      <c r="K565" s="216">
        <v>0</v>
      </c>
      <c r="L565" s="216"/>
      <c r="M565" s="216"/>
      <c r="N565" s="9"/>
      <c r="O565" s="201"/>
    </row>
    <row r="566" spans="2:15">
      <c r="B566" s="213">
        <v>41487</v>
      </c>
      <c r="C566" s="216"/>
      <c r="D566" s="216">
        <v>42</v>
      </c>
      <c r="E566" s="216">
        <v>5.7485999999999997</v>
      </c>
      <c r="F566" s="217">
        <v>0</v>
      </c>
      <c r="G566" s="216">
        <v>0</v>
      </c>
      <c r="H566" s="216">
        <v>6</v>
      </c>
      <c r="I566" s="216">
        <v>77.495000000000005</v>
      </c>
      <c r="J566" s="216">
        <v>0</v>
      </c>
      <c r="K566" s="216">
        <v>0</v>
      </c>
      <c r="L566" s="216"/>
      <c r="M566" s="216"/>
      <c r="N566" s="9"/>
      <c r="O566" s="201"/>
    </row>
    <row r="567" spans="2:15">
      <c r="B567" s="213">
        <v>41518</v>
      </c>
      <c r="C567" s="216"/>
      <c r="D567" s="216">
        <v>42</v>
      </c>
      <c r="E567" s="216">
        <v>5.9132999999999996</v>
      </c>
      <c r="F567" s="217">
        <v>0</v>
      </c>
      <c r="G567" s="216">
        <v>0</v>
      </c>
      <c r="H567" s="216">
        <v>6</v>
      </c>
      <c r="I567" s="216">
        <v>78.646900000000002</v>
      </c>
      <c r="J567" s="216">
        <v>0</v>
      </c>
      <c r="K567" s="216">
        <v>0</v>
      </c>
      <c r="L567" s="216"/>
      <c r="M567" s="216"/>
      <c r="N567" s="9"/>
      <c r="O567" s="201"/>
    </row>
    <row r="568" spans="2:15">
      <c r="B568" s="213">
        <v>41548</v>
      </c>
      <c r="C568" s="216"/>
      <c r="D568" s="216">
        <v>40</v>
      </c>
      <c r="E568" s="216">
        <v>5.8167</v>
      </c>
      <c r="F568" s="217">
        <v>0</v>
      </c>
      <c r="G568" s="216">
        <v>0</v>
      </c>
      <c r="H568" s="216">
        <v>6</v>
      </c>
      <c r="I568" s="216">
        <v>79.801500000000004</v>
      </c>
      <c r="J568" s="216">
        <v>0</v>
      </c>
      <c r="K568" s="216">
        <v>0</v>
      </c>
      <c r="L568" s="216"/>
      <c r="M568" s="216"/>
      <c r="N568" s="9"/>
      <c r="O568" s="201"/>
    </row>
    <row r="569" spans="2:15">
      <c r="B569" s="213">
        <v>41579</v>
      </c>
      <c r="C569" s="216"/>
      <c r="D569" s="216">
        <v>40</v>
      </c>
      <c r="E569" s="216">
        <v>5.9165000000000001</v>
      </c>
      <c r="F569" s="217">
        <v>0</v>
      </c>
      <c r="G569" s="216">
        <v>0</v>
      </c>
      <c r="H569" s="216">
        <v>6</v>
      </c>
      <c r="I569" s="216">
        <v>80.960800000000006</v>
      </c>
      <c r="J569" s="216">
        <v>0</v>
      </c>
      <c r="K569" s="216">
        <v>0</v>
      </c>
      <c r="L569" s="216"/>
      <c r="M569" s="216"/>
      <c r="N569" s="9"/>
      <c r="O569" s="201"/>
    </row>
    <row r="570" spans="2:15">
      <c r="B570" s="213">
        <v>41609</v>
      </c>
      <c r="C570" s="216"/>
      <c r="D570" s="216">
        <v>40</v>
      </c>
      <c r="E570" s="216">
        <v>5.9656000000000002</v>
      </c>
      <c r="F570" s="217">
        <v>0</v>
      </c>
      <c r="G570" s="216">
        <v>0</v>
      </c>
      <c r="H570" s="216">
        <v>6</v>
      </c>
      <c r="I570" s="216">
        <v>82.122699999999995</v>
      </c>
      <c r="J570" s="216">
        <v>0</v>
      </c>
      <c r="K570" s="216">
        <v>0</v>
      </c>
      <c r="L570" s="216"/>
      <c r="M570" s="216"/>
      <c r="N570" s="9"/>
      <c r="O570" s="201"/>
    </row>
    <row r="571" spans="2:15">
      <c r="B571" s="213">
        <v>41640</v>
      </c>
      <c r="C571" s="216"/>
      <c r="D571" s="216">
        <v>40</v>
      </c>
      <c r="E571" s="216">
        <v>6.0636000000000001</v>
      </c>
      <c r="F571" s="217">
        <v>0</v>
      </c>
      <c r="G571" s="216">
        <v>0</v>
      </c>
      <c r="H571" s="216">
        <v>6</v>
      </c>
      <c r="I571" s="216">
        <v>83.2881</v>
      </c>
      <c r="J571" s="216">
        <v>0</v>
      </c>
      <c r="K571" s="216">
        <v>0</v>
      </c>
      <c r="L571" s="216"/>
      <c r="M571" s="216"/>
      <c r="N571" s="9"/>
      <c r="O571" s="201"/>
    </row>
    <row r="572" spans="2:15">
      <c r="B572" s="213">
        <v>41671</v>
      </c>
      <c r="C572" s="216"/>
      <c r="D572" s="216">
        <v>40</v>
      </c>
      <c r="E572" s="216">
        <v>6.1604999999999999</v>
      </c>
      <c r="F572" s="217">
        <v>0</v>
      </c>
      <c r="G572" s="216">
        <v>0</v>
      </c>
      <c r="H572" s="216">
        <v>6</v>
      </c>
      <c r="I572" s="216">
        <v>84.459900000000005</v>
      </c>
      <c r="J572" s="216">
        <v>0</v>
      </c>
      <c r="K572" s="216">
        <v>0</v>
      </c>
      <c r="L572" s="216"/>
      <c r="M572" s="216"/>
      <c r="N572" s="9"/>
      <c r="O572" s="201"/>
    </row>
    <row r="573" spans="2:15">
      <c r="B573" s="213">
        <v>41699</v>
      </c>
      <c r="C573" s="216"/>
      <c r="D573" s="216">
        <v>40</v>
      </c>
      <c r="E573" s="216">
        <v>6.2079000000000004</v>
      </c>
      <c r="F573" s="217">
        <v>0</v>
      </c>
      <c r="G573" s="216">
        <v>0</v>
      </c>
      <c r="H573" s="216">
        <v>6</v>
      </c>
      <c r="I573" s="216">
        <v>85.635400000000004</v>
      </c>
      <c r="J573" s="216">
        <v>0</v>
      </c>
      <c r="K573" s="216">
        <v>0</v>
      </c>
      <c r="L573" s="216"/>
      <c r="M573" s="216"/>
      <c r="N573" s="9"/>
      <c r="O573" s="201"/>
    </row>
    <row r="574" spans="2:15">
      <c r="B574" s="213">
        <v>41730</v>
      </c>
      <c r="C574" s="216"/>
      <c r="D574" s="216">
        <v>40</v>
      </c>
      <c r="E574" s="216">
        <v>6.2553000000000001</v>
      </c>
      <c r="F574" s="217">
        <v>0</v>
      </c>
      <c r="G574" s="216">
        <v>0</v>
      </c>
      <c r="H574" s="216">
        <v>6</v>
      </c>
      <c r="I574" s="216">
        <v>89.753299999999996</v>
      </c>
      <c r="J574" s="216">
        <v>0</v>
      </c>
      <c r="K574" s="216">
        <v>0</v>
      </c>
      <c r="L574" s="216"/>
      <c r="M574" s="216"/>
      <c r="N574" s="9"/>
      <c r="O574" s="201"/>
    </row>
    <row r="575" spans="2:15">
      <c r="B575" s="213">
        <v>41760</v>
      </c>
      <c r="C575" s="216"/>
      <c r="D575" s="216">
        <v>40</v>
      </c>
      <c r="E575" s="216">
        <v>6.3986000000000001</v>
      </c>
      <c r="F575" s="217">
        <v>0</v>
      </c>
      <c r="G575" s="216">
        <v>0</v>
      </c>
      <c r="H575" s="216">
        <v>6</v>
      </c>
      <c r="I575" s="216">
        <v>90.941999999999993</v>
      </c>
      <c r="J575" s="216">
        <v>0</v>
      </c>
      <c r="K575" s="216">
        <v>0</v>
      </c>
      <c r="L575" s="216"/>
      <c r="M575" s="216"/>
      <c r="N575" s="9"/>
      <c r="O575" s="201"/>
    </row>
    <row r="576" spans="2:15">
      <c r="B576" s="213">
        <v>41791</v>
      </c>
      <c r="C576" s="216"/>
      <c r="D576" s="216">
        <v>40</v>
      </c>
      <c r="E576" s="216">
        <v>6.4476000000000004</v>
      </c>
      <c r="F576" s="217">
        <v>0</v>
      </c>
      <c r="G576" s="216">
        <v>0</v>
      </c>
      <c r="H576" s="216">
        <v>6</v>
      </c>
      <c r="I576" s="216">
        <v>92.140900000000002</v>
      </c>
      <c r="J576" s="216">
        <v>0</v>
      </c>
      <c r="K576" s="216">
        <v>0</v>
      </c>
      <c r="L576" s="216"/>
      <c r="M576" s="216"/>
      <c r="N576" s="9"/>
      <c r="O576" s="201"/>
    </row>
    <row r="577" spans="2:15">
      <c r="B577" s="213">
        <v>41821</v>
      </c>
      <c r="C577" s="216"/>
      <c r="D577" s="216">
        <v>40</v>
      </c>
      <c r="E577" s="216">
        <v>6.5438000000000001</v>
      </c>
      <c r="F577" s="217">
        <v>0</v>
      </c>
      <c r="G577" s="216">
        <v>0</v>
      </c>
      <c r="H577" s="216">
        <v>6</v>
      </c>
      <c r="I577" s="216">
        <v>93.343000000000004</v>
      </c>
      <c r="J577" s="216">
        <v>0</v>
      </c>
      <c r="K577" s="216">
        <v>0</v>
      </c>
      <c r="L577" s="216"/>
      <c r="M577" s="216"/>
      <c r="N577" s="9"/>
      <c r="O577" s="201"/>
    </row>
    <row r="578" spans="2:15">
      <c r="B578" s="213">
        <v>41852</v>
      </c>
      <c r="C578" s="216"/>
      <c r="D578" s="216">
        <v>40</v>
      </c>
      <c r="E578" s="216">
        <v>6.6048</v>
      </c>
      <c r="F578" s="217">
        <v>0</v>
      </c>
      <c r="G578" s="216">
        <v>0</v>
      </c>
      <c r="H578" s="216">
        <v>6</v>
      </c>
      <c r="I578" s="216">
        <v>94.577699999999993</v>
      </c>
      <c r="J578" s="216">
        <v>0</v>
      </c>
      <c r="K578" s="216">
        <v>0</v>
      </c>
      <c r="L578" s="216"/>
      <c r="M578" s="216"/>
      <c r="N578" s="9"/>
      <c r="O578" s="201"/>
    </row>
    <row r="579" spans="2:15">
      <c r="B579" s="213">
        <v>41883</v>
      </c>
      <c r="C579" s="216"/>
      <c r="D579" s="216">
        <v>40</v>
      </c>
      <c r="E579" s="216">
        <v>6.7026000000000003</v>
      </c>
      <c r="F579" s="217">
        <v>0</v>
      </c>
      <c r="G579" s="216">
        <v>0</v>
      </c>
      <c r="H579" s="216">
        <v>6</v>
      </c>
      <c r="I579" s="216">
        <v>95.782899999999998</v>
      </c>
      <c r="J579" s="216">
        <v>0</v>
      </c>
      <c r="K579" s="216">
        <v>0</v>
      </c>
      <c r="L579" s="216"/>
      <c r="M579" s="216"/>
      <c r="N579" s="9"/>
      <c r="O579" s="201"/>
    </row>
    <row r="580" spans="2:15">
      <c r="B580" s="213">
        <v>41913</v>
      </c>
      <c r="C580" s="216"/>
      <c r="D580" s="216">
        <v>40</v>
      </c>
      <c r="E580" s="216">
        <v>7.1200999999999999</v>
      </c>
      <c r="F580" s="217">
        <v>0</v>
      </c>
      <c r="G580" s="216">
        <v>0</v>
      </c>
      <c r="H580" s="216">
        <v>6</v>
      </c>
      <c r="I580" s="216">
        <v>96.991299999999995</v>
      </c>
      <c r="J580" s="216">
        <v>0</v>
      </c>
      <c r="K580" s="216">
        <v>0</v>
      </c>
      <c r="L580" s="216"/>
      <c r="M580" s="216"/>
      <c r="N580" s="9"/>
      <c r="O580" s="201"/>
    </row>
    <row r="581" spans="2:15">
      <c r="B581" s="213">
        <v>41944</v>
      </c>
      <c r="C581" s="216"/>
      <c r="D581" s="216">
        <v>40</v>
      </c>
      <c r="E581" s="216">
        <v>7.1764999999999999</v>
      </c>
      <c r="F581" s="217">
        <v>0</v>
      </c>
      <c r="G581" s="216">
        <v>0</v>
      </c>
      <c r="H581" s="216">
        <v>6</v>
      </c>
      <c r="I581" s="216">
        <v>4.2077</v>
      </c>
      <c r="J581" s="216">
        <v>0</v>
      </c>
      <c r="K581" s="216">
        <v>0</v>
      </c>
      <c r="L581" s="216"/>
      <c r="M581" s="216"/>
      <c r="N581" s="9"/>
      <c r="O581" s="201"/>
    </row>
    <row r="582" spans="2:15">
      <c r="B582" s="213">
        <v>41974</v>
      </c>
      <c r="C582" s="216"/>
      <c r="D582" s="216">
        <v>40</v>
      </c>
      <c r="E582" s="216">
        <v>7.2309000000000001</v>
      </c>
      <c r="F582" s="217">
        <v>0</v>
      </c>
      <c r="G582" s="216">
        <v>0</v>
      </c>
      <c r="H582" s="216">
        <v>6</v>
      </c>
      <c r="I582" s="216">
        <v>5.4352999999999998</v>
      </c>
      <c r="J582" s="216">
        <v>0</v>
      </c>
      <c r="K582" s="216">
        <v>0</v>
      </c>
      <c r="L582" s="216"/>
      <c r="M582" s="216"/>
      <c r="N582" s="9"/>
      <c r="O582" s="201"/>
    </row>
    <row r="583" spans="2:15">
      <c r="B583" s="213">
        <v>42005</v>
      </c>
      <c r="C583" s="216"/>
      <c r="D583" s="216">
        <v>40</v>
      </c>
      <c r="E583" s="216">
        <v>7.282</v>
      </c>
      <c r="F583" s="217">
        <v>0</v>
      </c>
      <c r="G583" s="216">
        <v>0</v>
      </c>
      <c r="H583" s="216">
        <v>19</v>
      </c>
      <c r="I583" s="216">
        <v>12.534000000000001</v>
      </c>
      <c r="J583" s="216">
        <v>0</v>
      </c>
      <c r="K583" s="216">
        <v>0</v>
      </c>
      <c r="L583" s="216"/>
      <c r="M583" s="216"/>
      <c r="N583" s="9"/>
      <c r="O583" s="201"/>
    </row>
    <row r="584" spans="2:15">
      <c r="B584" s="213">
        <v>42036</v>
      </c>
      <c r="C584" s="216"/>
      <c r="D584" s="216">
        <v>40</v>
      </c>
      <c r="E584" s="216">
        <v>7.3311000000000002</v>
      </c>
      <c r="F584" s="217">
        <v>0</v>
      </c>
      <c r="G584" s="216">
        <v>0</v>
      </c>
      <c r="H584" s="216">
        <v>6</v>
      </c>
      <c r="I584" s="216">
        <v>7.8945999999999996</v>
      </c>
      <c r="J584" s="216">
        <v>0</v>
      </c>
      <c r="K584" s="216">
        <v>0</v>
      </c>
      <c r="L584" s="216"/>
      <c r="M584" s="216"/>
      <c r="N584" s="9"/>
      <c r="O584" s="201"/>
    </row>
    <row r="585" spans="2:15">
      <c r="B585" s="213">
        <v>42064</v>
      </c>
      <c r="C585" s="216"/>
      <c r="D585" s="216">
        <v>40</v>
      </c>
      <c r="E585" s="216">
        <v>7.3806000000000003</v>
      </c>
      <c r="F585" s="217">
        <v>0</v>
      </c>
      <c r="G585" s="216">
        <v>0</v>
      </c>
      <c r="H585" s="216">
        <v>6</v>
      </c>
      <c r="I585" s="216">
        <v>9.1218000000000004</v>
      </c>
      <c r="J585" s="216">
        <v>0</v>
      </c>
      <c r="K585" s="216">
        <v>0</v>
      </c>
      <c r="L585" s="216"/>
      <c r="M585" s="216"/>
      <c r="N585" s="9"/>
      <c r="O585" s="201"/>
    </row>
    <row r="586" spans="2:15">
      <c r="B586" s="213">
        <v>42095</v>
      </c>
      <c r="C586" s="216"/>
      <c r="D586" s="216">
        <v>39</v>
      </c>
      <c r="E586" s="216">
        <v>7.4297000000000004</v>
      </c>
      <c r="F586" s="217">
        <v>0</v>
      </c>
      <c r="G586" s="216">
        <v>0</v>
      </c>
      <c r="H586" s="216">
        <v>6</v>
      </c>
      <c r="I586" s="216">
        <v>13.6647</v>
      </c>
      <c r="J586" s="216">
        <v>0</v>
      </c>
      <c r="K586" s="216">
        <v>0</v>
      </c>
      <c r="L586" s="216"/>
      <c r="M586" s="216"/>
      <c r="N586" s="9"/>
      <c r="O586" s="201"/>
    </row>
    <row r="587" spans="2:15">
      <c r="B587" s="213">
        <v>42125</v>
      </c>
      <c r="C587" s="216"/>
      <c r="D587" s="216">
        <v>39</v>
      </c>
      <c r="E587" s="216">
        <v>7.5388999999999999</v>
      </c>
      <c r="F587" s="217">
        <v>0</v>
      </c>
      <c r="G587" s="216">
        <v>0</v>
      </c>
      <c r="H587" s="216">
        <v>6</v>
      </c>
      <c r="I587" s="216">
        <v>14.9024</v>
      </c>
      <c r="J587" s="216">
        <v>0</v>
      </c>
      <c r="K587" s="216">
        <v>0</v>
      </c>
      <c r="L587" s="216"/>
      <c r="M587" s="216"/>
      <c r="N587" s="9"/>
      <c r="O587" s="201"/>
    </row>
    <row r="588" spans="2:15">
      <c r="B588" s="213">
        <v>42156</v>
      </c>
      <c r="C588" s="216"/>
      <c r="D588" s="216">
        <v>39</v>
      </c>
      <c r="E588" s="216">
        <v>7.5898000000000003</v>
      </c>
      <c r="F588" s="217">
        <v>0</v>
      </c>
      <c r="G588" s="216">
        <v>0</v>
      </c>
      <c r="H588" s="216">
        <v>6</v>
      </c>
      <c r="I588" s="216">
        <v>16.149899999999999</v>
      </c>
      <c r="J588" s="216">
        <v>0</v>
      </c>
      <c r="K588" s="216">
        <v>0</v>
      </c>
      <c r="L588" s="216"/>
      <c r="M588" s="216"/>
      <c r="N588" s="9"/>
      <c r="O588" s="201"/>
    </row>
    <row r="589" spans="2:15">
      <c r="B589" s="213">
        <v>42186</v>
      </c>
      <c r="C589" s="216"/>
      <c r="D589" s="216">
        <v>39</v>
      </c>
      <c r="E589" s="216">
        <v>7.6398000000000001</v>
      </c>
      <c r="F589" s="217">
        <v>0</v>
      </c>
      <c r="G589" s="216">
        <v>0</v>
      </c>
      <c r="H589" s="216">
        <v>6</v>
      </c>
      <c r="I589" s="216">
        <v>17.399799999999999</v>
      </c>
      <c r="J589" s="216">
        <v>0</v>
      </c>
      <c r="K589" s="216">
        <v>0</v>
      </c>
      <c r="L589" s="216"/>
      <c r="M589" s="216"/>
      <c r="N589" s="9"/>
      <c r="O589" s="201"/>
    </row>
    <row r="590" spans="2:15">
      <c r="B590" s="213">
        <v>42217</v>
      </c>
      <c r="C590" s="216"/>
      <c r="D590" s="216">
        <v>39</v>
      </c>
      <c r="E590" s="216">
        <v>7.6901000000000002</v>
      </c>
      <c r="F590" s="217">
        <v>0</v>
      </c>
      <c r="G590" s="216">
        <v>0</v>
      </c>
      <c r="H590" s="216">
        <v>6</v>
      </c>
      <c r="I590" s="216">
        <v>17.429500000000001</v>
      </c>
      <c r="J590" s="216">
        <v>0</v>
      </c>
      <c r="K590" s="216">
        <v>0</v>
      </c>
      <c r="L590" s="216"/>
      <c r="M590" s="216"/>
      <c r="N590" s="9"/>
      <c r="O590" s="201"/>
    </row>
    <row r="591" spans="2:15">
      <c r="B591" s="213">
        <v>42248</v>
      </c>
      <c r="C591" s="216"/>
      <c r="D591" s="216">
        <v>39</v>
      </c>
      <c r="E591" s="216">
        <v>7.7950999999999997</v>
      </c>
      <c r="F591" s="217">
        <v>0</v>
      </c>
      <c r="G591" s="216">
        <v>0</v>
      </c>
      <c r="H591" s="216">
        <v>6</v>
      </c>
      <c r="I591" s="216">
        <v>17.429500000000001</v>
      </c>
      <c r="J591" s="216">
        <v>0</v>
      </c>
      <c r="K591" s="216">
        <v>0</v>
      </c>
      <c r="L591" s="216"/>
      <c r="M591" s="216"/>
      <c r="N591" s="9"/>
      <c r="O591" s="201"/>
    </row>
    <row r="592" spans="2:15">
      <c r="B592" s="213">
        <v>42278</v>
      </c>
      <c r="C592" s="216"/>
      <c r="D592" s="216">
        <v>39</v>
      </c>
      <c r="E592" s="216">
        <v>8.2225000000000001</v>
      </c>
      <c r="F592" s="217">
        <v>0</v>
      </c>
      <c r="G592" s="216">
        <v>0</v>
      </c>
      <c r="H592" s="216">
        <v>6</v>
      </c>
      <c r="I592" s="216">
        <v>17.429500000000001</v>
      </c>
      <c r="J592" s="216">
        <v>0</v>
      </c>
      <c r="K592" s="216">
        <v>0</v>
      </c>
      <c r="L592" s="216"/>
      <c r="M592" s="216"/>
      <c r="N592" s="9"/>
      <c r="O592" s="201"/>
    </row>
    <row r="593" spans="2:15">
      <c r="B593" s="213">
        <v>42309</v>
      </c>
      <c r="C593" s="216"/>
      <c r="D593" s="216">
        <v>39</v>
      </c>
      <c r="E593" s="216">
        <v>8.2802000000000007</v>
      </c>
      <c r="F593" s="217">
        <v>0</v>
      </c>
      <c r="G593" s="216">
        <v>0</v>
      </c>
      <c r="H593" s="216">
        <v>6</v>
      </c>
      <c r="I593" s="216">
        <v>17.429500000000001</v>
      </c>
      <c r="J593" s="216">
        <v>0</v>
      </c>
      <c r="K593" s="216">
        <v>0</v>
      </c>
      <c r="L593" s="216"/>
      <c r="M593" s="216"/>
      <c r="N593" s="9"/>
      <c r="O593" s="201"/>
    </row>
    <row r="594" spans="2:15">
      <c r="B594" s="213">
        <v>42339</v>
      </c>
      <c r="C594" s="216"/>
      <c r="D594" s="216">
        <v>39</v>
      </c>
      <c r="E594" s="216">
        <v>8.3359000000000005</v>
      </c>
      <c r="F594" s="217">
        <v>0</v>
      </c>
      <c r="G594" s="216">
        <v>0</v>
      </c>
      <c r="H594" s="216">
        <v>6</v>
      </c>
      <c r="I594" s="216">
        <v>17.429500000000001</v>
      </c>
      <c r="J594" s="216">
        <v>0</v>
      </c>
      <c r="K594" s="216">
        <v>0</v>
      </c>
      <c r="L594" s="216"/>
      <c r="M594" s="216"/>
      <c r="N594" s="9"/>
      <c r="O594" s="201"/>
    </row>
    <row r="595" spans="2:15">
      <c r="B595" s="213">
        <v>42370</v>
      </c>
      <c r="C595" s="216"/>
      <c r="D595" s="216">
        <v>39</v>
      </c>
      <c r="E595" s="216">
        <v>8.3889999999999993</v>
      </c>
      <c r="F595" s="217">
        <v>0</v>
      </c>
      <c r="G595" s="216">
        <v>0</v>
      </c>
      <c r="H595" s="216">
        <v>6</v>
      </c>
      <c r="I595" s="216">
        <v>17.429500000000001</v>
      </c>
      <c r="J595" s="216">
        <v>0</v>
      </c>
      <c r="K595" s="216">
        <v>0</v>
      </c>
      <c r="L595" s="216"/>
      <c r="M595" s="216"/>
      <c r="N595" s="9"/>
      <c r="O595" s="201"/>
    </row>
    <row r="596" spans="2:15">
      <c r="B596" s="213">
        <v>42401</v>
      </c>
      <c r="C596" s="216"/>
      <c r="D596" s="216">
        <v>39</v>
      </c>
      <c r="E596" s="216">
        <v>8.4403000000000006</v>
      </c>
      <c r="F596" s="217">
        <v>0</v>
      </c>
      <c r="G596" s="216">
        <v>0</v>
      </c>
      <c r="H596" s="216">
        <v>6</v>
      </c>
      <c r="I596" s="216">
        <v>19.9924</v>
      </c>
      <c r="J596" s="216">
        <v>0</v>
      </c>
      <c r="K596" s="216">
        <v>0</v>
      </c>
      <c r="L596" s="216"/>
      <c r="M596" s="216"/>
      <c r="N596" s="9"/>
      <c r="O596" s="201"/>
    </row>
    <row r="597" spans="2:15">
      <c r="B597" s="213">
        <v>42430</v>
      </c>
      <c r="C597" s="216"/>
      <c r="D597" s="216">
        <v>39</v>
      </c>
      <c r="E597" s="216">
        <v>8.4922000000000004</v>
      </c>
      <c r="F597" s="217">
        <v>0</v>
      </c>
      <c r="G597" s="216">
        <v>0</v>
      </c>
      <c r="H597" s="216">
        <v>6</v>
      </c>
      <c r="I597" s="216">
        <v>21.278300000000002</v>
      </c>
      <c r="J597" s="216">
        <v>0</v>
      </c>
      <c r="K597" s="216">
        <v>0</v>
      </c>
      <c r="L597" s="216"/>
      <c r="M597" s="216"/>
      <c r="N597" s="9"/>
      <c r="O597" s="201"/>
    </row>
    <row r="598" spans="2:15">
      <c r="B598" s="213">
        <v>42461</v>
      </c>
      <c r="C598" s="216"/>
      <c r="D598" s="216">
        <v>39</v>
      </c>
      <c r="E598" s="216">
        <v>8.5441000000000003</v>
      </c>
      <c r="F598" s="217">
        <v>0</v>
      </c>
      <c r="G598" s="216">
        <v>0</v>
      </c>
      <c r="H598" s="216">
        <v>6</v>
      </c>
      <c r="I598" s="216">
        <v>23.418299999999999</v>
      </c>
      <c r="J598" s="216">
        <v>0</v>
      </c>
      <c r="K598" s="216">
        <v>0</v>
      </c>
      <c r="L598" s="216"/>
      <c r="M598" s="216"/>
      <c r="N598" s="9"/>
      <c r="O598" s="201"/>
    </row>
    <row r="599" spans="2:15">
      <c r="B599" s="213">
        <v>42491</v>
      </c>
      <c r="C599" s="216"/>
      <c r="D599" s="216">
        <v>39</v>
      </c>
      <c r="E599" s="216">
        <v>8.6644000000000005</v>
      </c>
      <c r="F599" s="217">
        <v>0</v>
      </c>
      <c r="G599" s="216">
        <v>0</v>
      </c>
      <c r="H599" s="216">
        <v>6</v>
      </c>
      <c r="I599" s="216">
        <v>24.713699999999999</v>
      </c>
      <c r="J599" s="216">
        <v>0</v>
      </c>
      <c r="K599" s="216">
        <v>0</v>
      </c>
      <c r="L599" s="216"/>
      <c r="M599" s="216"/>
      <c r="N599" s="9"/>
      <c r="O599" s="201"/>
    </row>
    <row r="600" spans="2:15">
      <c r="B600" s="213">
        <v>42522</v>
      </c>
      <c r="C600" s="216"/>
      <c r="D600" s="216">
        <v>39</v>
      </c>
      <c r="E600" s="216">
        <v>8.7174999999999994</v>
      </c>
      <c r="F600" s="217">
        <v>0</v>
      </c>
      <c r="G600" s="216">
        <v>0</v>
      </c>
      <c r="H600" s="216">
        <v>6</v>
      </c>
      <c r="I600" s="216">
        <v>26.015799999999999</v>
      </c>
      <c r="J600" s="216">
        <v>0</v>
      </c>
      <c r="K600" s="216">
        <v>0</v>
      </c>
      <c r="L600" s="216"/>
      <c r="M600" s="216"/>
      <c r="N600" s="9"/>
      <c r="O600" s="201"/>
    </row>
    <row r="601" spans="2:15">
      <c r="B601" s="213">
        <v>42552</v>
      </c>
      <c r="C601" s="216"/>
      <c r="D601" s="216">
        <v>39</v>
      </c>
      <c r="E601" s="216">
        <v>8.7697000000000003</v>
      </c>
      <c r="F601" s="217">
        <v>0</v>
      </c>
      <c r="G601" s="216">
        <v>0</v>
      </c>
      <c r="H601" s="216">
        <v>6</v>
      </c>
      <c r="I601" s="216">
        <v>27.319299999999998</v>
      </c>
      <c r="J601" s="216">
        <v>0</v>
      </c>
      <c r="K601" s="216">
        <v>0</v>
      </c>
      <c r="L601" s="216"/>
      <c r="M601" s="216"/>
      <c r="N601" s="9"/>
      <c r="O601" s="201"/>
    </row>
    <row r="602" spans="2:15">
      <c r="B602" s="213">
        <v>42583</v>
      </c>
      <c r="C602" s="216"/>
      <c r="D602" s="216">
        <v>39</v>
      </c>
      <c r="E602" s="216">
        <v>8.8219999999999992</v>
      </c>
      <c r="F602" s="217">
        <v>0</v>
      </c>
      <c r="G602" s="216">
        <v>0</v>
      </c>
      <c r="H602" s="216">
        <v>6</v>
      </c>
      <c r="I602" s="216">
        <v>28.6571</v>
      </c>
      <c r="J602" s="216">
        <v>0</v>
      </c>
      <c r="K602" s="216">
        <v>0</v>
      </c>
      <c r="L602" s="216"/>
      <c r="M602" s="216"/>
      <c r="N602" s="9"/>
      <c r="O602" s="201"/>
    </row>
    <row r="603" spans="2:15">
      <c r="B603" s="213">
        <v>42614</v>
      </c>
      <c r="C603" s="216"/>
      <c r="D603" s="216">
        <v>39</v>
      </c>
      <c r="E603" s="216">
        <v>8.9208999999999996</v>
      </c>
      <c r="F603" s="217">
        <v>0</v>
      </c>
      <c r="G603" s="216">
        <v>0</v>
      </c>
      <c r="H603" s="216">
        <v>6</v>
      </c>
      <c r="I603" s="216">
        <v>29.967600000000001</v>
      </c>
      <c r="J603" s="216">
        <v>0</v>
      </c>
      <c r="K603" s="216">
        <v>0</v>
      </c>
      <c r="L603" s="216"/>
      <c r="M603" s="216"/>
      <c r="N603" s="9"/>
      <c r="O603" s="201"/>
    </row>
    <row r="604" spans="2:15">
      <c r="B604" s="213">
        <v>42644</v>
      </c>
      <c r="C604" s="216"/>
      <c r="D604" s="216">
        <v>39</v>
      </c>
      <c r="E604" s="216">
        <v>9.3026</v>
      </c>
      <c r="F604" s="217">
        <v>0</v>
      </c>
      <c r="G604" s="216">
        <v>0</v>
      </c>
      <c r="H604" s="216">
        <v>6</v>
      </c>
      <c r="I604" s="216">
        <v>31.2788</v>
      </c>
      <c r="J604" s="216">
        <v>0</v>
      </c>
      <c r="K604" s="216">
        <v>0</v>
      </c>
      <c r="L604" s="216"/>
      <c r="M604" s="216"/>
      <c r="N604" s="9"/>
      <c r="O604" s="201"/>
    </row>
    <row r="605" spans="2:15">
      <c r="B605" s="213">
        <v>42675</v>
      </c>
      <c r="C605" s="216"/>
      <c r="D605" s="216">
        <v>39</v>
      </c>
      <c r="E605" s="216">
        <v>9.3605999999999998</v>
      </c>
      <c r="F605" s="217">
        <v>0</v>
      </c>
      <c r="G605" s="216">
        <v>0</v>
      </c>
      <c r="H605" s="216">
        <v>6</v>
      </c>
      <c r="I605" s="216">
        <v>32.591900000000003</v>
      </c>
      <c r="J605" s="216">
        <v>0</v>
      </c>
      <c r="K605" s="216">
        <v>0</v>
      </c>
      <c r="L605" s="216"/>
      <c r="M605" s="216"/>
      <c r="N605" s="9"/>
      <c r="O605" s="201"/>
    </row>
    <row r="606" spans="2:15">
      <c r="B606" s="213">
        <v>42705</v>
      </c>
      <c r="C606" s="216"/>
      <c r="D606" s="216">
        <v>39</v>
      </c>
      <c r="E606" s="216">
        <v>9.4169999999999998</v>
      </c>
      <c r="F606" s="217">
        <v>0</v>
      </c>
      <c r="G606" s="216">
        <v>0</v>
      </c>
      <c r="H606" s="216">
        <v>6</v>
      </c>
      <c r="I606" s="216">
        <v>33.907499999999999</v>
      </c>
      <c r="J606" s="216">
        <v>0</v>
      </c>
      <c r="K606" s="216">
        <v>0</v>
      </c>
      <c r="L606" s="216"/>
      <c r="M606" s="216"/>
      <c r="N606" s="9"/>
      <c r="O606" s="201"/>
    </row>
    <row r="607" spans="2:15">
      <c r="B607" s="213">
        <v>42736</v>
      </c>
      <c r="C607" s="216"/>
      <c r="D607" s="216">
        <v>39</v>
      </c>
      <c r="E607" s="216">
        <v>8.4544999999999995</v>
      </c>
      <c r="F607" s="217">
        <v>0</v>
      </c>
      <c r="G607" s="216">
        <v>0</v>
      </c>
      <c r="H607" s="216">
        <v>6</v>
      </c>
      <c r="I607" s="216">
        <v>35.224899999999998</v>
      </c>
      <c r="J607" s="216">
        <v>0</v>
      </c>
      <c r="K607" s="216">
        <v>0</v>
      </c>
      <c r="L607" s="216"/>
      <c r="M607" s="216"/>
      <c r="N607" s="9"/>
      <c r="O607" s="201"/>
    </row>
    <row r="608" spans="2:15">
      <c r="B608" s="213">
        <v>42767</v>
      </c>
      <c r="C608" s="216"/>
      <c r="D608" s="216">
        <v>38</v>
      </c>
      <c r="E608" s="216">
        <v>8.5069999999999997</v>
      </c>
      <c r="F608" s="217">
        <v>0</v>
      </c>
      <c r="G608" s="216">
        <v>0</v>
      </c>
      <c r="H608" s="216">
        <v>6</v>
      </c>
      <c r="I608" s="216">
        <v>36.540799999999997</v>
      </c>
      <c r="J608" s="216">
        <v>0</v>
      </c>
      <c r="K608" s="216">
        <v>0</v>
      </c>
      <c r="L608" s="216"/>
      <c r="M608" s="216"/>
      <c r="N608" s="9"/>
      <c r="O608" s="201"/>
    </row>
    <row r="609" spans="2:15">
      <c r="B609" s="213">
        <v>42795</v>
      </c>
      <c r="C609" s="216"/>
      <c r="D609" s="216">
        <v>38</v>
      </c>
      <c r="E609" s="216">
        <v>8.5602999999999998</v>
      </c>
      <c r="F609" s="217">
        <v>0</v>
      </c>
      <c r="G609" s="216">
        <v>0</v>
      </c>
      <c r="H609" s="216">
        <v>6</v>
      </c>
      <c r="I609" s="216">
        <v>37.860500000000002</v>
      </c>
      <c r="J609" s="216">
        <v>0</v>
      </c>
      <c r="K609" s="216">
        <v>0</v>
      </c>
      <c r="L609" s="216"/>
      <c r="M609" s="216"/>
      <c r="N609" s="9"/>
      <c r="O609" s="201"/>
    </row>
    <row r="610" spans="2:15">
      <c r="B610" s="213">
        <v>42826</v>
      </c>
      <c r="C610" s="216"/>
      <c r="D610" s="216">
        <v>38</v>
      </c>
      <c r="E610" s="216">
        <v>8.6134000000000004</v>
      </c>
      <c r="F610" s="217">
        <v>0</v>
      </c>
      <c r="G610" s="216">
        <v>0</v>
      </c>
      <c r="H610" s="216">
        <v>6</v>
      </c>
      <c r="I610" s="216">
        <v>40.055</v>
      </c>
      <c r="J610" s="216">
        <v>0</v>
      </c>
      <c r="K610" s="216">
        <v>0</v>
      </c>
      <c r="L610" s="216"/>
      <c r="M610" s="216"/>
      <c r="N610" s="9"/>
      <c r="O610" s="201"/>
    </row>
    <row r="611" spans="2:15">
      <c r="B611" s="213">
        <v>42856</v>
      </c>
      <c r="C611" s="216"/>
      <c r="D611" s="216">
        <v>38</v>
      </c>
      <c r="E611" s="216">
        <v>8.6714000000000002</v>
      </c>
      <c r="F611" s="217">
        <v>0</v>
      </c>
      <c r="G611" s="216">
        <v>0</v>
      </c>
      <c r="H611" s="216">
        <v>6</v>
      </c>
      <c r="I611" s="216">
        <v>41.383000000000003</v>
      </c>
      <c r="J611" s="216">
        <v>0</v>
      </c>
      <c r="K611" s="216">
        <v>0</v>
      </c>
      <c r="L611" s="216"/>
      <c r="M611" s="216"/>
      <c r="N611" s="9"/>
      <c r="O611" s="201"/>
    </row>
    <row r="612" spans="2:15">
      <c r="B612" s="213">
        <v>42887</v>
      </c>
      <c r="C612" s="216"/>
      <c r="D612" s="216">
        <v>37</v>
      </c>
      <c r="E612" s="216">
        <v>1.5589</v>
      </c>
      <c r="F612" s="217">
        <v>0</v>
      </c>
      <c r="G612" s="216">
        <v>0</v>
      </c>
      <c r="H612" s="216">
        <v>6</v>
      </c>
      <c r="I612" s="216">
        <v>5.7161999999999997</v>
      </c>
      <c r="J612" s="216">
        <v>0</v>
      </c>
      <c r="K612" s="216">
        <v>0</v>
      </c>
      <c r="L612" s="216"/>
      <c r="M612" s="216"/>
      <c r="N612" s="9"/>
      <c r="O612" s="201"/>
    </row>
    <row r="613" spans="2:15">
      <c r="B613" s="213">
        <v>42917</v>
      </c>
      <c r="C613" s="216"/>
      <c r="D613" s="216">
        <v>37</v>
      </c>
      <c r="E613" s="216">
        <v>1.5589</v>
      </c>
      <c r="F613" s="217">
        <v>0</v>
      </c>
      <c r="G613" s="216">
        <v>0</v>
      </c>
      <c r="H613" s="216">
        <v>6</v>
      </c>
      <c r="I613" s="216">
        <v>7.05</v>
      </c>
      <c r="J613" s="216">
        <v>0</v>
      </c>
      <c r="K613" s="216">
        <v>0</v>
      </c>
      <c r="L613" s="216"/>
      <c r="M613" s="216"/>
      <c r="N613" s="9"/>
      <c r="O613" s="201"/>
    </row>
    <row r="614" spans="2:15">
      <c r="B614" s="213">
        <v>42948</v>
      </c>
      <c r="C614" s="216"/>
      <c r="D614" s="216">
        <v>37</v>
      </c>
      <c r="E614" s="216">
        <v>1.5589</v>
      </c>
      <c r="F614" s="217">
        <v>0</v>
      </c>
      <c r="G614" s="216">
        <v>0</v>
      </c>
      <c r="H614" s="216">
        <v>6</v>
      </c>
      <c r="I614" s="216">
        <v>8.3952000000000009</v>
      </c>
      <c r="J614" s="216">
        <v>0</v>
      </c>
      <c r="K614" s="216">
        <v>0</v>
      </c>
      <c r="L614" s="216"/>
      <c r="M614" s="216"/>
      <c r="N614" s="9"/>
      <c r="O614" s="201"/>
    </row>
    <row r="615" spans="2:15">
      <c r="B615" s="213">
        <v>42979</v>
      </c>
      <c r="C615" s="216"/>
      <c r="D615" s="216">
        <v>37</v>
      </c>
      <c r="E615" s="216">
        <v>1.5915999999999999</v>
      </c>
      <c r="F615" s="217">
        <v>0</v>
      </c>
      <c r="G615" s="216">
        <v>0</v>
      </c>
      <c r="H615" s="216">
        <v>6</v>
      </c>
      <c r="I615" s="216">
        <v>9.7254000000000005</v>
      </c>
      <c r="J615" s="216">
        <v>0</v>
      </c>
      <c r="K615" s="216">
        <v>0</v>
      </c>
      <c r="L615" s="216"/>
      <c r="M615" s="216"/>
      <c r="N615" s="9"/>
      <c r="O615" s="201"/>
    </row>
    <row r="616" spans="2:15">
      <c r="B616" s="213">
        <v>43009</v>
      </c>
      <c r="C616" s="216"/>
      <c r="D616" s="216">
        <v>37</v>
      </c>
      <c r="E616" s="216">
        <v>1.6024</v>
      </c>
      <c r="F616" s="217">
        <v>0</v>
      </c>
      <c r="G616" s="216">
        <v>0</v>
      </c>
      <c r="H616" s="216">
        <v>6</v>
      </c>
      <c r="I616" s="216">
        <v>11.058299999999999</v>
      </c>
      <c r="J616" s="216">
        <v>0</v>
      </c>
      <c r="K616" s="216">
        <v>0</v>
      </c>
      <c r="L616" s="216"/>
      <c r="M616" s="216"/>
      <c r="N616" s="9"/>
      <c r="O616" s="201"/>
    </row>
    <row r="617" spans="2:15">
      <c r="B617" s="213">
        <v>43040</v>
      </c>
      <c r="C617" s="216"/>
      <c r="D617" s="216">
        <v>37</v>
      </c>
      <c r="E617" s="216">
        <v>1.6066</v>
      </c>
      <c r="F617" s="217">
        <v>0</v>
      </c>
      <c r="G617" s="216">
        <v>0</v>
      </c>
      <c r="H617" s="216">
        <v>6</v>
      </c>
      <c r="I617" s="216">
        <v>12.39</v>
      </c>
      <c r="J617" s="216">
        <v>0</v>
      </c>
      <c r="K617" s="216">
        <v>0</v>
      </c>
      <c r="L617" s="216"/>
      <c r="M617" s="216"/>
      <c r="N617" s="9"/>
      <c r="O617" s="201"/>
    </row>
    <row r="618" spans="2:15">
      <c r="B618" s="213">
        <v>43070</v>
      </c>
      <c r="C618" s="216"/>
      <c r="D618" s="216">
        <v>40</v>
      </c>
      <c r="E618" s="216">
        <v>1.6217999999999999</v>
      </c>
      <c r="F618" s="217">
        <v>0</v>
      </c>
      <c r="G618" s="216">
        <v>0</v>
      </c>
      <c r="H618" s="216">
        <v>6</v>
      </c>
      <c r="I618" s="216">
        <v>13.726599999999999</v>
      </c>
      <c r="J618" s="216">
        <v>0</v>
      </c>
      <c r="K618" s="216">
        <v>0</v>
      </c>
      <c r="L618" s="216"/>
      <c r="M618" s="216"/>
      <c r="N618" s="9"/>
      <c r="O618" s="201"/>
    </row>
    <row r="619" spans="2:15">
      <c r="B619" s="213">
        <v>43101</v>
      </c>
      <c r="C619" s="216"/>
      <c r="D619" s="216">
        <v>40</v>
      </c>
      <c r="E619" s="216">
        <v>1.6231</v>
      </c>
      <c r="F619" s="217">
        <v>0</v>
      </c>
      <c r="G619" s="216">
        <v>0</v>
      </c>
      <c r="H619" s="216">
        <v>6</v>
      </c>
      <c r="I619" s="216">
        <v>15.0665</v>
      </c>
      <c r="J619" s="216">
        <v>0</v>
      </c>
      <c r="K619" s="216">
        <v>0</v>
      </c>
      <c r="L619" s="216"/>
      <c r="M619" s="216"/>
      <c r="N619" s="9"/>
      <c r="O619" s="201"/>
    </row>
    <row r="620" spans="2:15">
      <c r="B620" s="213">
        <v>43132</v>
      </c>
      <c r="C620" s="216"/>
      <c r="D620" s="216">
        <v>40</v>
      </c>
      <c r="E620" s="216">
        <v>1.6232</v>
      </c>
      <c r="F620" s="217">
        <v>0</v>
      </c>
      <c r="G620" s="216">
        <v>0</v>
      </c>
      <c r="H620" s="216">
        <v>6</v>
      </c>
      <c r="I620" s="216">
        <v>16.407699999999998</v>
      </c>
      <c r="J620" s="216">
        <v>0</v>
      </c>
      <c r="K620" s="216">
        <v>0</v>
      </c>
      <c r="L620" s="216"/>
      <c r="M620" s="216"/>
      <c r="N620" s="9"/>
      <c r="O620" s="201"/>
    </row>
    <row r="621" spans="2:15">
      <c r="B621" s="213">
        <v>43160</v>
      </c>
      <c r="C621" s="216"/>
      <c r="D621" s="216">
        <v>40</v>
      </c>
      <c r="E621" s="216">
        <v>1.6234</v>
      </c>
      <c r="F621" s="217">
        <v>0</v>
      </c>
      <c r="G621" s="216">
        <v>0</v>
      </c>
      <c r="H621" s="216">
        <v>6</v>
      </c>
      <c r="I621" s="216">
        <v>17.753900000000002</v>
      </c>
      <c r="J621" s="216">
        <v>0</v>
      </c>
      <c r="K621" s="216">
        <v>0</v>
      </c>
      <c r="L621" s="216"/>
      <c r="M621" s="216"/>
      <c r="N621" s="9"/>
      <c r="O621" s="201"/>
    </row>
    <row r="622" spans="2:15">
      <c r="B622" s="213">
        <v>43191</v>
      </c>
      <c r="C622" s="216"/>
      <c r="D622" s="216">
        <v>40</v>
      </c>
      <c r="E622" s="216">
        <v>1.6234999999999999</v>
      </c>
      <c r="F622" s="217">
        <v>0</v>
      </c>
      <c r="G622" s="216">
        <v>0</v>
      </c>
      <c r="H622" s="216">
        <v>6</v>
      </c>
      <c r="I622" s="216">
        <v>19.590699999999998</v>
      </c>
      <c r="J622" s="216">
        <v>0</v>
      </c>
      <c r="K622" s="216">
        <v>0</v>
      </c>
      <c r="L622" s="216"/>
      <c r="M622" s="216"/>
      <c r="N622" s="9"/>
      <c r="O622" s="201"/>
    </row>
    <row r="623" spans="2:15">
      <c r="B623" s="213">
        <v>43221</v>
      </c>
      <c r="C623" s="216"/>
      <c r="D623" s="216">
        <v>40</v>
      </c>
      <c r="E623" s="216">
        <v>1.6276999999999999</v>
      </c>
      <c r="F623" s="217">
        <v>0</v>
      </c>
      <c r="G623" s="216">
        <v>0</v>
      </c>
      <c r="H623" s="216">
        <v>6</v>
      </c>
      <c r="I623" s="216">
        <v>20.940899999999999</v>
      </c>
      <c r="J623" s="216">
        <v>0</v>
      </c>
      <c r="K623" s="216">
        <v>0</v>
      </c>
      <c r="L623" s="216"/>
      <c r="M623" s="216"/>
      <c r="N623" s="9"/>
      <c r="O623" s="201"/>
    </row>
    <row r="624" spans="2:15">
      <c r="B624" s="213">
        <v>43252</v>
      </c>
      <c r="C624" s="216"/>
      <c r="D624" s="216">
        <v>40</v>
      </c>
      <c r="E624" s="216">
        <v>1.6213</v>
      </c>
      <c r="F624" s="217">
        <v>0</v>
      </c>
      <c r="G624" s="216">
        <v>0</v>
      </c>
      <c r="H624" s="216">
        <v>6</v>
      </c>
      <c r="I624" s="216">
        <v>22.296099999999999</v>
      </c>
      <c r="J624" s="216">
        <v>0</v>
      </c>
      <c r="K624" s="216">
        <v>0</v>
      </c>
      <c r="L624" s="216"/>
      <c r="M624" s="216"/>
      <c r="N624" s="9"/>
      <c r="O624" s="201"/>
    </row>
    <row r="625" spans="2:15">
      <c r="B625" s="213">
        <v>43282</v>
      </c>
      <c r="C625" s="216"/>
      <c r="D625" s="216">
        <v>40</v>
      </c>
      <c r="E625" s="216">
        <v>1.6213</v>
      </c>
      <c r="F625" s="217">
        <v>0</v>
      </c>
      <c r="G625" s="216">
        <v>0</v>
      </c>
      <c r="H625" s="216">
        <v>6</v>
      </c>
      <c r="I625" s="216">
        <v>23.654499999999999</v>
      </c>
      <c r="J625" s="216">
        <v>0</v>
      </c>
      <c r="K625" s="216">
        <v>0</v>
      </c>
      <c r="L625" s="216"/>
      <c r="M625" s="216"/>
      <c r="N625" s="9"/>
      <c r="O625" s="201"/>
    </row>
    <row r="626" spans="2:15">
      <c r="B626" s="213">
        <v>43313</v>
      </c>
      <c r="C626" s="216"/>
      <c r="D626" s="216">
        <v>40</v>
      </c>
      <c r="E626" s="216">
        <v>1.6213</v>
      </c>
      <c r="F626" s="217">
        <v>0</v>
      </c>
      <c r="G626" s="216">
        <v>0</v>
      </c>
      <c r="H626" s="216">
        <v>6</v>
      </c>
      <c r="I626" s="216">
        <v>25.033999999999999</v>
      </c>
      <c r="J626" s="216">
        <v>0</v>
      </c>
      <c r="K626" s="216">
        <v>0</v>
      </c>
      <c r="L626" s="216"/>
      <c r="M626" s="216"/>
      <c r="N626" s="9"/>
      <c r="O626" s="201"/>
    </row>
    <row r="627" spans="2:15">
      <c r="B627" s="213">
        <v>43344</v>
      </c>
      <c r="C627" s="216"/>
      <c r="D627" s="216">
        <v>40</v>
      </c>
      <c r="E627" s="216">
        <v>1.6642999999999999</v>
      </c>
      <c r="F627" s="217">
        <v>0</v>
      </c>
      <c r="G627" s="216">
        <v>0</v>
      </c>
      <c r="H627" s="216">
        <v>6</v>
      </c>
      <c r="I627" s="216">
        <v>26.398399999999999</v>
      </c>
      <c r="J627" s="216"/>
      <c r="K627" s="216"/>
      <c r="L627" s="216">
        <v>0</v>
      </c>
      <c r="M627" s="216">
        <v>0</v>
      </c>
      <c r="N627" s="9"/>
      <c r="O627" s="201"/>
    </row>
    <row r="628" spans="2:15">
      <c r="B628" s="213">
        <v>43374</v>
      </c>
      <c r="C628" s="216"/>
      <c r="D628" s="216">
        <v>40</v>
      </c>
      <c r="E628" s="216">
        <v>1.6806000000000001</v>
      </c>
      <c r="F628" s="217">
        <v>0</v>
      </c>
      <c r="G628" s="216">
        <v>0</v>
      </c>
      <c r="H628" s="216">
        <v>6</v>
      </c>
      <c r="I628" s="216">
        <v>27.766300000000001</v>
      </c>
      <c r="J628" s="216"/>
      <c r="K628" s="216"/>
      <c r="L628" s="216">
        <v>0</v>
      </c>
      <c r="M628" s="216">
        <v>0</v>
      </c>
      <c r="N628" s="9"/>
      <c r="O628" s="201"/>
    </row>
    <row r="629" spans="2:15">
      <c r="B629" s="213">
        <v>43405</v>
      </c>
      <c r="C629" s="216"/>
      <c r="D629" s="216">
        <v>40</v>
      </c>
      <c r="E629" s="216">
        <v>1.6868000000000001</v>
      </c>
      <c r="F629" s="217">
        <v>0</v>
      </c>
      <c r="G629" s="216">
        <v>0</v>
      </c>
      <c r="H629" s="216">
        <v>6</v>
      </c>
      <c r="I629" s="216">
        <v>29.137899999999998</v>
      </c>
      <c r="J629" s="216"/>
      <c r="K629" s="216"/>
      <c r="L629" s="216">
        <v>0</v>
      </c>
      <c r="M629" s="216">
        <v>0</v>
      </c>
      <c r="N629" s="9"/>
      <c r="O629" s="201"/>
    </row>
    <row r="630" spans="2:15">
      <c r="B630" s="213">
        <v>43435</v>
      </c>
      <c r="C630" s="216"/>
      <c r="D630" s="216">
        <v>40</v>
      </c>
      <c r="E630" s="216">
        <v>1.6913</v>
      </c>
      <c r="F630" s="217">
        <v>0</v>
      </c>
      <c r="G630" s="216">
        <v>0</v>
      </c>
      <c r="H630" s="216">
        <v>6</v>
      </c>
      <c r="I630" s="216">
        <v>30.514500000000002</v>
      </c>
      <c r="J630" s="216"/>
      <c r="K630" s="216"/>
      <c r="L630" s="216">
        <v>0</v>
      </c>
      <c r="M630" s="216">
        <v>0</v>
      </c>
      <c r="N630" s="9"/>
      <c r="O630" s="201"/>
    </row>
    <row r="631" spans="2:15">
      <c r="B631" s="213">
        <v>43466</v>
      </c>
      <c r="C631" s="216"/>
      <c r="D631" s="216">
        <v>40</v>
      </c>
      <c r="E631" s="216">
        <v>1.6929000000000001</v>
      </c>
      <c r="F631" s="217">
        <v>0</v>
      </c>
      <c r="G631" s="216">
        <v>0</v>
      </c>
      <c r="H631" s="216">
        <v>6</v>
      </c>
      <c r="I631" s="216">
        <v>31.892800000000001</v>
      </c>
      <c r="J631" s="216"/>
      <c r="K631" s="216"/>
      <c r="L631" s="216">
        <v>0</v>
      </c>
      <c r="M631" s="216">
        <v>0</v>
      </c>
      <c r="N631" s="9"/>
      <c r="O631" s="201"/>
    </row>
    <row r="632" spans="2:15">
      <c r="B632" s="213">
        <v>43497</v>
      </c>
      <c r="C632" s="216"/>
      <c r="D632" s="216">
        <v>40</v>
      </c>
      <c r="E632" s="216">
        <v>2.593</v>
      </c>
      <c r="F632" s="217">
        <v>0</v>
      </c>
      <c r="G632" s="216">
        <v>0</v>
      </c>
      <c r="H632" s="216">
        <v>6</v>
      </c>
      <c r="I632" s="216">
        <v>33.270099999999999</v>
      </c>
      <c r="J632" s="216"/>
      <c r="K632" s="216"/>
      <c r="L632" s="216">
        <v>0</v>
      </c>
      <c r="M632" s="216">
        <v>0</v>
      </c>
      <c r="N632" s="9"/>
      <c r="O632" s="201"/>
    </row>
    <row r="633" spans="2:15">
      <c r="B633" s="213">
        <v>43525</v>
      </c>
      <c r="C633" s="216"/>
      <c r="D633" s="216">
        <v>40</v>
      </c>
      <c r="E633" s="216">
        <v>2.5928</v>
      </c>
      <c r="F633" s="217">
        <v>0</v>
      </c>
      <c r="G633" s="216">
        <v>0</v>
      </c>
      <c r="H633" s="216">
        <v>6</v>
      </c>
      <c r="I633" s="216">
        <v>33.270099999999999</v>
      </c>
      <c r="J633" s="216"/>
      <c r="K633" s="216"/>
      <c r="L633" s="216">
        <v>0</v>
      </c>
      <c r="M633" s="216">
        <v>0</v>
      </c>
      <c r="N633" s="9"/>
      <c r="O633" s="201"/>
    </row>
    <row r="634" spans="2:15">
      <c r="B634" s="213">
        <v>43556</v>
      </c>
      <c r="C634" s="216"/>
      <c r="D634" s="216">
        <v>40</v>
      </c>
      <c r="E634" s="216">
        <v>2.5929000000000002</v>
      </c>
      <c r="F634" s="217">
        <v>0</v>
      </c>
      <c r="G634" s="216">
        <v>0</v>
      </c>
      <c r="H634" s="216">
        <v>6</v>
      </c>
      <c r="I634" s="216">
        <v>33.948</v>
      </c>
      <c r="J634" s="216"/>
      <c r="K634" s="216"/>
      <c r="L634" s="216">
        <v>0</v>
      </c>
      <c r="M634" s="216">
        <v>0</v>
      </c>
      <c r="N634" s="9"/>
      <c r="O634" s="201"/>
    </row>
    <row r="635" spans="2:15">
      <c r="B635" s="213">
        <v>43586</v>
      </c>
      <c r="C635" s="216"/>
      <c r="D635" s="216">
        <v>40</v>
      </c>
      <c r="E635" s="216">
        <v>2.5981999999999998</v>
      </c>
      <c r="F635" s="217">
        <v>0</v>
      </c>
      <c r="G635" s="216">
        <v>0</v>
      </c>
      <c r="H635" s="216">
        <v>6</v>
      </c>
      <c r="I635" s="216">
        <v>33.948</v>
      </c>
      <c r="J635" s="216"/>
      <c r="K635" s="216"/>
      <c r="L635" s="216">
        <v>0</v>
      </c>
      <c r="M635" s="216">
        <v>0</v>
      </c>
      <c r="N635" s="9"/>
      <c r="O635" s="201"/>
    </row>
    <row r="636" spans="2:15">
      <c r="B636" s="213">
        <v>43617</v>
      </c>
      <c r="C636" s="216"/>
      <c r="D636" s="216">
        <v>40</v>
      </c>
      <c r="E636" s="216">
        <v>2.5992000000000002</v>
      </c>
      <c r="F636" s="217">
        <v>0</v>
      </c>
      <c r="G636" s="216">
        <v>0</v>
      </c>
      <c r="H636" s="216">
        <v>6</v>
      </c>
      <c r="I636" s="216">
        <v>33.9497</v>
      </c>
      <c r="J636" s="216"/>
      <c r="K636" s="216"/>
      <c r="L636" s="216">
        <v>0</v>
      </c>
      <c r="M636" s="216">
        <v>0</v>
      </c>
      <c r="N636" s="9"/>
      <c r="O636" s="201"/>
    </row>
    <row r="637" spans="2:15">
      <c r="B637" s="213">
        <v>43647</v>
      </c>
      <c r="C637" s="216"/>
      <c r="D637" s="216">
        <v>40</v>
      </c>
      <c r="E637" s="216">
        <v>2.5992000000000002</v>
      </c>
      <c r="F637" s="217">
        <v>0</v>
      </c>
      <c r="G637" s="216">
        <v>0</v>
      </c>
      <c r="H637" s="216">
        <v>6</v>
      </c>
      <c r="I637" s="216">
        <v>33.950400000000002</v>
      </c>
      <c r="J637" s="216"/>
      <c r="K637" s="216"/>
      <c r="L637" s="216">
        <v>0</v>
      </c>
      <c r="M637" s="216">
        <v>0</v>
      </c>
      <c r="N637" s="9"/>
      <c r="O637" s="201"/>
    </row>
    <row r="638" spans="2:15">
      <c r="B638" s="213">
        <v>43678</v>
      </c>
      <c r="C638" s="216"/>
      <c r="D638" s="216">
        <v>40</v>
      </c>
      <c r="E638" s="216">
        <v>2.5992000000000002</v>
      </c>
      <c r="F638" s="217">
        <v>0</v>
      </c>
      <c r="G638" s="216">
        <v>0</v>
      </c>
      <c r="H638" s="216">
        <v>6</v>
      </c>
      <c r="I638" s="216">
        <v>33.9739</v>
      </c>
      <c r="J638" s="216"/>
      <c r="K638" s="216"/>
      <c r="L638" s="216">
        <v>0</v>
      </c>
      <c r="M638" s="216">
        <v>0</v>
      </c>
      <c r="N638" s="9"/>
      <c r="O638" s="201"/>
    </row>
    <row r="639" spans="2:15">
      <c r="B639" s="213">
        <v>43709</v>
      </c>
      <c r="C639" s="216"/>
      <c r="D639" s="216">
        <v>40</v>
      </c>
      <c r="E639" s="216">
        <v>2.6432000000000002</v>
      </c>
      <c r="F639" s="217">
        <v>0</v>
      </c>
      <c r="G639" s="216">
        <v>0</v>
      </c>
      <c r="H639" s="216">
        <v>6</v>
      </c>
      <c r="I639" s="216">
        <v>33.9739</v>
      </c>
      <c r="J639" s="216"/>
      <c r="K639" s="216"/>
      <c r="L639" s="216">
        <v>0</v>
      </c>
      <c r="M639" s="216">
        <v>0</v>
      </c>
      <c r="N639" s="9"/>
      <c r="O639" s="201"/>
    </row>
    <row r="640" spans="2:15">
      <c r="B640" s="219"/>
      <c r="C640" s="220"/>
      <c r="D640" s="220"/>
      <c r="E640" s="220"/>
      <c r="F640" s="222"/>
      <c r="G640" s="220"/>
      <c r="H640" s="220"/>
      <c r="I640" s="220"/>
      <c r="J640" s="220"/>
      <c r="K640" s="220"/>
      <c r="L640" s="221"/>
      <c r="M640" s="9"/>
      <c r="N640" s="9"/>
      <c r="O640" s="201"/>
    </row>
    <row r="641" spans="2:14">
      <c r="B641" s="219"/>
      <c r="C641" s="220"/>
      <c r="D641" s="220"/>
      <c r="E641" s="220"/>
      <c r="F641" s="222"/>
      <c r="G641" s="220"/>
      <c r="H641" s="220"/>
      <c r="I641" s="220"/>
      <c r="J641" s="220"/>
      <c r="K641" s="220"/>
      <c r="L641" s="221"/>
    </row>
    <row r="642" spans="2:14" ht="13.2">
      <c r="B642" s="219"/>
      <c r="C642" s="220"/>
      <c r="D642" s="235"/>
      <c r="E642" s="236"/>
      <c r="F642" s="235"/>
      <c r="G642" s="236"/>
      <c r="H642" s="235"/>
      <c r="I642" s="236"/>
      <c r="J642" s="235"/>
      <c r="K642" s="236"/>
      <c r="L642" s="221"/>
    </row>
    <row r="643" spans="2:14" s="201" customFormat="1">
      <c r="C643" s="202"/>
      <c r="D643" s="202"/>
      <c r="E643" s="203"/>
      <c r="F643" s="202"/>
      <c r="G643" s="202"/>
      <c r="H643" s="202"/>
      <c r="I643" s="202"/>
      <c r="J643" s="202"/>
      <c r="K643" s="202"/>
      <c r="M643" s="9"/>
      <c r="N643" s="9"/>
    </row>
    <row r="644" spans="2:14" s="201" customFormat="1">
      <c r="B644" s="237" t="s">
        <v>53</v>
      </c>
      <c r="C644" s="202"/>
      <c r="D644" s="202"/>
      <c r="E644" s="203"/>
      <c r="F644" s="202"/>
      <c r="G644" s="202"/>
      <c r="H644" s="202"/>
      <c r="I644" s="202"/>
      <c r="J644" s="202"/>
      <c r="K644" s="202"/>
      <c r="M644" s="9"/>
      <c r="N644" s="9"/>
    </row>
    <row r="645" spans="2:14" s="209" customFormat="1">
      <c r="C645" s="206"/>
      <c r="D645" s="206"/>
      <c r="E645" s="224"/>
      <c r="F645" s="206"/>
      <c r="G645" s="206"/>
      <c r="H645" s="206"/>
      <c r="I645" s="206"/>
      <c r="J645" s="206"/>
      <c r="K645" s="206"/>
      <c r="M645" s="182"/>
      <c r="N645" s="182"/>
    </row>
    <row r="646" spans="2:14" s="201" customFormat="1">
      <c r="B646" s="210" t="s">
        <v>22</v>
      </c>
      <c r="C646" s="211"/>
      <c r="D646" s="332" t="s">
        <v>132</v>
      </c>
      <c r="E646" s="332"/>
      <c r="F646" s="332" t="s">
        <v>87</v>
      </c>
      <c r="G646" s="332"/>
      <c r="H646" s="332" t="s">
        <v>133</v>
      </c>
      <c r="I646" s="332"/>
      <c r="J646" s="332" t="s">
        <v>89</v>
      </c>
      <c r="K646" s="332"/>
      <c r="L646" s="332" t="s">
        <v>152</v>
      </c>
      <c r="M646" s="332"/>
      <c r="N646" s="9"/>
    </row>
    <row r="647" spans="2:14" s="209" customFormat="1">
      <c r="B647" s="212"/>
      <c r="C647" s="207"/>
      <c r="D647" s="207" t="s">
        <v>28</v>
      </c>
      <c r="E647" s="208" t="s">
        <v>0</v>
      </c>
      <c r="F647" s="207" t="s">
        <v>28</v>
      </c>
      <c r="G647" s="207" t="s">
        <v>0</v>
      </c>
      <c r="H647" s="207" t="s">
        <v>28</v>
      </c>
      <c r="I647" s="207" t="s">
        <v>0</v>
      </c>
      <c r="J647" s="207" t="s">
        <v>28</v>
      </c>
      <c r="K647" s="207" t="s">
        <v>0</v>
      </c>
      <c r="L647" s="207" t="s">
        <v>28</v>
      </c>
      <c r="M647" s="207" t="s">
        <v>0</v>
      </c>
      <c r="N647" s="182"/>
    </row>
    <row r="648" spans="2:14" s="201" customFormat="1" hidden="1">
      <c r="B648" s="213">
        <v>37469</v>
      </c>
      <c r="C648" s="203"/>
      <c r="D648" s="203">
        <v>0</v>
      </c>
      <c r="E648" s="203">
        <v>0</v>
      </c>
      <c r="F648" s="203">
        <v>0</v>
      </c>
      <c r="G648" s="203">
        <v>0</v>
      </c>
      <c r="H648" s="203">
        <v>3</v>
      </c>
      <c r="I648" s="203">
        <v>6.7251849999999997</v>
      </c>
      <c r="J648" s="203">
        <v>63</v>
      </c>
      <c r="K648" s="203">
        <v>137.41706300000004</v>
      </c>
      <c r="L648" s="203">
        <v>63</v>
      </c>
      <c r="M648" s="203">
        <v>137.41706300000004</v>
      </c>
      <c r="N648" s="9"/>
    </row>
    <row r="649" spans="2:14" s="201" customFormat="1" hidden="1">
      <c r="B649" s="213">
        <v>37500</v>
      </c>
      <c r="C649" s="214"/>
      <c r="D649" s="214">
        <v>0</v>
      </c>
      <c r="E649" s="214">
        <v>0</v>
      </c>
      <c r="F649" s="214">
        <v>0</v>
      </c>
      <c r="G649" s="214">
        <v>0</v>
      </c>
      <c r="H649" s="214">
        <v>3</v>
      </c>
      <c r="I649" s="214">
        <v>7.5896910000000011</v>
      </c>
      <c r="J649" s="214">
        <v>74</v>
      </c>
      <c r="K649" s="214">
        <v>189.84705199999999</v>
      </c>
      <c r="L649" s="214">
        <v>74</v>
      </c>
      <c r="M649" s="214">
        <v>189.84705199999999</v>
      </c>
      <c r="N649" s="9"/>
    </row>
    <row r="650" spans="2:14" s="201" customFormat="1" hidden="1">
      <c r="B650" s="213">
        <v>37530</v>
      </c>
      <c r="C650" s="214"/>
      <c r="D650" s="214">
        <v>0</v>
      </c>
      <c r="E650" s="214">
        <v>0</v>
      </c>
      <c r="F650" s="214">
        <v>0</v>
      </c>
      <c r="G650" s="214">
        <v>0</v>
      </c>
      <c r="H650" s="214">
        <v>3</v>
      </c>
      <c r="I650" s="214">
        <v>8.4977470000000004</v>
      </c>
      <c r="J650" s="214">
        <v>92</v>
      </c>
      <c r="K650" s="214">
        <v>200.161497</v>
      </c>
      <c r="L650" s="214">
        <v>92</v>
      </c>
      <c r="M650" s="214">
        <v>200.161497</v>
      </c>
      <c r="N650" s="9"/>
    </row>
    <row r="651" spans="2:14" s="201" customFormat="1" hidden="1">
      <c r="B651" s="213">
        <v>37561</v>
      </c>
      <c r="C651" s="214"/>
      <c r="D651" s="214">
        <v>0</v>
      </c>
      <c r="E651" s="214">
        <v>0</v>
      </c>
      <c r="F651" s="214">
        <v>0</v>
      </c>
      <c r="G651" s="214">
        <v>0</v>
      </c>
      <c r="H651" s="214">
        <v>3</v>
      </c>
      <c r="I651" s="214">
        <v>9.3729850000000017</v>
      </c>
      <c r="J651" s="214">
        <v>104</v>
      </c>
      <c r="K651" s="214">
        <v>202.69889000000001</v>
      </c>
      <c r="L651" s="214">
        <v>104</v>
      </c>
      <c r="M651" s="214">
        <v>202.69889000000001</v>
      </c>
      <c r="N651" s="9"/>
    </row>
    <row r="652" spans="2:14" s="201" customFormat="1" hidden="1">
      <c r="B652" s="213">
        <v>37591</v>
      </c>
      <c r="C652" s="214"/>
      <c r="D652" s="214">
        <v>0</v>
      </c>
      <c r="E652" s="214">
        <v>0</v>
      </c>
      <c r="F652" s="214">
        <v>0</v>
      </c>
      <c r="G652" s="214">
        <v>0</v>
      </c>
      <c r="H652" s="214">
        <v>3</v>
      </c>
      <c r="I652" s="214">
        <v>10.253537</v>
      </c>
      <c r="J652" s="214">
        <v>107</v>
      </c>
      <c r="K652" s="214">
        <v>210.72990200000001</v>
      </c>
      <c r="L652" s="214">
        <v>107</v>
      </c>
      <c r="M652" s="214">
        <v>210.72990200000001</v>
      </c>
      <c r="N652" s="9"/>
    </row>
    <row r="653" spans="2:14" s="201" customFormat="1" hidden="1">
      <c r="B653" s="213">
        <v>37622</v>
      </c>
      <c r="C653" s="214"/>
      <c r="D653" s="214">
        <v>2</v>
      </c>
      <c r="E653" s="214">
        <v>0.10272100000000001</v>
      </c>
      <c r="F653" s="214">
        <v>0</v>
      </c>
      <c r="G653" s="214">
        <v>0</v>
      </c>
      <c r="H653" s="214">
        <v>3</v>
      </c>
      <c r="I653" s="214">
        <v>13.286016</v>
      </c>
      <c r="J653" s="214">
        <v>108</v>
      </c>
      <c r="K653" s="214">
        <v>216.39838000000003</v>
      </c>
      <c r="L653" s="214">
        <v>108</v>
      </c>
      <c r="M653" s="214">
        <v>216.39838000000003</v>
      </c>
      <c r="N653" s="9"/>
    </row>
    <row r="654" spans="2:14" s="201" customFormat="1" hidden="1">
      <c r="B654" s="213">
        <v>37653</v>
      </c>
      <c r="C654" s="214"/>
      <c r="D654" s="214">
        <v>2</v>
      </c>
      <c r="E654" s="214">
        <v>15.539343000000002</v>
      </c>
      <c r="F654" s="214">
        <v>0</v>
      </c>
      <c r="G654" s="214">
        <v>0</v>
      </c>
      <c r="H654" s="214">
        <v>3</v>
      </c>
      <c r="I654" s="214">
        <v>15.121983</v>
      </c>
      <c r="J654" s="214">
        <v>116</v>
      </c>
      <c r="K654" s="214">
        <v>218.96104</v>
      </c>
      <c r="L654" s="214">
        <v>116</v>
      </c>
      <c r="M654" s="214">
        <v>218.96104</v>
      </c>
      <c r="N654" s="9"/>
    </row>
    <row r="655" spans="2:14" s="201" customFormat="1" hidden="1">
      <c r="B655" s="213">
        <v>37681</v>
      </c>
      <c r="C655" s="214"/>
      <c r="D655" s="214">
        <v>3</v>
      </c>
      <c r="E655" s="214">
        <v>15.539343000000002</v>
      </c>
      <c r="F655" s="214">
        <v>0</v>
      </c>
      <c r="G655" s="214">
        <v>0</v>
      </c>
      <c r="H655" s="214">
        <v>3</v>
      </c>
      <c r="I655" s="214">
        <v>15.956163</v>
      </c>
      <c r="J655" s="214">
        <v>125</v>
      </c>
      <c r="K655" s="214">
        <v>230.55977100000001</v>
      </c>
      <c r="L655" s="214">
        <v>125</v>
      </c>
      <c r="M655" s="214">
        <v>230.55977100000001</v>
      </c>
      <c r="N655" s="9"/>
    </row>
    <row r="656" spans="2:14" s="201" customFormat="1" hidden="1">
      <c r="B656" s="213">
        <v>37712</v>
      </c>
      <c r="C656" s="214"/>
      <c r="D656" s="214">
        <v>3</v>
      </c>
      <c r="E656" s="214">
        <v>20.274007000000001</v>
      </c>
      <c r="F656" s="214">
        <v>0</v>
      </c>
      <c r="G656" s="214">
        <v>0</v>
      </c>
      <c r="H656" s="214">
        <v>3</v>
      </c>
      <c r="I656" s="214">
        <v>16.841076999999999</v>
      </c>
      <c r="J656" s="214">
        <v>131</v>
      </c>
      <c r="K656" s="214">
        <v>276.80752899999999</v>
      </c>
      <c r="L656" s="214">
        <v>131</v>
      </c>
      <c r="M656" s="214">
        <v>276.80752899999999</v>
      </c>
      <c r="N656" s="9"/>
    </row>
    <row r="657" spans="2:14" s="201" customFormat="1" hidden="1">
      <c r="B657" s="213">
        <v>37742</v>
      </c>
      <c r="C657" s="214"/>
      <c r="D657" s="214">
        <v>3</v>
      </c>
      <c r="E657" s="214">
        <v>20.580348000000001</v>
      </c>
      <c r="F657" s="214">
        <v>0</v>
      </c>
      <c r="G657" s="214">
        <v>0</v>
      </c>
      <c r="H657" s="214">
        <v>3</v>
      </c>
      <c r="I657" s="214">
        <v>17.694436</v>
      </c>
      <c r="J657" s="214">
        <v>143</v>
      </c>
      <c r="K657" s="214">
        <v>279.75489099999999</v>
      </c>
      <c r="L657" s="214">
        <v>143</v>
      </c>
      <c r="M657" s="214">
        <v>279.75489099999999</v>
      </c>
      <c r="N657" s="9"/>
    </row>
    <row r="658" spans="2:14" s="201" customFormat="1" hidden="1">
      <c r="B658" s="213">
        <v>37773</v>
      </c>
      <c r="C658" s="214"/>
      <c r="D658" s="214">
        <v>3</v>
      </c>
      <c r="E658" s="214">
        <v>0.104299</v>
      </c>
      <c r="F658" s="214">
        <v>0</v>
      </c>
      <c r="G658" s="214">
        <v>0</v>
      </c>
      <c r="H658" s="214">
        <v>3</v>
      </c>
      <c r="I658" s="214">
        <v>18.545048999999999</v>
      </c>
      <c r="J658" s="214">
        <v>146</v>
      </c>
      <c r="K658" s="214">
        <v>282.47232700000006</v>
      </c>
      <c r="L658" s="214">
        <v>146</v>
      </c>
      <c r="M658" s="214">
        <v>282.47232700000006</v>
      </c>
      <c r="N658" s="9"/>
    </row>
    <row r="659" spans="2:14" s="201" customFormat="1" hidden="1">
      <c r="B659" s="213">
        <v>37803</v>
      </c>
      <c r="C659" s="214"/>
      <c r="D659" s="214">
        <v>3</v>
      </c>
      <c r="E659" s="214">
        <v>0.104299</v>
      </c>
      <c r="F659" s="214">
        <v>0</v>
      </c>
      <c r="G659" s="214">
        <v>0</v>
      </c>
      <c r="H659" s="214">
        <v>3</v>
      </c>
      <c r="I659" s="214">
        <v>19.838021000000001</v>
      </c>
      <c r="J659" s="214">
        <v>153</v>
      </c>
      <c r="K659" s="214">
        <v>285.35930000000002</v>
      </c>
      <c r="L659" s="214">
        <v>153</v>
      </c>
      <c r="M659" s="214">
        <v>285.35930000000002</v>
      </c>
      <c r="N659" s="9"/>
    </row>
    <row r="660" spans="2:14" s="201" customFormat="1" hidden="1">
      <c r="B660" s="213">
        <v>37834</v>
      </c>
      <c r="C660" s="214"/>
      <c r="D660" s="214">
        <v>3</v>
      </c>
      <c r="E660" s="214">
        <v>0.104299</v>
      </c>
      <c r="F660" s="214">
        <v>0</v>
      </c>
      <c r="G660" s="214">
        <v>0</v>
      </c>
      <c r="H660" s="214">
        <v>3</v>
      </c>
      <c r="I660" s="214">
        <v>21.690815000000001</v>
      </c>
      <c r="J660" s="214">
        <v>154</v>
      </c>
      <c r="K660" s="214">
        <v>289.571845</v>
      </c>
      <c r="L660" s="214">
        <v>154</v>
      </c>
      <c r="M660" s="214">
        <v>289.571845</v>
      </c>
      <c r="N660" s="9"/>
    </row>
    <row r="661" spans="2:14" s="201" customFormat="1" hidden="1">
      <c r="B661" s="213">
        <v>37865</v>
      </c>
      <c r="C661" s="214"/>
      <c r="D661" s="214">
        <v>3</v>
      </c>
      <c r="E661" s="214">
        <v>0.104299</v>
      </c>
      <c r="F661" s="214">
        <v>0</v>
      </c>
      <c r="G661" s="214">
        <v>0</v>
      </c>
      <c r="H661" s="214">
        <v>3</v>
      </c>
      <c r="I661" s="214">
        <v>21.690815000000001</v>
      </c>
      <c r="J661" s="214">
        <v>164</v>
      </c>
      <c r="K661" s="214">
        <v>251.05894499999999</v>
      </c>
      <c r="L661" s="214">
        <v>164</v>
      </c>
      <c r="M661" s="214">
        <v>251.05894499999999</v>
      </c>
      <c r="N661" s="9"/>
    </row>
    <row r="662" spans="2:14" s="201" customFormat="1" hidden="1">
      <c r="B662" s="213">
        <v>37895</v>
      </c>
      <c r="C662" s="214"/>
      <c r="D662" s="214">
        <v>3</v>
      </c>
      <c r="E662" s="214">
        <v>0.10455100000000001</v>
      </c>
      <c r="F662" s="214">
        <v>0</v>
      </c>
      <c r="G662" s="214">
        <v>0</v>
      </c>
      <c r="H662" s="214">
        <v>3</v>
      </c>
      <c r="I662" s="214">
        <v>21.690815000000001</v>
      </c>
      <c r="J662" s="214">
        <v>167</v>
      </c>
      <c r="K662" s="214">
        <v>255.409054</v>
      </c>
      <c r="L662" s="214">
        <v>167</v>
      </c>
      <c r="M662" s="214">
        <v>255.409054</v>
      </c>
      <c r="N662" s="9"/>
    </row>
    <row r="663" spans="2:14" s="201" customFormat="1" hidden="1">
      <c r="B663" s="213">
        <v>37926</v>
      </c>
      <c r="C663" s="214"/>
      <c r="D663" s="214">
        <v>3</v>
      </c>
      <c r="E663" s="214">
        <v>0.10455100000000001</v>
      </c>
      <c r="F663" s="214">
        <v>0</v>
      </c>
      <c r="G663" s="214">
        <v>0</v>
      </c>
      <c r="H663" s="214">
        <v>3</v>
      </c>
      <c r="I663" s="214">
        <v>21.691147000000001</v>
      </c>
      <c r="J663" s="214">
        <v>174</v>
      </c>
      <c r="K663" s="214">
        <v>180.28524999999999</v>
      </c>
      <c r="L663" s="214">
        <v>174</v>
      </c>
      <c r="M663" s="214">
        <v>180.28524999999999</v>
      </c>
      <c r="N663" s="9"/>
    </row>
    <row r="664" spans="2:14" s="201" customFormat="1" hidden="1">
      <c r="B664" s="213">
        <v>37956</v>
      </c>
      <c r="C664" s="214"/>
      <c r="D664" s="214">
        <v>3</v>
      </c>
      <c r="E664" s="214">
        <v>0.10455100000000001</v>
      </c>
      <c r="F664" s="214">
        <v>0</v>
      </c>
      <c r="G664" s="214">
        <v>0</v>
      </c>
      <c r="H664" s="214">
        <v>3</v>
      </c>
      <c r="I664" s="214">
        <v>21.691147000000001</v>
      </c>
      <c r="J664" s="214">
        <v>181</v>
      </c>
      <c r="K664" s="214">
        <v>164.47261000000003</v>
      </c>
      <c r="L664" s="214">
        <v>181</v>
      </c>
      <c r="M664" s="214">
        <v>164.47261000000003</v>
      </c>
      <c r="N664" s="9"/>
    </row>
    <row r="665" spans="2:14" s="201" customFormat="1" hidden="1">
      <c r="B665" s="213">
        <v>37987</v>
      </c>
      <c r="C665" s="214"/>
      <c r="D665" s="214">
        <v>3</v>
      </c>
      <c r="E665" s="214">
        <v>0.106595</v>
      </c>
      <c r="F665" s="214">
        <v>0</v>
      </c>
      <c r="G665" s="214">
        <v>0</v>
      </c>
      <c r="H665" s="214">
        <v>3</v>
      </c>
      <c r="I665" s="214">
        <v>21.691147000000001</v>
      </c>
      <c r="J665" s="214">
        <v>178</v>
      </c>
      <c r="K665" s="214">
        <v>116.50533500000002</v>
      </c>
      <c r="L665" s="214">
        <v>178</v>
      </c>
      <c r="M665" s="214">
        <v>116.50533500000002</v>
      </c>
      <c r="N665" s="9"/>
    </row>
    <row r="666" spans="2:14" s="201" customFormat="1" hidden="1">
      <c r="B666" s="213">
        <v>38018</v>
      </c>
      <c r="C666" s="214"/>
      <c r="D666" s="214">
        <v>3</v>
      </c>
      <c r="E666" s="214">
        <v>0.172706</v>
      </c>
      <c r="F666" s="214">
        <v>0</v>
      </c>
      <c r="G666" s="214">
        <v>0</v>
      </c>
      <c r="H666" s="214">
        <v>3</v>
      </c>
      <c r="I666" s="214">
        <v>21.691147000000001</v>
      </c>
      <c r="J666" s="214">
        <v>182</v>
      </c>
      <c r="K666" s="214">
        <v>111.82480200000002</v>
      </c>
      <c r="L666" s="214">
        <v>182</v>
      </c>
      <c r="M666" s="214">
        <v>111.82480200000002</v>
      </c>
      <c r="N666" s="9"/>
    </row>
    <row r="667" spans="2:14" s="201" customFormat="1" hidden="1">
      <c r="B667" s="213">
        <v>38047</v>
      </c>
      <c r="C667" s="214"/>
      <c r="D667" s="214">
        <v>3</v>
      </c>
      <c r="E667" s="214">
        <v>0.172706</v>
      </c>
      <c r="F667" s="214">
        <v>0</v>
      </c>
      <c r="G667" s="214">
        <v>0</v>
      </c>
      <c r="H667" s="214">
        <v>3</v>
      </c>
      <c r="I667" s="214">
        <v>21.691147000000001</v>
      </c>
      <c r="J667" s="214">
        <v>182</v>
      </c>
      <c r="K667" s="214">
        <v>109.88575600000001</v>
      </c>
      <c r="L667" s="214">
        <v>182</v>
      </c>
      <c r="M667" s="214">
        <v>109.88575600000001</v>
      </c>
      <c r="N667" s="9"/>
    </row>
    <row r="668" spans="2:14" s="201" customFormat="1" hidden="1">
      <c r="B668" s="213">
        <v>38078</v>
      </c>
      <c r="C668" s="214"/>
      <c r="D668" s="214">
        <v>3</v>
      </c>
      <c r="E668" s="238">
        <v>0.25311499999999998</v>
      </c>
      <c r="F668" s="214">
        <v>0</v>
      </c>
      <c r="G668" s="214">
        <v>0</v>
      </c>
      <c r="H668" s="214">
        <v>3</v>
      </c>
      <c r="I668" s="238">
        <v>21.691147000000001</v>
      </c>
      <c r="J668" s="214">
        <v>182</v>
      </c>
      <c r="K668" s="238">
        <v>108.12012</v>
      </c>
      <c r="L668" s="214">
        <v>182</v>
      </c>
      <c r="M668" s="238">
        <v>108.12012</v>
      </c>
      <c r="N668" s="9"/>
    </row>
    <row r="669" spans="2:14" s="201" customFormat="1" hidden="1">
      <c r="B669" s="213">
        <v>38108</v>
      </c>
      <c r="C669" s="214"/>
      <c r="D669" s="214">
        <v>3</v>
      </c>
      <c r="E669" s="238">
        <v>0.25311499999999998</v>
      </c>
      <c r="F669" s="214">
        <v>0</v>
      </c>
      <c r="G669" s="214">
        <v>0</v>
      </c>
      <c r="H669" s="214">
        <v>3</v>
      </c>
      <c r="I669" s="238">
        <v>21.691147000000001</v>
      </c>
      <c r="J669" s="214">
        <v>191</v>
      </c>
      <c r="K669" s="238">
        <v>104.25392000000001</v>
      </c>
      <c r="L669" s="214">
        <v>191</v>
      </c>
      <c r="M669" s="238">
        <v>104.25392000000001</v>
      </c>
      <c r="N669" s="9"/>
    </row>
    <row r="670" spans="2:14" s="201" customFormat="1" hidden="1">
      <c r="B670" s="213">
        <v>38139</v>
      </c>
      <c r="C670" s="214"/>
      <c r="D670" s="214">
        <v>3</v>
      </c>
      <c r="E670" s="238">
        <v>8.0408999999999994E-2</v>
      </c>
      <c r="F670" s="214">
        <v>0</v>
      </c>
      <c r="G670" s="214">
        <v>0</v>
      </c>
      <c r="H670" s="214">
        <v>3</v>
      </c>
      <c r="I670" s="238">
        <v>21.691147000000001</v>
      </c>
      <c r="J670" s="214">
        <v>190</v>
      </c>
      <c r="K670" s="238">
        <v>35.250999</v>
      </c>
      <c r="L670" s="214">
        <v>190</v>
      </c>
      <c r="M670" s="238">
        <v>35.250999</v>
      </c>
      <c r="N670" s="9"/>
    </row>
    <row r="671" spans="2:14" hidden="1">
      <c r="B671" s="213">
        <v>38169</v>
      </c>
      <c r="C671" s="216"/>
      <c r="D671" s="216">
        <f t="shared" ref="D671:M671" si="30">+D882+D1093</f>
        <v>3</v>
      </c>
      <c r="E671" s="216">
        <f t="shared" si="30"/>
        <v>8.0408999999999994E-2</v>
      </c>
      <c r="F671" s="216">
        <f t="shared" si="30"/>
        <v>0</v>
      </c>
      <c r="G671" s="216">
        <f t="shared" si="30"/>
        <v>0</v>
      </c>
      <c r="H671" s="216">
        <f t="shared" si="30"/>
        <v>3</v>
      </c>
      <c r="I671" s="216">
        <f t="shared" si="30"/>
        <v>21.691147000000001</v>
      </c>
      <c r="J671" s="216">
        <f t="shared" si="30"/>
        <v>189</v>
      </c>
      <c r="K671" s="216">
        <f t="shared" si="30"/>
        <v>36.905571000000002</v>
      </c>
      <c r="L671" s="216">
        <f t="shared" si="30"/>
        <v>189</v>
      </c>
      <c r="M671" s="216">
        <f t="shared" si="30"/>
        <v>36.905571000000002</v>
      </c>
      <c r="N671" s="9"/>
    </row>
    <row r="672" spans="2:14" hidden="1">
      <c r="B672" s="213">
        <v>38200</v>
      </c>
      <c r="C672" s="216"/>
      <c r="D672" s="216">
        <f t="shared" ref="D672:M672" si="31">+D883+D1094</f>
        <v>3</v>
      </c>
      <c r="E672" s="216">
        <f t="shared" si="31"/>
        <v>8.0408999999999994E-2</v>
      </c>
      <c r="F672" s="216">
        <f t="shared" si="31"/>
        <v>0</v>
      </c>
      <c r="G672" s="216">
        <f t="shared" si="31"/>
        <v>0</v>
      </c>
      <c r="H672" s="216">
        <f t="shared" si="31"/>
        <v>3</v>
      </c>
      <c r="I672" s="216">
        <f t="shared" si="31"/>
        <v>24.214236</v>
      </c>
      <c r="J672" s="216">
        <f t="shared" si="31"/>
        <v>186</v>
      </c>
      <c r="K672" s="216">
        <f t="shared" si="31"/>
        <v>35.358472999999996</v>
      </c>
      <c r="L672" s="216">
        <f t="shared" si="31"/>
        <v>186</v>
      </c>
      <c r="M672" s="216">
        <f t="shared" si="31"/>
        <v>35.358472999999996</v>
      </c>
      <c r="N672" s="9"/>
    </row>
    <row r="673" spans="1:13" hidden="1">
      <c r="B673" s="213">
        <v>38231</v>
      </c>
      <c r="C673" s="216"/>
      <c r="D673" s="216">
        <f t="shared" ref="D673:M673" si="32">+D884+D1095</f>
        <v>3</v>
      </c>
      <c r="E673" s="216">
        <f t="shared" si="32"/>
        <v>8.0408999999999994E-2</v>
      </c>
      <c r="F673" s="216">
        <f t="shared" si="32"/>
        <v>22</v>
      </c>
      <c r="G673" s="216">
        <f t="shared" si="32"/>
        <v>62.843806999999998</v>
      </c>
      <c r="H673" s="216">
        <f t="shared" si="32"/>
        <v>3</v>
      </c>
      <c r="I673" s="216">
        <f t="shared" si="32"/>
        <v>24.214236</v>
      </c>
      <c r="J673" s="216">
        <f t="shared" si="32"/>
        <v>185</v>
      </c>
      <c r="K673" s="216">
        <f t="shared" si="32"/>
        <v>36.131346999999998</v>
      </c>
      <c r="L673" s="216">
        <f t="shared" si="32"/>
        <v>185</v>
      </c>
      <c r="M673" s="216">
        <f t="shared" si="32"/>
        <v>36.131346999999998</v>
      </c>
    </row>
    <row r="674" spans="1:13" hidden="1">
      <c r="A674" s="201"/>
      <c r="B674" s="213">
        <v>38261</v>
      </c>
      <c r="C674" s="239"/>
      <c r="D674" s="216">
        <f t="shared" ref="D674:M674" si="33">+D885+D1096</f>
        <v>3</v>
      </c>
      <c r="E674" s="216">
        <f t="shared" si="33"/>
        <v>8.0408999999999994E-2</v>
      </c>
      <c r="F674" s="216">
        <f t="shared" si="33"/>
        <v>8.0408999999999994E-2</v>
      </c>
      <c r="G674" s="216">
        <f t="shared" si="33"/>
        <v>0</v>
      </c>
      <c r="H674" s="216">
        <f t="shared" si="33"/>
        <v>3.080409</v>
      </c>
      <c r="I674" s="216">
        <f t="shared" si="33"/>
        <v>24.214236</v>
      </c>
      <c r="J674" s="216">
        <f t="shared" si="33"/>
        <v>182.080409</v>
      </c>
      <c r="K674" s="216">
        <f t="shared" si="33"/>
        <v>37.677073</v>
      </c>
      <c r="L674" s="216">
        <f t="shared" si="33"/>
        <v>182.080409</v>
      </c>
      <c r="M674" s="216">
        <f t="shared" si="33"/>
        <v>37.677073</v>
      </c>
    </row>
    <row r="675" spans="1:13" hidden="1">
      <c r="A675" s="201"/>
      <c r="B675" s="213">
        <v>38292</v>
      </c>
      <c r="C675" s="239"/>
      <c r="D675" s="216">
        <f t="shared" ref="D675:M675" si="34">+D886+D1097</f>
        <v>3</v>
      </c>
      <c r="E675" s="216">
        <f t="shared" si="34"/>
        <v>8.0408999999999994E-2</v>
      </c>
      <c r="F675" s="216">
        <f t="shared" si="34"/>
        <v>8.0408999999999994E-2</v>
      </c>
      <c r="G675" s="216">
        <f t="shared" si="34"/>
        <v>0</v>
      </c>
      <c r="H675" s="216">
        <f t="shared" si="34"/>
        <v>3.080409</v>
      </c>
      <c r="I675" s="216">
        <f t="shared" si="34"/>
        <v>24.214236</v>
      </c>
      <c r="J675" s="216">
        <f t="shared" si="34"/>
        <v>182.080409</v>
      </c>
      <c r="K675" s="216">
        <f t="shared" si="34"/>
        <v>34.123986000000002</v>
      </c>
      <c r="L675" s="216">
        <f t="shared" si="34"/>
        <v>182.080409</v>
      </c>
      <c r="M675" s="216">
        <f t="shared" si="34"/>
        <v>34.123986000000002</v>
      </c>
    </row>
    <row r="676" spans="1:13" hidden="1">
      <c r="A676" s="201"/>
      <c r="B676" s="213">
        <v>38322</v>
      </c>
      <c r="C676" s="239"/>
      <c r="D676" s="216">
        <f t="shared" ref="D676:M676" si="35">+D887+D1098</f>
        <v>0</v>
      </c>
      <c r="E676" s="216">
        <f t="shared" si="35"/>
        <v>0</v>
      </c>
      <c r="F676" s="216">
        <f t="shared" si="35"/>
        <v>0</v>
      </c>
      <c r="G676" s="216">
        <f t="shared" si="35"/>
        <v>0</v>
      </c>
      <c r="H676" s="216">
        <f t="shared" si="35"/>
        <v>3</v>
      </c>
      <c r="I676" s="216">
        <f t="shared" si="35"/>
        <v>23.875831999999999</v>
      </c>
      <c r="J676" s="216">
        <f t="shared" si="35"/>
        <v>181</v>
      </c>
      <c r="K676" s="216">
        <f t="shared" si="35"/>
        <v>35.013379</v>
      </c>
      <c r="L676" s="216">
        <f t="shared" si="35"/>
        <v>181</v>
      </c>
      <c r="M676" s="216">
        <f t="shared" si="35"/>
        <v>35.013379</v>
      </c>
    </row>
    <row r="677" spans="1:13" hidden="1">
      <c r="A677" s="201"/>
      <c r="B677" s="213">
        <v>38353</v>
      </c>
      <c r="C677" s="239"/>
      <c r="D677" s="216">
        <f t="shared" ref="D677:M677" si="36">+D888+D1099</f>
        <v>0</v>
      </c>
      <c r="E677" s="216">
        <f t="shared" si="36"/>
        <v>0</v>
      </c>
      <c r="F677" s="216">
        <f t="shared" si="36"/>
        <v>0</v>
      </c>
      <c r="G677" s="216">
        <f t="shared" si="36"/>
        <v>0</v>
      </c>
      <c r="H677" s="216">
        <f t="shared" si="36"/>
        <v>3</v>
      </c>
      <c r="I677" s="216">
        <f t="shared" si="36"/>
        <v>12.268635</v>
      </c>
      <c r="J677" s="216">
        <f t="shared" si="36"/>
        <v>180</v>
      </c>
      <c r="K677" s="216">
        <f t="shared" si="36"/>
        <v>35.79954</v>
      </c>
      <c r="L677" s="216">
        <f t="shared" si="36"/>
        <v>180</v>
      </c>
      <c r="M677" s="216">
        <f t="shared" si="36"/>
        <v>35.79954</v>
      </c>
    </row>
    <row r="678" spans="1:13" hidden="1">
      <c r="A678" s="201"/>
      <c r="B678" s="213">
        <v>38384</v>
      </c>
      <c r="C678" s="239"/>
      <c r="D678" s="216">
        <f t="shared" ref="D678:M678" si="37">+D889+D1100</f>
        <v>0</v>
      </c>
      <c r="E678" s="216">
        <f t="shared" si="37"/>
        <v>0</v>
      </c>
      <c r="F678" s="216">
        <f t="shared" si="37"/>
        <v>0</v>
      </c>
      <c r="G678" s="216">
        <f t="shared" si="37"/>
        <v>0</v>
      </c>
      <c r="H678" s="216">
        <f t="shared" si="37"/>
        <v>2</v>
      </c>
      <c r="I678" s="216">
        <f t="shared" si="37"/>
        <v>12.268635</v>
      </c>
      <c r="J678" s="216">
        <f t="shared" si="37"/>
        <v>177</v>
      </c>
      <c r="K678" s="216">
        <f t="shared" si="37"/>
        <v>36.143379000000003</v>
      </c>
      <c r="L678" s="216">
        <f t="shared" si="37"/>
        <v>177</v>
      </c>
      <c r="M678" s="216">
        <f t="shared" si="37"/>
        <v>36.143379000000003</v>
      </c>
    </row>
    <row r="679" spans="1:13" hidden="1">
      <c r="A679" s="201"/>
      <c r="B679" s="213">
        <v>38412</v>
      </c>
      <c r="C679" s="216"/>
      <c r="D679" s="216">
        <f t="shared" ref="D679:M679" si="38">+D890+D1101</f>
        <v>0</v>
      </c>
      <c r="E679" s="216">
        <f t="shared" si="38"/>
        <v>0</v>
      </c>
      <c r="F679" s="216">
        <f t="shared" si="38"/>
        <v>0</v>
      </c>
      <c r="G679" s="216">
        <f t="shared" si="38"/>
        <v>0</v>
      </c>
      <c r="H679" s="216">
        <f t="shared" si="38"/>
        <v>2</v>
      </c>
      <c r="I679" s="216">
        <f t="shared" si="38"/>
        <v>12.268635</v>
      </c>
      <c r="J679" s="216">
        <f t="shared" si="38"/>
        <v>175</v>
      </c>
      <c r="K679" s="216">
        <f t="shared" si="38"/>
        <v>37.737681000000002</v>
      </c>
      <c r="L679" s="216">
        <f t="shared" si="38"/>
        <v>175</v>
      </c>
      <c r="M679" s="216">
        <f t="shared" si="38"/>
        <v>37.737681000000002</v>
      </c>
    </row>
    <row r="680" spans="1:13" hidden="1">
      <c r="A680" s="201"/>
      <c r="B680" s="213">
        <v>38443</v>
      </c>
      <c r="C680" s="239"/>
      <c r="D680" s="216">
        <f t="shared" ref="D680:M680" si="39">+D891+D1102</f>
        <v>0</v>
      </c>
      <c r="E680" s="216">
        <f t="shared" si="39"/>
        <v>0</v>
      </c>
      <c r="F680" s="216">
        <f t="shared" si="39"/>
        <v>0</v>
      </c>
      <c r="G680" s="216">
        <f t="shared" si="39"/>
        <v>0</v>
      </c>
      <c r="H680" s="216">
        <f t="shared" si="39"/>
        <v>2</v>
      </c>
      <c r="I680" s="216">
        <f t="shared" si="39"/>
        <v>12.268635</v>
      </c>
      <c r="J680" s="216">
        <f t="shared" si="39"/>
        <v>174</v>
      </c>
      <c r="K680" s="216">
        <f t="shared" si="39"/>
        <v>41.133502999999997</v>
      </c>
      <c r="L680" s="216">
        <f t="shared" si="39"/>
        <v>174</v>
      </c>
      <c r="M680" s="216">
        <f t="shared" si="39"/>
        <v>41.133502999999997</v>
      </c>
    </row>
    <row r="681" spans="1:13" hidden="1">
      <c r="A681" s="201"/>
      <c r="B681" s="213">
        <v>38473</v>
      </c>
      <c r="C681" s="216"/>
      <c r="D681" s="216">
        <f t="shared" ref="D681:M681" si="40">+D892+D1103</f>
        <v>0</v>
      </c>
      <c r="E681" s="216">
        <f t="shared" si="40"/>
        <v>0</v>
      </c>
      <c r="F681" s="216">
        <f t="shared" si="40"/>
        <v>0</v>
      </c>
      <c r="G681" s="216">
        <f t="shared" si="40"/>
        <v>0</v>
      </c>
      <c r="H681" s="216">
        <f t="shared" si="40"/>
        <v>2</v>
      </c>
      <c r="I681" s="216">
        <f t="shared" si="40"/>
        <v>12.268635</v>
      </c>
      <c r="J681" s="216">
        <f t="shared" si="40"/>
        <v>172</v>
      </c>
      <c r="K681" s="216">
        <f t="shared" si="40"/>
        <v>40.748548999999997</v>
      </c>
      <c r="L681" s="216">
        <f t="shared" si="40"/>
        <v>172</v>
      </c>
      <c r="M681" s="216">
        <f t="shared" si="40"/>
        <v>40.748548999999997</v>
      </c>
    </row>
    <row r="682" spans="1:13" hidden="1">
      <c r="A682" s="201"/>
      <c r="B682" s="213">
        <v>38504</v>
      </c>
      <c r="C682" s="239"/>
      <c r="D682" s="216">
        <f t="shared" ref="D682:M682" si="41">+D893+D1104</f>
        <v>0</v>
      </c>
      <c r="E682" s="216">
        <f t="shared" si="41"/>
        <v>0</v>
      </c>
      <c r="F682" s="216">
        <f t="shared" si="41"/>
        <v>0</v>
      </c>
      <c r="G682" s="216">
        <f t="shared" si="41"/>
        <v>0</v>
      </c>
      <c r="H682" s="216">
        <f t="shared" si="41"/>
        <v>2</v>
      </c>
      <c r="I682" s="216">
        <f t="shared" si="41"/>
        <v>12.268635</v>
      </c>
      <c r="J682" s="216">
        <f t="shared" si="41"/>
        <v>171</v>
      </c>
      <c r="K682" s="216">
        <f t="shared" si="41"/>
        <v>41.241228</v>
      </c>
      <c r="L682" s="216">
        <f t="shared" si="41"/>
        <v>171</v>
      </c>
      <c r="M682" s="216">
        <f t="shared" si="41"/>
        <v>41.241228</v>
      </c>
    </row>
    <row r="683" spans="1:13" hidden="1">
      <c r="A683" s="201"/>
      <c r="B683" s="213">
        <v>38534</v>
      </c>
      <c r="C683" s="239"/>
      <c r="D683" s="216">
        <f t="shared" ref="D683:M683" si="42">+D894+D1105</f>
        <v>0</v>
      </c>
      <c r="E683" s="216">
        <f t="shared" si="42"/>
        <v>0</v>
      </c>
      <c r="F683" s="216">
        <f t="shared" si="42"/>
        <v>0</v>
      </c>
      <c r="G683" s="216">
        <f t="shared" si="42"/>
        <v>0</v>
      </c>
      <c r="H683" s="216">
        <f t="shared" si="42"/>
        <v>2</v>
      </c>
      <c r="I683" s="216">
        <f t="shared" si="42"/>
        <v>12.855714000000001</v>
      </c>
      <c r="J683" s="216">
        <f t="shared" si="42"/>
        <v>170</v>
      </c>
      <c r="K683" s="216">
        <f t="shared" si="42"/>
        <v>39.645994000000002</v>
      </c>
      <c r="L683" s="216">
        <f t="shared" si="42"/>
        <v>170</v>
      </c>
      <c r="M683" s="216">
        <f t="shared" si="42"/>
        <v>39.645994000000002</v>
      </c>
    </row>
    <row r="684" spans="1:13" hidden="1">
      <c r="A684" s="201"/>
      <c r="B684" s="213">
        <v>38565</v>
      </c>
      <c r="C684" s="239"/>
      <c r="D684" s="216">
        <f t="shared" ref="D684:M684" si="43">+D895+D1106</f>
        <v>0</v>
      </c>
      <c r="E684" s="216">
        <f t="shared" si="43"/>
        <v>0</v>
      </c>
      <c r="F684" s="216">
        <f t="shared" si="43"/>
        <v>0</v>
      </c>
      <c r="G684" s="216">
        <f t="shared" si="43"/>
        <v>0</v>
      </c>
      <c r="H684" s="216">
        <f t="shared" si="43"/>
        <v>2</v>
      </c>
      <c r="I684" s="216">
        <f t="shared" si="43"/>
        <v>12.862862</v>
      </c>
      <c r="J684" s="216">
        <f t="shared" si="43"/>
        <v>170</v>
      </c>
      <c r="K684" s="216">
        <f t="shared" si="43"/>
        <v>40.673273000000002</v>
      </c>
      <c r="L684" s="216">
        <f t="shared" si="43"/>
        <v>170</v>
      </c>
      <c r="M684" s="216">
        <f t="shared" si="43"/>
        <v>40.673273000000002</v>
      </c>
    </row>
    <row r="685" spans="1:13" hidden="1">
      <c r="A685" s="201"/>
      <c r="B685" s="213">
        <v>38596</v>
      </c>
      <c r="C685" s="239"/>
      <c r="D685" s="216">
        <f t="shared" ref="D685:M685" si="44">+D896+D1107</f>
        <v>0</v>
      </c>
      <c r="E685" s="216">
        <f t="shared" si="44"/>
        <v>0</v>
      </c>
      <c r="F685" s="216">
        <f t="shared" si="44"/>
        <v>0</v>
      </c>
      <c r="G685" s="216">
        <f t="shared" si="44"/>
        <v>0</v>
      </c>
      <c r="H685" s="216">
        <f t="shared" si="44"/>
        <v>2</v>
      </c>
      <c r="I685" s="216">
        <f t="shared" si="44"/>
        <v>12.862862</v>
      </c>
      <c r="J685" s="216">
        <f t="shared" si="44"/>
        <v>169</v>
      </c>
      <c r="K685" s="216">
        <f t="shared" si="44"/>
        <v>38.232201000000003</v>
      </c>
      <c r="L685" s="216">
        <f t="shared" si="44"/>
        <v>169</v>
      </c>
      <c r="M685" s="216">
        <f t="shared" si="44"/>
        <v>38.232201000000003</v>
      </c>
    </row>
    <row r="686" spans="1:13" hidden="1">
      <c r="A686" s="201"/>
      <c r="B686" s="213">
        <v>38626</v>
      </c>
      <c r="C686" s="239"/>
      <c r="D686" s="216">
        <f t="shared" ref="D686:M686" si="45">+D897+D1108</f>
        <v>0</v>
      </c>
      <c r="E686" s="216">
        <f t="shared" si="45"/>
        <v>0</v>
      </c>
      <c r="F686" s="216">
        <f t="shared" si="45"/>
        <v>0</v>
      </c>
      <c r="G686" s="216">
        <f t="shared" si="45"/>
        <v>0</v>
      </c>
      <c r="H686" s="216">
        <f t="shared" si="45"/>
        <v>2</v>
      </c>
      <c r="I686" s="216">
        <f t="shared" si="45"/>
        <v>12.862862</v>
      </c>
      <c r="J686" s="216">
        <f t="shared" si="45"/>
        <v>169</v>
      </c>
      <c r="K686" s="216">
        <f t="shared" si="45"/>
        <v>38.508367999999997</v>
      </c>
      <c r="L686" s="216">
        <f t="shared" si="45"/>
        <v>169</v>
      </c>
      <c r="M686" s="216">
        <f t="shared" si="45"/>
        <v>38.508367999999997</v>
      </c>
    </row>
    <row r="687" spans="1:13" hidden="1">
      <c r="A687" s="201"/>
      <c r="B687" s="213">
        <v>38657</v>
      </c>
      <c r="C687" s="239"/>
      <c r="D687" s="216">
        <f t="shared" ref="D687:M687" si="46">+D898+D1109</f>
        <v>0</v>
      </c>
      <c r="E687" s="216">
        <f t="shared" si="46"/>
        <v>0</v>
      </c>
      <c r="F687" s="216">
        <f t="shared" si="46"/>
        <v>0</v>
      </c>
      <c r="G687" s="216">
        <f t="shared" si="46"/>
        <v>0</v>
      </c>
      <c r="H687" s="216">
        <f t="shared" si="46"/>
        <v>2</v>
      </c>
      <c r="I687" s="216">
        <f t="shared" si="46"/>
        <v>12.862862</v>
      </c>
      <c r="J687" s="216">
        <f t="shared" si="46"/>
        <v>167</v>
      </c>
      <c r="K687" s="216">
        <f t="shared" si="46"/>
        <v>38.270308999999997</v>
      </c>
      <c r="L687" s="216">
        <f t="shared" si="46"/>
        <v>167</v>
      </c>
      <c r="M687" s="216">
        <f t="shared" si="46"/>
        <v>38.270308999999997</v>
      </c>
    </row>
    <row r="688" spans="1:13" hidden="1">
      <c r="A688" s="201"/>
      <c r="B688" s="213">
        <v>38687</v>
      </c>
      <c r="C688" s="239"/>
      <c r="D688" s="216">
        <f t="shared" ref="D688:M688" si="47">+D899+D1110</f>
        <v>0</v>
      </c>
      <c r="E688" s="216">
        <f t="shared" si="47"/>
        <v>0</v>
      </c>
      <c r="F688" s="216">
        <f t="shared" si="47"/>
        <v>0</v>
      </c>
      <c r="G688" s="216">
        <f t="shared" si="47"/>
        <v>0</v>
      </c>
      <c r="H688" s="216">
        <f t="shared" si="47"/>
        <v>2</v>
      </c>
      <c r="I688" s="216">
        <f t="shared" si="47"/>
        <v>12.862862</v>
      </c>
      <c r="J688" s="216">
        <f t="shared" si="47"/>
        <v>167</v>
      </c>
      <c r="K688" s="216">
        <f t="shared" si="47"/>
        <v>36.624370999999996</v>
      </c>
      <c r="L688" s="216">
        <f t="shared" si="47"/>
        <v>167</v>
      </c>
      <c r="M688" s="216">
        <f t="shared" si="47"/>
        <v>36.624370999999996</v>
      </c>
    </row>
    <row r="689" spans="1:13" hidden="1">
      <c r="A689" s="201"/>
      <c r="B689" s="213">
        <v>38718</v>
      </c>
      <c r="C689" s="239"/>
      <c r="D689" s="216">
        <f t="shared" ref="D689:M689" si="48">+D900+D1111</f>
        <v>0</v>
      </c>
      <c r="E689" s="216">
        <f t="shared" si="48"/>
        <v>0</v>
      </c>
      <c r="F689" s="216">
        <f t="shared" si="48"/>
        <v>0</v>
      </c>
      <c r="G689" s="216">
        <f t="shared" si="48"/>
        <v>0</v>
      </c>
      <c r="H689" s="216">
        <f t="shared" si="48"/>
        <v>2</v>
      </c>
      <c r="I689" s="216">
        <f t="shared" si="48"/>
        <v>12.862862</v>
      </c>
      <c r="J689" s="216">
        <f t="shared" si="48"/>
        <v>166</v>
      </c>
      <c r="K689" s="216">
        <f t="shared" si="48"/>
        <v>37.333247</v>
      </c>
      <c r="L689" s="216">
        <f t="shared" si="48"/>
        <v>166</v>
      </c>
      <c r="M689" s="216">
        <f t="shared" si="48"/>
        <v>37.333247</v>
      </c>
    </row>
    <row r="690" spans="1:13" hidden="1">
      <c r="A690" s="201"/>
      <c r="B690" s="213">
        <v>38749</v>
      </c>
      <c r="C690" s="239"/>
      <c r="D690" s="216">
        <f t="shared" ref="D690:M690" si="49">+D901+D1112</f>
        <v>0</v>
      </c>
      <c r="E690" s="216">
        <f t="shared" si="49"/>
        <v>0</v>
      </c>
      <c r="F690" s="216">
        <f t="shared" si="49"/>
        <v>0</v>
      </c>
      <c r="G690" s="216">
        <f t="shared" si="49"/>
        <v>0</v>
      </c>
      <c r="H690" s="216">
        <f t="shared" si="49"/>
        <v>2</v>
      </c>
      <c r="I690" s="216">
        <f t="shared" si="49"/>
        <v>12.862862</v>
      </c>
      <c r="J690" s="216">
        <f t="shared" si="49"/>
        <v>166</v>
      </c>
      <c r="K690" s="216">
        <f t="shared" si="49"/>
        <v>37.857852000000001</v>
      </c>
      <c r="L690" s="216">
        <f t="shared" si="49"/>
        <v>166</v>
      </c>
      <c r="M690" s="216">
        <f t="shared" si="49"/>
        <v>37.857852000000001</v>
      </c>
    </row>
    <row r="691" spans="1:13" hidden="1">
      <c r="A691" s="201"/>
      <c r="B691" s="213">
        <v>38777</v>
      </c>
      <c r="C691" s="239"/>
      <c r="D691" s="216">
        <f t="shared" ref="D691:M691" si="50">+D902+D1113</f>
        <v>0</v>
      </c>
      <c r="E691" s="216">
        <f t="shared" si="50"/>
        <v>0</v>
      </c>
      <c r="F691" s="216">
        <f t="shared" si="50"/>
        <v>0</v>
      </c>
      <c r="G691" s="216">
        <f t="shared" si="50"/>
        <v>0</v>
      </c>
      <c r="H691" s="216">
        <f t="shared" si="50"/>
        <v>2</v>
      </c>
      <c r="I691" s="216">
        <f t="shared" si="50"/>
        <v>12.862862</v>
      </c>
      <c r="J691" s="216">
        <f t="shared" si="50"/>
        <v>166</v>
      </c>
      <c r="K691" s="216">
        <f t="shared" si="50"/>
        <v>39.383274</v>
      </c>
      <c r="L691" s="216">
        <f t="shared" si="50"/>
        <v>166</v>
      </c>
      <c r="M691" s="216">
        <f t="shared" si="50"/>
        <v>39.383274</v>
      </c>
    </row>
    <row r="692" spans="1:13" hidden="1">
      <c r="A692" s="201"/>
      <c r="B692" s="213">
        <v>38808</v>
      </c>
      <c r="C692" s="239"/>
      <c r="D692" s="216">
        <f t="shared" ref="D692:M692" si="51">+D903+D1114</f>
        <v>0</v>
      </c>
      <c r="E692" s="216">
        <f t="shared" si="51"/>
        <v>0</v>
      </c>
      <c r="F692" s="216">
        <f t="shared" si="51"/>
        <v>0</v>
      </c>
      <c r="G692" s="216">
        <f t="shared" si="51"/>
        <v>0</v>
      </c>
      <c r="H692" s="216">
        <f t="shared" si="51"/>
        <v>2</v>
      </c>
      <c r="I692" s="216">
        <f t="shared" si="51"/>
        <v>12.862862</v>
      </c>
      <c r="J692" s="216">
        <f t="shared" si="51"/>
        <v>166</v>
      </c>
      <c r="K692" s="216">
        <f t="shared" si="51"/>
        <v>41.359811000000001</v>
      </c>
      <c r="L692" s="216">
        <f t="shared" si="51"/>
        <v>166</v>
      </c>
      <c r="M692" s="216">
        <f t="shared" si="51"/>
        <v>41.359811000000001</v>
      </c>
    </row>
    <row r="693" spans="1:13" hidden="1">
      <c r="A693" s="201"/>
      <c r="B693" s="213">
        <v>38838</v>
      </c>
      <c r="C693" s="239"/>
      <c r="D693" s="216">
        <f t="shared" ref="D693:M693" si="52">+D904+D1115</f>
        <v>0</v>
      </c>
      <c r="E693" s="216">
        <f t="shared" si="52"/>
        <v>0</v>
      </c>
      <c r="F693" s="216">
        <f t="shared" si="52"/>
        <v>0</v>
      </c>
      <c r="G693" s="216">
        <f t="shared" si="52"/>
        <v>0</v>
      </c>
      <c r="H693" s="216">
        <f t="shared" si="52"/>
        <v>2</v>
      </c>
      <c r="I693" s="216">
        <f t="shared" si="52"/>
        <v>12.862862</v>
      </c>
      <c r="J693" s="216">
        <f t="shared" si="52"/>
        <v>165</v>
      </c>
      <c r="K693" s="216">
        <f t="shared" si="52"/>
        <v>41.861102000000002</v>
      </c>
      <c r="L693" s="216">
        <f t="shared" si="52"/>
        <v>165</v>
      </c>
      <c r="M693" s="216">
        <f t="shared" si="52"/>
        <v>41.861102000000002</v>
      </c>
    </row>
    <row r="694" spans="1:13" hidden="1">
      <c r="A694" s="201"/>
      <c r="B694" s="213">
        <v>38869</v>
      </c>
      <c r="C694" s="239"/>
      <c r="D694" s="216">
        <f t="shared" ref="D694:M694" si="53">+D905+D1116</f>
        <v>0</v>
      </c>
      <c r="E694" s="216">
        <f t="shared" si="53"/>
        <v>0</v>
      </c>
      <c r="F694" s="216">
        <f t="shared" si="53"/>
        <v>0</v>
      </c>
      <c r="G694" s="216">
        <f t="shared" si="53"/>
        <v>0</v>
      </c>
      <c r="H694" s="216">
        <f t="shared" si="53"/>
        <v>2</v>
      </c>
      <c r="I694" s="216">
        <f t="shared" si="53"/>
        <v>12.862862</v>
      </c>
      <c r="J694" s="216">
        <f t="shared" si="53"/>
        <v>164</v>
      </c>
      <c r="K694" s="216">
        <f t="shared" si="53"/>
        <v>43.009287</v>
      </c>
      <c r="L694" s="216">
        <f t="shared" si="53"/>
        <v>164</v>
      </c>
      <c r="M694" s="216">
        <f t="shared" si="53"/>
        <v>43.009287</v>
      </c>
    </row>
    <row r="695" spans="1:13" hidden="1">
      <c r="A695" s="201"/>
      <c r="B695" s="213">
        <v>38899</v>
      </c>
      <c r="C695" s="239"/>
      <c r="D695" s="216">
        <f t="shared" ref="D695:M695" si="54">+D906+D1117</f>
        <v>0</v>
      </c>
      <c r="E695" s="216">
        <f t="shared" si="54"/>
        <v>0</v>
      </c>
      <c r="F695" s="216">
        <f t="shared" si="54"/>
        <v>0</v>
      </c>
      <c r="G695" s="216">
        <f t="shared" si="54"/>
        <v>0</v>
      </c>
      <c r="H695" s="216">
        <f t="shared" si="54"/>
        <v>2</v>
      </c>
      <c r="I695" s="216">
        <f t="shared" si="54"/>
        <v>13.621816000000001</v>
      </c>
      <c r="J695" s="216">
        <f t="shared" si="54"/>
        <v>163</v>
      </c>
      <c r="K695" s="216">
        <f t="shared" si="54"/>
        <v>43.588515999999998</v>
      </c>
      <c r="L695" s="216">
        <f t="shared" si="54"/>
        <v>163</v>
      </c>
      <c r="M695" s="216">
        <f t="shared" si="54"/>
        <v>43.588515999999998</v>
      </c>
    </row>
    <row r="696" spans="1:13" hidden="1">
      <c r="A696" s="201"/>
      <c r="B696" s="213">
        <v>38930</v>
      </c>
      <c r="C696" s="239"/>
      <c r="D696" s="216">
        <f t="shared" ref="D696:M696" si="55">+D907+D1118</f>
        <v>0</v>
      </c>
      <c r="E696" s="216">
        <f t="shared" si="55"/>
        <v>0</v>
      </c>
      <c r="F696" s="216">
        <f t="shared" si="55"/>
        <v>0</v>
      </c>
      <c r="G696" s="216">
        <f t="shared" si="55"/>
        <v>0</v>
      </c>
      <c r="H696" s="216">
        <f t="shared" si="55"/>
        <v>2</v>
      </c>
      <c r="I696" s="216">
        <f t="shared" si="55"/>
        <v>13.622246000000001</v>
      </c>
      <c r="J696" s="216">
        <f t="shared" si="55"/>
        <v>163</v>
      </c>
      <c r="K696" s="216">
        <f t="shared" si="55"/>
        <v>44.389580000000002</v>
      </c>
      <c r="L696" s="216">
        <f t="shared" si="55"/>
        <v>163</v>
      </c>
      <c r="M696" s="216">
        <f t="shared" si="55"/>
        <v>44.389580000000002</v>
      </c>
    </row>
    <row r="697" spans="1:13" hidden="1">
      <c r="A697" s="201"/>
      <c r="B697" s="213">
        <v>38961</v>
      </c>
      <c r="C697" s="239"/>
      <c r="D697" s="216">
        <f t="shared" ref="D697:M697" si="56">+D908+D1119</f>
        <v>0</v>
      </c>
      <c r="E697" s="216">
        <f t="shared" si="56"/>
        <v>0</v>
      </c>
      <c r="F697" s="216">
        <f t="shared" si="56"/>
        <v>0</v>
      </c>
      <c r="G697" s="216">
        <f t="shared" si="56"/>
        <v>0</v>
      </c>
      <c r="H697" s="216">
        <f t="shared" si="56"/>
        <v>2</v>
      </c>
      <c r="I697" s="216">
        <f t="shared" si="56"/>
        <v>13.622246000000001</v>
      </c>
      <c r="J697" s="216">
        <f t="shared" si="56"/>
        <v>162</v>
      </c>
      <c r="K697" s="216">
        <f t="shared" si="56"/>
        <v>45.001227999999998</v>
      </c>
      <c r="L697" s="216">
        <f t="shared" si="56"/>
        <v>162</v>
      </c>
      <c r="M697" s="216">
        <f t="shared" si="56"/>
        <v>45.001227999999998</v>
      </c>
    </row>
    <row r="698" spans="1:13" hidden="1">
      <c r="A698" s="201"/>
      <c r="B698" s="213">
        <v>38991</v>
      </c>
      <c r="C698" s="239"/>
      <c r="D698" s="216">
        <f t="shared" ref="D698:M698" si="57">+D909+D1120</f>
        <v>0</v>
      </c>
      <c r="E698" s="216">
        <f t="shared" si="57"/>
        <v>0</v>
      </c>
      <c r="F698" s="216">
        <f t="shared" si="57"/>
        <v>0</v>
      </c>
      <c r="G698" s="216">
        <f t="shared" si="57"/>
        <v>0</v>
      </c>
      <c r="H698" s="216">
        <f t="shared" si="57"/>
        <v>2</v>
      </c>
      <c r="I698" s="216">
        <f t="shared" si="57"/>
        <v>13.622246000000001</v>
      </c>
      <c r="J698" s="216">
        <f t="shared" si="57"/>
        <v>162</v>
      </c>
      <c r="K698" s="216">
        <f t="shared" si="57"/>
        <v>45.972475000000003</v>
      </c>
      <c r="L698" s="216">
        <f t="shared" si="57"/>
        <v>162</v>
      </c>
      <c r="M698" s="216">
        <f t="shared" si="57"/>
        <v>45.972475000000003</v>
      </c>
    </row>
    <row r="699" spans="1:13" hidden="1">
      <c r="A699" s="201"/>
      <c r="B699" s="213">
        <v>39022</v>
      </c>
      <c r="C699" s="239"/>
      <c r="D699" s="216">
        <f t="shared" ref="D699:M699" si="58">+D910+D1121</f>
        <v>0</v>
      </c>
      <c r="E699" s="216">
        <f t="shared" si="58"/>
        <v>0</v>
      </c>
      <c r="F699" s="216">
        <f t="shared" si="58"/>
        <v>0</v>
      </c>
      <c r="G699" s="216">
        <f t="shared" si="58"/>
        <v>0</v>
      </c>
      <c r="H699" s="216">
        <f t="shared" si="58"/>
        <v>2</v>
      </c>
      <c r="I699" s="216">
        <f t="shared" si="58"/>
        <v>13.622246000000001</v>
      </c>
      <c r="J699" s="216">
        <f t="shared" si="58"/>
        <v>162</v>
      </c>
      <c r="K699" s="216">
        <f t="shared" si="58"/>
        <v>45.195419000000001</v>
      </c>
      <c r="L699" s="216">
        <f t="shared" si="58"/>
        <v>162</v>
      </c>
      <c r="M699" s="216">
        <f t="shared" si="58"/>
        <v>45.195419000000001</v>
      </c>
    </row>
    <row r="700" spans="1:13" hidden="1">
      <c r="A700" s="201"/>
      <c r="B700" s="213">
        <v>39052</v>
      </c>
      <c r="C700" s="239"/>
      <c r="D700" s="216">
        <v>0</v>
      </c>
      <c r="E700" s="216">
        <f t="shared" ref="E700:K700" si="59">+E911+E1122</f>
        <v>0</v>
      </c>
      <c r="F700" s="216">
        <f t="shared" si="59"/>
        <v>0</v>
      </c>
      <c r="G700" s="216">
        <f t="shared" si="59"/>
        <v>0</v>
      </c>
      <c r="H700" s="216">
        <f t="shared" si="59"/>
        <v>2</v>
      </c>
      <c r="I700" s="216">
        <f t="shared" si="59"/>
        <v>13.622246000000001</v>
      </c>
      <c r="J700" s="216">
        <f t="shared" si="59"/>
        <v>162</v>
      </c>
      <c r="K700" s="216">
        <f t="shared" si="59"/>
        <v>45.380017000000002</v>
      </c>
      <c r="L700" s="216">
        <f>+L911+L1122</f>
        <v>162</v>
      </c>
      <c r="M700" s="216">
        <f>+M911+M1122</f>
        <v>45.380017000000002</v>
      </c>
    </row>
    <row r="701" spans="1:13" hidden="1">
      <c r="A701" s="201"/>
      <c r="B701" s="213">
        <v>39083</v>
      </c>
      <c r="C701" s="239"/>
      <c r="D701" s="216">
        <v>0</v>
      </c>
      <c r="E701" s="216">
        <v>0</v>
      </c>
      <c r="F701" s="216">
        <v>0</v>
      </c>
      <c r="G701" s="216">
        <v>0</v>
      </c>
      <c r="H701" s="216">
        <v>2</v>
      </c>
      <c r="I701" s="216">
        <v>13.622246000000001</v>
      </c>
      <c r="J701" s="216">
        <v>161</v>
      </c>
      <c r="K701" s="216">
        <v>39.839176999999999</v>
      </c>
      <c r="L701" s="216">
        <v>161</v>
      </c>
      <c r="M701" s="216">
        <v>39.839176999999999</v>
      </c>
    </row>
    <row r="702" spans="1:13" hidden="1">
      <c r="A702" s="201"/>
      <c r="B702" s="213">
        <v>39114</v>
      </c>
      <c r="C702" s="239"/>
      <c r="D702" s="216">
        <v>0</v>
      </c>
      <c r="E702" s="216">
        <v>0</v>
      </c>
      <c r="F702" s="216">
        <v>0</v>
      </c>
      <c r="G702" s="216">
        <v>0</v>
      </c>
      <c r="H702" s="216">
        <v>2</v>
      </c>
      <c r="I702" s="216">
        <v>13.622246000000001</v>
      </c>
      <c r="J702" s="216">
        <v>161</v>
      </c>
      <c r="K702" s="216">
        <v>40.625435000000003</v>
      </c>
      <c r="L702" s="216">
        <v>161</v>
      </c>
      <c r="M702" s="216">
        <v>40.625435000000003</v>
      </c>
    </row>
    <row r="703" spans="1:13" hidden="1">
      <c r="A703" s="201"/>
      <c r="B703" s="213">
        <v>39142</v>
      </c>
      <c r="C703" s="239"/>
      <c r="D703" s="216">
        <v>0</v>
      </c>
      <c r="E703" s="216">
        <v>0</v>
      </c>
      <c r="F703" s="216">
        <v>0</v>
      </c>
      <c r="G703" s="216">
        <v>0</v>
      </c>
      <c r="H703" s="216">
        <v>2</v>
      </c>
      <c r="I703" s="216">
        <v>13.622246000000001</v>
      </c>
      <c r="J703" s="216">
        <v>159</v>
      </c>
      <c r="K703" s="216">
        <v>39.760914</v>
      </c>
      <c r="L703" s="216">
        <v>159</v>
      </c>
      <c r="M703" s="216">
        <v>39.760914</v>
      </c>
    </row>
    <row r="704" spans="1:13" hidden="1">
      <c r="A704" s="201"/>
      <c r="B704" s="213">
        <v>39173</v>
      </c>
      <c r="C704" s="239"/>
      <c r="D704" s="216">
        <v>0</v>
      </c>
      <c r="E704" s="216">
        <v>0</v>
      </c>
      <c r="F704" s="216">
        <v>0</v>
      </c>
      <c r="G704" s="216">
        <v>0</v>
      </c>
      <c r="H704" s="216">
        <v>2</v>
      </c>
      <c r="I704" s="216">
        <v>13.622246000000001</v>
      </c>
      <c r="J704" s="216">
        <v>158</v>
      </c>
      <c r="K704" s="216">
        <v>43.102389000000002</v>
      </c>
      <c r="L704" s="216">
        <v>158</v>
      </c>
      <c r="M704" s="216">
        <v>43.102389000000002</v>
      </c>
    </row>
    <row r="705" spans="1:13" hidden="1">
      <c r="A705" s="201"/>
      <c r="B705" s="213">
        <v>39203</v>
      </c>
      <c r="C705" s="239"/>
      <c r="D705" s="216">
        <v>0</v>
      </c>
      <c r="E705" s="216">
        <v>0</v>
      </c>
      <c r="F705" s="216">
        <v>0</v>
      </c>
      <c r="G705" s="216">
        <v>0</v>
      </c>
      <c r="H705" s="216">
        <v>2</v>
      </c>
      <c r="I705" s="216">
        <v>13.622246000000001</v>
      </c>
      <c r="J705" s="216">
        <v>158</v>
      </c>
      <c r="K705" s="216">
        <v>43.563648999999998</v>
      </c>
      <c r="L705" s="216">
        <v>158</v>
      </c>
      <c r="M705" s="216">
        <v>43.563648999999998</v>
      </c>
    </row>
    <row r="706" spans="1:13" hidden="1">
      <c r="A706" s="201"/>
      <c r="B706" s="213">
        <v>39234</v>
      </c>
      <c r="C706" s="239"/>
      <c r="D706" s="216">
        <v>0</v>
      </c>
      <c r="E706" s="216">
        <v>0</v>
      </c>
      <c r="F706" s="216">
        <v>0</v>
      </c>
      <c r="G706" s="216">
        <v>0</v>
      </c>
      <c r="H706" s="216">
        <v>2</v>
      </c>
      <c r="I706" s="216">
        <v>13.622246000000001</v>
      </c>
      <c r="J706" s="216">
        <v>158</v>
      </c>
      <c r="K706" s="216">
        <v>43.225602000000002</v>
      </c>
      <c r="L706" s="216">
        <v>158</v>
      </c>
      <c r="M706" s="216">
        <v>43.225602000000002</v>
      </c>
    </row>
    <row r="707" spans="1:13" hidden="1">
      <c r="A707" s="201"/>
      <c r="B707" s="213">
        <v>39264</v>
      </c>
      <c r="C707" s="239"/>
      <c r="D707" s="216">
        <v>0</v>
      </c>
      <c r="E707" s="216">
        <v>0</v>
      </c>
      <c r="F707" s="216">
        <v>0</v>
      </c>
      <c r="G707" s="216">
        <v>0</v>
      </c>
      <c r="H707" s="216">
        <v>2</v>
      </c>
      <c r="I707" s="216">
        <v>14.260085</v>
      </c>
      <c r="J707" s="216">
        <v>157</v>
      </c>
      <c r="K707" s="216">
        <v>43.667377999999999</v>
      </c>
      <c r="L707" s="216">
        <v>157</v>
      </c>
      <c r="M707" s="216">
        <v>43.667377999999999</v>
      </c>
    </row>
    <row r="708" spans="1:13" hidden="1">
      <c r="A708" s="201"/>
      <c r="B708" s="213">
        <v>39295</v>
      </c>
      <c r="C708" s="239"/>
      <c r="D708" s="216">
        <v>0</v>
      </c>
      <c r="E708" s="216">
        <v>0</v>
      </c>
      <c r="F708" s="216">
        <v>0</v>
      </c>
      <c r="G708" s="216">
        <v>0</v>
      </c>
      <c r="H708" s="216">
        <v>2</v>
      </c>
      <c r="I708" s="216">
        <v>14.260467</v>
      </c>
      <c r="J708" s="216">
        <v>156</v>
      </c>
      <c r="K708" s="216">
        <v>44.464745000000001</v>
      </c>
      <c r="L708" s="216">
        <v>156</v>
      </c>
      <c r="M708" s="216">
        <v>44.464745000000001</v>
      </c>
    </row>
    <row r="709" spans="1:13" hidden="1">
      <c r="A709" s="201"/>
      <c r="B709" s="213">
        <v>39326</v>
      </c>
      <c r="C709" s="239"/>
      <c r="D709" s="216">
        <v>0</v>
      </c>
      <c r="E709" s="216">
        <v>0</v>
      </c>
      <c r="F709" s="216">
        <v>0</v>
      </c>
      <c r="G709" s="216">
        <v>0</v>
      </c>
      <c r="H709" s="216">
        <v>2</v>
      </c>
      <c r="I709" s="216">
        <v>14.260467</v>
      </c>
      <c r="J709" s="216">
        <v>156</v>
      </c>
      <c r="K709" s="216">
        <v>44.197133999999998</v>
      </c>
      <c r="L709" s="216">
        <v>156</v>
      </c>
      <c r="M709" s="216">
        <v>44.197133999999998</v>
      </c>
    </row>
    <row r="710" spans="1:13" hidden="1">
      <c r="A710" s="201"/>
      <c r="B710" s="213">
        <v>39356</v>
      </c>
      <c r="C710" s="239"/>
      <c r="D710" s="216">
        <v>0</v>
      </c>
      <c r="E710" s="216">
        <v>0</v>
      </c>
      <c r="F710" s="216">
        <v>0</v>
      </c>
      <c r="G710" s="216">
        <v>0</v>
      </c>
      <c r="H710" s="216">
        <v>2</v>
      </c>
      <c r="I710" s="216">
        <v>14.260467</v>
      </c>
      <c r="J710" s="216">
        <v>156</v>
      </c>
      <c r="K710" s="216">
        <v>44.622295000000001</v>
      </c>
      <c r="L710" s="216">
        <v>156</v>
      </c>
      <c r="M710" s="216">
        <v>44.622295000000001</v>
      </c>
    </row>
    <row r="711" spans="1:13" hidden="1">
      <c r="A711" s="201"/>
      <c r="B711" s="213">
        <v>39387</v>
      </c>
      <c r="C711" s="239"/>
      <c r="D711" s="216">
        <v>0</v>
      </c>
      <c r="E711" s="216">
        <v>0</v>
      </c>
      <c r="F711" s="216">
        <v>0</v>
      </c>
      <c r="G711" s="216">
        <v>0</v>
      </c>
      <c r="H711" s="216">
        <v>2</v>
      </c>
      <c r="I711" s="216">
        <v>14.260467</v>
      </c>
      <c r="J711" s="216">
        <v>155</v>
      </c>
      <c r="K711" s="216">
        <v>40.402045000000001</v>
      </c>
      <c r="L711" s="216">
        <v>155</v>
      </c>
      <c r="M711" s="216">
        <v>40.402045000000001</v>
      </c>
    </row>
    <row r="712" spans="1:13" hidden="1">
      <c r="A712" s="201"/>
      <c r="B712" s="213">
        <v>39417</v>
      </c>
      <c r="C712" s="239"/>
      <c r="D712" s="216">
        <v>0</v>
      </c>
      <c r="E712" s="216">
        <v>0</v>
      </c>
      <c r="F712" s="216">
        <v>0</v>
      </c>
      <c r="G712" s="216">
        <v>0</v>
      </c>
      <c r="H712" s="216">
        <v>2</v>
      </c>
      <c r="I712" s="216">
        <v>14.260467</v>
      </c>
      <c r="J712" s="216">
        <v>155</v>
      </c>
      <c r="K712" s="216">
        <v>40.913201000000001</v>
      </c>
      <c r="L712" s="216">
        <v>155</v>
      </c>
      <c r="M712" s="216">
        <v>40.913201000000001</v>
      </c>
    </row>
    <row r="713" spans="1:13">
      <c r="A713" s="201"/>
      <c r="B713" s="213">
        <v>39448</v>
      </c>
      <c r="C713" s="239"/>
      <c r="D713" s="216">
        <v>0</v>
      </c>
      <c r="E713" s="216">
        <v>0</v>
      </c>
      <c r="F713" s="216">
        <v>0</v>
      </c>
      <c r="G713" s="216">
        <v>0</v>
      </c>
      <c r="H713" s="216">
        <v>2</v>
      </c>
      <c r="I713" s="216">
        <v>14.260467</v>
      </c>
      <c r="J713" s="216">
        <v>155</v>
      </c>
      <c r="K713" s="216">
        <v>40.717387000000002</v>
      </c>
      <c r="L713" s="216"/>
      <c r="M713" s="216"/>
    </row>
    <row r="714" spans="1:13">
      <c r="A714" s="201"/>
      <c r="B714" s="213">
        <v>39479</v>
      </c>
      <c r="C714" s="239"/>
      <c r="D714" s="216">
        <v>0</v>
      </c>
      <c r="E714" s="216">
        <v>0</v>
      </c>
      <c r="F714" s="216">
        <v>0</v>
      </c>
      <c r="G714" s="216">
        <v>0</v>
      </c>
      <c r="H714" s="216">
        <v>2</v>
      </c>
      <c r="I714" s="216">
        <v>14.260467</v>
      </c>
      <c r="J714" s="216">
        <v>155</v>
      </c>
      <c r="K714" s="216">
        <v>41.338191000000002</v>
      </c>
      <c r="L714" s="216"/>
      <c r="M714" s="216"/>
    </row>
    <row r="715" spans="1:13">
      <c r="A715" s="201"/>
      <c r="B715" s="213">
        <v>39508</v>
      </c>
      <c r="C715" s="239"/>
      <c r="D715" s="216">
        <v>0</v>
      </c>
      <c r="E715" s="216">
        <v>0</v>
      </c>
      <c r="F715" s="216">
        <v>0</v>
      </c>
      <c r="G715" s="216">
        <v>0</v>
      </c>
      <c r="H715" s="216">
        <v>2</v>
      </c>
      <c r="I715" s="216">
        <v>14.260467</v>
      </c>
      <c r="J715" s="216">
        <v>155</v>
      </c>
      <c r="K715" s="216">
        <v>42.862983</v>
      </c>
      <c r="L715" s="216"/>
      <c r="M715" s="216"/>
    </row>
    <row r="716" spans="1:13">
      <c r="A716" s="201"/>
      <c r="B716" s="213">
        <v>39539</v>
      </c>
      <c r="C716" s="239"/>
      <c r="D716" s="216">
        <v>0</v>
      </c>
      <c r="E716" s="216">
        <v>0</v>
      </c>
      <c r="F716" s="216">
        <v>0</v>
      </c>
      <c r="G716" s="216">
        <v>0</v>
      </c>
      <c r="H716" s="216">
        <v>2</v>
      </c>
      <c r="I716" s="216">
        <v>14.260467</v>
      </c>
      <c r="J716" s="216">
        <v>154</v>
      </c>
      <c r="K716" s="216">
        <v>46.559387999999998</v>
      </c>
      <c r="L716" s="216"/>
      <c r="M716" s="216"/>
    </row>
    <row r="717" spans="1:13">
      <c r="A717" s="201"/>
      <c r="B717" s="213">
        <v>39569</v>
      </c>
      <c r="C717" s="239"/>
      <c r="D717" s="216">
        <v>0</v>
      </c>
      <c r="E717" s="216">
        <v>0</v>
      </c>
      <c r="F717" s="216">
        <v>0</v>
      </c>
      <c r="G717" s="216">
        <v>0</v>
      </c>
      <c r="H717" s="216">
        <v>2</v>
      </c>
      <c r="I717" s="216">
        <v>14.260467</v>
      </c>
      <c r="J717" s="216">
        <v>154</v>
      </c>
      <c r="K717" s="216">
        <v>48.286402000000002</v>
      </c>
      <c r="L717" s="216"/>
      <c r="M717" s="216"/>
    </row>
    <row r="718" spans="1:13">
      <c r="A718" s="201"/>
      <c r="B718" s="213">
        <v>39600</v>
      </c>
      <c r="C718" s="239"/>
      <c r="D718" s="216">
        <v>0</v>
      </c>
      <c r="E718" s="216">
        <v>0</v>
      </c>
      <c r="F718" s="216">
        <v>0</v>
      </c>
      <c r="G718" s="216">
        <v>0</v>
      </c>
      <c r="H718" s="216">
        <v>2</v>
      </c>
      <c r="I718" s="216">
        <v>14.260467</v>
      </c>
      <c r="J718" s="216">
        <v>154</v>
      </c>
      <c r="K718" s="216">
        <v>48.829296999999997</v>
      </c>
      <c r="L718" s="216"/>
      <c r="M718" s="216"/>
    </row>
    <row r="719" spans="1:13">
      <c r="A719" s="201"/>
      <c r="B719" s="213">
        <v>39630</v>
      </c>
      <c r="C719" s="216"/>
      <c r="D719" s="216">
        <v>0</v>
      </c>
      <c r="E719" s="216">
        <v>0</v>
      </c>
      <c r="F719" s="216">
        <v>0</v>
      </c>
      <c r="G719" s="216">
        <v>0</v>
      </c>
      <c r="H719" s="216">
        <v>2</v>
      </c>
      <c r="I719" s="216">
        <v>15.769544</v>
      </c>
      <c r="J719" s="216">
        <v>152</v>
      </c>
      <c r="K719" s="216">
        <v>49.431736000000001</v>
      </c>
      <c r="L719" s="216"/>
      <c r="M719" s="216"/>
    </row>
    <row r="720" spans="1:13">
      <c r="A720" s="201"/>
      <c r="B720" s="213">
        <v>39661</v>
      </c>
      <c r="C720" s="216"/>
      <c r="D720" s="216">
        <v>0</v>
      </c>
      <c r="E720" s="216">
        <v>0</v>
      </c>
      <c r="F720" s="216">
        <v>0</v>
      </c>
      <c r="G720" s="216">
        <v>0</v>
      </c>
      <c r="H720" s="216">
        <v>2</v>
      </c>
      <c r="I720" s="216">
        <v>15.770424999999999</v>
      </c>
      <c r="J720" s="216">
        <v>152</v>
      </c>
      <c r="K720" s="216">
        <v>48.590583000000002</v>
      </c>
      <c r="L720" s="216"/>
      <c r="M720" s="216"/>
    </row>
    <row r="721" spans="1:13">
      <c r="A721" s="201"/>
      <c r="B721" s="213">
        <v>39692</v>
      </c>
      <c r="C721" s="216"/>
      <c r="D721" s="216">
        <v>0</v>
      </c>
      <c r="E721" s="216">
        <v>0</v>
      </c>
      <c r="F721" s="216">
        <v>0</v>
      </c>
      <c r="G721" s="216">
        <v>0</v>
      </c>
      <c r="H721" s="216">
        <v>2</v>
      </c>
      <c r="I721" s="216">
        <v>15.770424999999999</v>
      </c>
      <c r="J721" s="216">
        <v>152</v>
      </c>
      <c r="K721" s="216">
        <v>49.190953</v>
      </c>
      <c r="L721" s="216"/>
      <c r="M721" s="216"/>
    </row>
    <row r="722" spans="1:13">
      <c r="A722" s="201"/>
      <c r="B722" s="213">
        <v>39722</v>
      </c>
      <c r="C722" s="216"/>
      <c r="D722" s="216">
        <v>0</v>
      </c>
      <c r="E722" s="216">
        <v>0</v>
      </c>
      <c r="F722" s="216">
        <v>0</v>
      </c>
      <c r="G722" s="216">
        <v>0</v>
      </c>
      <c r="H722" s="216">
        <v>2</v>
      </c>
      <c r="I722" s="216">
        <v>15.770424999999999</v>
      </c>
      <c r="J722" s="216">
        <v>152</v>
      </c>
      <c r="K722" s="216">
        <v>50.584229999999998</v>
      </c>
      <c r="L722" s="216"/>
      <c r="M722" s="216"/>
    </row>
    <row r="723" spans="1:13">
      <c r="A723" s="201"/>
      <c r="B723" s="213">
        <v>39753</v>
      </c>
      <c r="C723" s="216"/>
      <c r="D723" s="216">
        <v>0</v>
      </c>
      <c r="E723" s="216">
        <v>0</v>
      </c>
      <c r="F723" s="216">
        <v>0</v>
      </c>
      <c r="G723" s="216">
        <v>0</v>
      </c>
      <c r="H723" s="216">
        <v>2</v>
      </c>
      <c r="I723" s="216">
        <v>15.770424999999999</v>
      </c>
      <c r="J723" s="216">
        <v>152</v>
      </c>
      <c r="K723" s="216">
        <v>49.476759999999999</v>
      </c>
      <c r="L723" s="216"/>
      <c r="M723" s="216"/>
    </row>
    <row r="724" spans="1:13">
      <c r="A724" s="201"/>
      <c r="B724" s="213">
        <v>39783</v>
      </c>
      <c r="C724" s="216"/>
      <c r="D724" s="216">
        <v>0</v>
      </c>
      <c r="E724" s="216">
        <v>0</v>
      </c>
      <c r="F724" s="216">
        <v>0</v>
      </c>
      <c r="G724" s="216">
        <v>0</v>
      </c>
      <c r="H724" s="216">
        <v>2</v>
      </c>
      <c r="I724" s="216">
        <v>15.761583999999999</v>
      </c>
      <c r="J724" s="216">
        <v>151</v>
      </c>
      <c r="K724" s="216">
        <v>49.945906999999998</v>
      </c>
      <c r="L724" s="216"/>
      <c r="M724" s="216"/>
    </row>
    <row r="725" spans="1:13">
      <c r="A725" s="201"/>
      <c r="B725" s="213">
        <v>39814</v>
      </c>
      <c r="C725" s="216"/>
      <c r="D725" s="216">
        <v>0</v>
      </c>
      <c r="E725" s="216">
        <v>0</v>
      </c>
      <c r="F725" s="216">
        <v>0</v>
      </c>
      <c r="G725" s="216">
        <v>0</v>
      </c>
      <c r="H725" s="216">
        <v>2</v>
      </c>
      <c r="I725" s="216">
        <v>15.770424999999999</v>
      </c>
      <c r="J725" s="216">
        <v>151</v>
      </c>
      <c r="K725" s="216">
        <v>50.582405999999999</v>
      </c>
      <c r="L725" s="216"/>
      <c r="M725" s="216"/>
    </row>
    <row r="726" spans="1:13">
      <c r="A726" s="201"/>
      <c r="B726" s="213">
        <v>39845</v>
      </c>
      <c r="C726" s="216"/>
      <c r="D726" s="216">
        <v>0</v>
      </c>
      <c r="E726" s="216">
        <v>0</v>
      </c>
      <c r="F726" s="216">
        <v>0</v>
      </c>
      <c r="G726" s="216">
        <v>0</v>
      </c>
      <c r="H726" s="216">
        <v>2</v>
      </c>
      <c r="I726" s="216">
        <v>15.770424999999999</v>
      </c>
      <c r="J726" s="216">
        <v>151</v>
      </c>
      <c r="K726" s="216">
        <v>50.120604999999998</v>
      </c>
      <c r="L726" s="216"/>
      <c r="M726" s="216"/>
    </row>
    <row r="727" spans="1:13">
      <c r="A727" s="201"/>
      <c r="B727" s="213">
        <v>39873</v>
      </c>
      <c r="C727" s="216"/>
      <c r="D727" s="216">
        <v>0</v>
      </c>
      <c r="E727" s="216">
        <v>0</v>
      </c>
      <c r="F727" s="216">
        <v>0</v>
      </c>
      <c r="G727" s="216">
        <v>0</v>
      </c>
      <c r="H727" s="216">
        <v>2</v>
      </c>
      <c r="I727" s="216">
        <v>15.770424999999999</v>
      </c>
      <c r="J727" s="216">
        <v>149</v>
      </c>
      <c r="K727" s="216">
        <v>50.576047000000003</v>
      </c>
      <c r="L727" s="216"/>
      <c r="M727" s="216"/>
    </row>
    <row r="728" spans="1:13">
      <c r="A728" s="201"/>
      <c r="B728" s="213">
        <v>39904</v>
      </c>
      <c r="C728" s="239"/>
      <c r="D728" s="216">
        <v>0</v>
      </c>
      <c r="E728" s="216">
        <v>0</v>
      </c>
      <c r="F728" s="216">
        <v>0</v>
      </c>
      <c r="G728" s="216">
        <v>0</v>
      </c>
      <c r="H728" s="216">
        <v>2</v>
      </c>
      <c r="I728" s="216">
        <v>15.770424999999999</v>
      </c>
      <c r="J728" s="216">
        <v>149</v>
      </c>
      <c r="K728" s="216">
        <v>73.420174000000003</v>
      </c>
      <c r="L728" s="216"/>
      <c r="M728" s="216"/>
    </row>
    <row r="729" spans="1:13">
      <c r="A729" s="201"/>
      <c r="B729" s="213">
        <v>39934</v>
      </c>
      <c r="C729" s="239"/>
      <c r="D729" s="216">
        <v>0</v>
      </c>
      <c r="E729" s="216">
        <v>0</v>
      </c>
      <c r="F729" s="216">
        <v>0</v>
      </c>
      <c r="G729" s="216">
        <v>0</v>
      </c>
      <c r="H729" s="216">
        <v>2</v>
      </c>
      <c r="I729" s="216">
        <v>15.770424999999999</v>
      </c>
      <c r="J729" s="216">
        <v>149</v>
      </c>
      <c r="K729" s="216">
        <v>77.170018999999996</v>
      </c>
      <c r="L729" s="216"/>
      <c r="M729" s="216"/>
    </row>
    <row r="730" spans="1:13">
      <c r="A730" s="201"/>
      <c r="B730" s="213">
        <v>39965</v>
      </c>
      <c r="C730" s="239"/>
      <c r="D730" s="216">
        <v>0</v>
      </c>
      <c r="E730" s="216">
        <v>0</v>
      </c>
      <c r="F730" s="216">
        <v>0</v>
      </c>
      <c r="G730" s="216">
        <v>0</v>
      </c>
      <c r="H730" s="216">
        <v>2</v>
      </c>
      <c r="I730" s="216">
        <v>15.770424999999999</v>
      </c>
      <c r="J730" s="216">
        <v>149</v>
      </c>
      <c r="K730" s="216">
        <v>55.032876000000002</v>
      </c>
      <c r="L730" s="216"/>
      <c r="M730" s="216"/>
    </row>
    <row r="731" spans="1:13">
      <c r="A731" s="201"/>
      <c r="B731" s="213">
        <v>39995</v>
      </c>
      <c r="C731" s="239"/>
      <c r="D731" s="216">
        <v>0</v>
      </c>
      <c r="E731" s="216">
        <v>0</v>
      </c>
      <c r="F731" s="216">
        <v>0</v>
      </c>
      <c r="G731" s="216">
        <v>0</v>
      </c>
      <c r="H731" s="216">
        <v>2</v>
      </c>
      <c r="I731" s="216">
        <v>16.308069</v>
      </c>
      <c r="J731" s="216">
        <v>148</v>
      </c>
      <c r="K731" s="216">
        <v>55.664340000000003</v>
      </c>
      <c r="L731" s="216"/>
      <c r="M731" s="216"/>
    </row>
    <row r="732" spans="1:13">
      <c r="A732" s="201"/>
      <c r="B732" s="213">
        <v>40026</v>
      </c>
      <c r="C732" s="239"/>
      <c r="D732" s="216">
        <v>0</v>
      </c>
      <c r="E732" s="216">
        <v>0</v>
      </c>
      <c r="F732" s="216">
        <v>0</v>
      </c>
      <c r="G732" s="216">
        <v>0</v>
      </c>
      <c r="H732" s="216">
        <v>2</v>
      </c>
      <c r="I732" s="216">
        <v>16.308257000000001</v>
      </c>
      <c r="J732" s="216">
        <v>146</v>
      </c>
      <c r="K732" s="216">
        <v>56.243701000000001</v>
      </c>
      <c r="L732" s="216"/>
      <c r="M732" s="216"/>
    </row>
    <row r="733" spans="1:13">
      <c r="A733" s="201"/>
      <c r="B733" s="213">
        <v>40057</v>
      </c>
      <c r="C733" s="239"/>
      <c r="D733" s="216">
        <v>0</v>
      </c>
      <c r="E733" s="216">
        <v>0</v>
      </c>
      <c r="F733" s="216">
        <v>0</v>
      </c>
      <c r="G733" s="216">
        <v>0</v>
      </c>
      <c r="H733" s="216">
        <v>2</v>
      </c>
      <c r="I733" s="216">
        <v>16.308257000000001</v>
      </c>
      <c r="J733" s="216">
        <v>146</v>
      </c>
      <c r="K733" s="216">
        <v>56.790675999999998</v>
      </c>
      <c r="L733" s="216"/>
      <c r="M733" s="216"/>
    </row>
    <row r="734" spans="1:13">
      <c r="A734" s="201"/>
      <c r="B734" s="213">
        <v>40087</v>
      </c>
      <c r="C734" s="239"/>
      <c r="D734" s="216">
        <v>0</v>
      </c>
      <c r="E734" s="216">
        <v>0</v>
      </c>
      <c r="F734" s="216">
        <v>0</v>
      </c>
      <c r="G734" s="216">
        <v>0</v>
      </c>
      <c r="H734" s="216">
        <v>2</v>
      </c>
      <c r="I734" s="216">
        <v>16.308257000000001</v>
      </c>
      <c r="J734" s="216">
        <v>145</v>
      </c>
      <c r="K734" s="216">
        <v>57.082894000000003</v>
      </c>
      <c r="L734" s="216"/>
      <c r="M734" s="216"/>
    </row>
    <row r="735" spans="1:13">
      <c r="A735" s="201"/>
      <c r="B735" s="213">
        <v>40118</v>
      </c>
      <c r="C735" s="239"/>
      <c r="D735" s="216">
        <v>0</v>
      </c>
      <c r="E735" s="216">
        <v>0</v>
      </c>
      <c r="F735" s="216">
        <v>0</v>
      </c>
      <c r="G735" s="216">
        <v>0</v>
      </c>
      <c r="H735" s="216">
        <v>2</v>
      </c>
      <c r="I735" s="216">
        <v>16.308257000000001</v>
      </c>
      <c r="J735" s="216">
        <v>145</v>
      </c>
      <c r="K735" s="216">
        <v>60.357683999999999</v>
      </c>
      <c r="L735" s="216"/>
      <c r="M735" s="216"/>
    </row>
    <row r="736" spans="1:13">
      <c r="A736" s="201"/>
      <c r="B736" s="213">
        <v>40148</v>
      </c>
      <c r="C736" s="239"/>
      <c r="D736" s="216">
        <v>0</v>
      </c>
      <c r="E736" s="216">
        <v>0</v>
      </c>
      <c r="F736" s="216">
        <v>0</v>
      </c>
      <c r="G736" s="216">
        <v>0</v>
      </c>
      <c r="H736" s="216">
        <v>2</v>
      </c>
      <c r="I736" s="216">
        <v>16.308257000000001</v>
      </c>
      <c r="J736" s="216">
        <v>145</v>
      </c>
      <c r="K736" s="216">
        <v>58.228107999999999</v>
      </c>
      <c r="L736" s="216"/>
      <c r="M736" s="216"/>
    </row>
    <row r="737" spans="1:13">
      <c r="A737" s="201"/>
      <c r="B737" s="213">
        <v>40179</v>
      </c>
      <c r="C737" s="239"/>
      <c r="D737" s="216">
        <v>0</v>
      </c>
      <c r="E737" s="216">
        <v>0</v>
      </c>
      <c r="F737" s="216">
        <v>0</v>
      </c>
      <c r="G737" s="216">
        <v>0</v>
      </c>
      <c r="H737" s="216">
        <v>2</v>
      </c>
      <c r="I737" s="216">
        <v>16.308257000000001</v>
      </c>
      <c r="J737" s="216">
        <v>145</v>
      </c>
      <c r="K737" s="216">
        <v>58.840232</v>
      </c>
      <c r="L737" s="216"/>
      <c r="M737" s="216"/>
    </row>
    <row r="738" spans="1:13">
      <c r="A738" s="201"/>
      <c r="B738" s="213">
        <v>40210</v>
      </c>
      <c r="C738" s="239"/>
      <c r="D738" s="216">
        <v>0</v>
      </c>
      <c r="E738" s="216">
        <v>0</v>
      </c>
      <c r="F738" s="216">
        <v>0</v>
      </c>
      <c r="G738" s="216">
        <v>0</v>
      </c>
      <c r="H738" s="216">
        <v>2</v>
      </c>
      <c r="I738" s="216">
        <v>16.308257000000001</v>
      </c>
      <c r="J738" s="216">
        <v>144</v>
      </c>
      <c r="K738" s="216">
        <v>59.269148999999999</v>
      </c>
      <c r="L738" s="216"/>
      <c r="M738" s="216"/>
    </row>
    <row r="739" spans="1:13">
      <c r="A739" s="201"/>
      <c r="B739" s="213">
        <v>40238</v>
      </c>
      <c r="C739" s="239"/>
      <c r="D739" s="216">
        <v>0</v>
      </c>
      <c r="E739" s="216">
        <v>0</v>
      </c>
      <c r="F739" s="216">
        <v>0</v>
      </c>
      <c r="G739" s="216">
        <v>0</v>
      </c>
      <c r="H739" s="216">
        <v>2</v>
      </c>
      <c r="I739" s="216">
        <v>16.308257000000001</v>
      </c>
      <c r="J739" s="216">
        <v>144</v>
      </c>
      <c r="K739" s="216">
        <v>54.226042</v>
      </c>
      <c r="L739" s="216"/>
      <c r="M739" s="216"/>
    </row>
    <row r="740" spans="1:13">
      <c r="A740" s="201"/>
      <c r="B740" s="213">
        <v>40269</v>
      </c>
      <c r="C740" s="239"/>
      <c r="D740" s="216">
        <v>0</v>
      </c>
      <c r="E740" s="216">
        <v>0</v>
      </c>
      <c r="F740" s="216">
        <v>0</v>
      </c>
      <c r="G740" s="216">
        <v>0</v>
      </c>
      <c r="H740" s="216">
        <v>2</v>
      </c>
      <c r="I740" s="216">
        <v>16.308257000000001</v>
      </c>
      <c r="J740" s="216">
        <v>144</v>
      </c>
      <c r="K740" s="216">
        <v>57.818365999999997</v>
      </c>
      <c r="L740" s="216"/>
      <c r="M740" s="216"/>
    </row>
    <row r="741" spans="1:13">
      <c r="A741" s="201"/>
      <c r="B741" s="213">
        <v>40299</v>
      </c>
      <c r="C741" s="239"/>
      <c r="D741" s="216">
        <v>0</v>
      </c>
      <c r="E741" s="216">
        <v>0</v>
      </c>
      <c r="F741" s="216">
        <v>0</v>
      </c>
      <c r="G741" s="216">
        <v>0</v>
      </c>
      <c r="H741" s="216">
        <v>2</v>
      </c>
      <c r="I741" s="216">
        <v>16.308257000000001</v>
      </c>
      <c r="J741" s="216">
        <v>144</v>
      </c>
      <c r="K741" s="216">
        <v>58.794556</v>
      </c>
      <c r="L741" s="216"/>
      <c r="M741" s="216"/>
    </row>
    <row r="742" spans="1:13">
      <c r="A742" s="201"/>
      <c r="B742" s="213">
        <v>40330</v>
      </c>
      <c r="C742" s="239"/>
      <c r="D742" s="216">
        <v>0</v>
      </c>
      <c r="E742" s="216">
        <v>0</v>
      </c>
      <c r="F742" s="216">
        <v>0</v>
      </c>
      <c r="G742" s="216">
        <v>0</v>
      </c>
      <c r="H742" s="216">
        <v>2</v>
      </c>
      <c r="I742" s="216">
        <v>16.376110000000001</v>
      </c>
      <c r="J742" s="216">
        <v>144</v>
      </c>
      <c r="K742" s="216">
        <v>59.248863</v>
      </c>
      <c r="L742" s="216"/>
      <c r="M742" s="216"/>
    </row>
    <row r="743" spans="1:13">
      <c r="A743" s="201"/>
      <c r="B743" s="213">
        <v>40360</v>
      </c>
      <c r="C743" s="239"/>
      <c r="D743" s="216">
        <v>0</v>
      </c>
      <c r="E743" s="216">
        <v>0</v>
      </c>
      <c r="F743" s="216">
        <v>0</v>
      </c>
      <c r="G743" s="216">
        <v>0</v>
      </c>
      <c r="H743" s="216">
        <v>2</v>
      </c>
      <c r="I743" s="216">
        <v>16.601507000000002</v>
      </c>
      <c r="J743" s="216">
        <v>144</v>
      </c>
      <c r="K743" s="216">
        <v>58.064526999999998</v>
      </c>
      <c r="L743" s="216"/>
      <c r="M743" s="216"/>
    </row>
    <row r="744" spans="1:13">
      <c r="A744" s="201"/>
      <c r="B744" s="213">
        <v>40391</v>
      </c>
      <c r="C744" s="239"/>
      <c r="D744" s="216">
        <v>0</v>
      </c>
      <c r="E744" s="216">
        <v>0</v>
      </c>
      <c r="F744" s="216">
        <v>0</v>
      </c>
      <c r="G744" s="216">
        <v>0</v>
      </c>
      <c r="H744" s="216">
        <v>2</v>
      </c>
      <c r="I744" s="216">
        <v>16.601669999999999</v>
      </c>
      <c r="J744" s="216">
        <v>144</v>
      </c>
      <c r="K744" s="216">
        <v>58.591093999999998</v>
      </c>
      <c r="L744" s="216"/>
      <c r="M744" s="216"/>
    </row>
    <row r="745" spans="1:13">
      <c r="A745" s="201"/>
      <c r="B745" s="213">
        <v>40422</v>
      </c>
      <c r="C745" s="239"/>
      <c r="D745" s="216">
        <v>0</v>
      </c>
      <c r="E745" s="216">
        <v>0</v>
      </c>
      <c r="F745" s="216">
        <v>0</v>
      </c>
      <c r="G745" s="216">
        <v>0</v>
      </c>
      <c r="H745" s="216">
        <v>2</v>
      </c>
      <c r="I745" s="216">
        <v>16.601669999999999</v>
      </c>
      <c r="J745" s="216">
        <v>144</v>
      </c>
      <c r="K745" s="216">
        <v>58.967866999999998</v>
      </c>
      <c r="L745" s="216"/>
      <c r="M745" s="216"/>
    </row>
    <row r="746" spans="1:13">
      <c r="A746" s="201"/>
      <c r="B746" s="213">
        <v>40452</v>
      </c>
      <c r="C746" s="239"/>
      <c r="D746" s="216">
        <v>0</v>
      </c>
      <c r="E746" s="216">
        <v>0</v>
      </c>
      <c r="F746" s="216">
        <v>0</v>
      </c>
      <c r="G746" s="216">
        <v>0</v>
      </c>
      <c r="H746" s="216">
        <v>2</v>
      </c>
      <c r="I746" s="216">
        <v>16.601669999999999</v>
      </c>
      <c r="J746" s="216">
        <v>144</v>
      </c>
      <c r="K746" s="216">
        <v>60.058902000000003</v>
      </c>
      <c r="L746" s="216"/>
      <c r="M746" s="216"/>
    </row>
    <row r="747" spans="1:13">
      <c r="A747" s="201"/>
      <c r="B747" s="213">
        <v>40483</v>
      </c>
      <c r="C747" s="239"/>
      <c r="D747" s="216">
        <v>0</v>
      </c>
      <c r="E747" s="216">
        <v>0</v>
      </c>
      <c r="F747" s="216">
        <v>0</v>
      </c>
      <c r="G747" s="216">
        <v>0</v>
      </c>
      <c r="H747" s="216">
        <v>2</v>
      </c>
      <c r="I747" s="216">
        <v>16.601669999999999</v>
      </c>
      <c r="J747" s="216">
        <v>144</v>
      </c>
      <c r="K747" s="216">
        <v>58.094670999999998</v>
      </c>
      <c r="L747" s="216"/>
      <c r="M747" s="216"/>
    </row>
    <row r="748" spans="1:13">
      <c r="A748" s="201"/>
      <c r="B748" s="213">
        <v>40513</v>
      </c>
      <c r="C748" s="239"/>
      <c r="D748" s="216">
        <v>0</v>
      </c>
      <c r="E748" s="216">
        <v>0</v>
      </c>
      <c r="F748" s="216">
        <v>0</v>
      </c>
      <c r="G748" s="216">
        <v>0</v>
      </c>
      <c r="H748" s="216">
        <v>2</v>
      </c>
      <c r="I748" s="216">
        <v>16.601669999999999</v>
      </c>
      <c r="J748" s="216">
        <v>144</v>
      </c>
      <c r="K748" s="216">
        <v>58.598157999999998</v>
      </c>
      <c r="L748" s="216"/>
      <c r="M748" s="216"/>
    </row>
    <row r="749" spans="1:13">
      <c r="A749" s="201"/>
      <c r="B749" s="213">
        <v>40544</v>
      </c>
      <c r="C749" s="239"/>
      <c r="D749" s="216">
        <v>0</v>
      </c>
      <c r="E749" s="216">
        <v>0</v>
      </c>
      <c r="F749" s="216">
        <v>0</v>
      </c>
      <c r="G749" s="216">
        <v>0</v>
      </c>
      <c r="H749" s="216">
        <v>2</v>
      </c>
      <c r="I749" s="216">
        <v>16.601669999999999</v>
      </c>
      <c r="J749" s="216">
        <v>144</v>
      </c>
      <c r="K749" s="216">
        <v>59.118197000000002</v>
      </c>
      <c r="L749" s="216"/>
      <c r="M749" s="216"/>
    </row>
    <row r="750" spans="1:13">
      <c r="A750" s="201"/>
      <c r="B750" s="213">
        <v>40575</v>
      </c>
      <c r="C750" s="239"/>
      <c r="D750" s="216">
        <v>0</v>
      </c>
      <c r="E750" s="216">
        <v>0</v>
      </c>
      <c r="F750" s="216">
        <v>0</v>
      </c>
      <c r="G750" s="216">
        <v>0</v>
      </c>
      <c r="H750" s="216">
        <v>2</v>
      </c>
      <c r="I750" s="216">
        <v>16.601669999999999</v>
      </c>
      <c r="J750" s="216">
        <v>143</v>
      </c>
      <c r="K750" s="216">
        <v>59.638241999999998</v>
      </c>
      <c r="L750" s="216"/>
      <c r="M750" s="216"/>
    </row>
    <row r="751" spans="1:13">
      <c r="A751" s="201"/>
      <c r="B751" s="213">
        <v>40603</v>
      </c>
      <c r="C751" s="239"/>
      <c r="D751" s="216">
        <v>0</v>
      </c>
      <c r="E751" s="216">
        <v>0</v>
      </c>
      <c r="F751" s="216">
        <v>0</v>
      </c>
      <c r="G751" s="216">
        <v>0</v>
      </c>
      <c r="H751" s="216">
        <v>2</v>
      </c>
      <c r="I751" s="216">
        <v>16.601669999999999</v>
      </c>
      <c r="J751" s="216">
        <v>143</v>
      </c>
      <c r="K751" s="216">
        <v>60.913423999999999</v>
      </c>
      <c r="L751" s="216"/>
      <c r="M751" s="216"/>
    </row>
    <row r="752" spans="1:13">
      <c r="A752" s="201"/>
      <c r="B752" s="213">
        <v>40634</v>
      </c>
      <c r="C752" s="216"/>
      <c r="D752" s="216">
        <v>0</v>
      </c>
      <c r="E752" s="216">
        <v>0</v>
      </c>
      <c r="F752" s="217">
        <v>0</v>
      </c>
      <c r="G752" s="216">
        <v>0</v>
      </c>
      <c r="H752" s="216">
        <v>2</v>
      </c>
      <c r="I752" s="216">
        <v>16.601669999999999</v>
      </c>
      <c r="J752" s="216">
        <v>143</v>
      </c>
      <c r="K752" s="216">
        <v>65.198713999999995</v>
      </c>
      <c r="L752" s="216"/>
      <c r="M752" s="216"/>
    </row>
    <row r="753" spans="1:15">
      <c r="A753" s="201"/>
      <c r="B753" s="213">
        <v>40664</v>
      </c>
      <c r="C753" s="216"/>
      <c r="D753" s="216">
        <v>0</v>
      </c>
      <c r="E753" s="216">
        <v>0</v>
      </c>
      <c r="F753" s="217">
        <v>0</v>
      </c>
      <c r="G753" s="216">
        <v>0</v>
      </c>
      <c r="H753" s="216">
        <v>2</v>
      </c>
      <c r="I753" s="216">
        <v>16.601669999999999</v>
      </c>
      <c r="J753" s="216">
        <v>144</v>
      </c>
      <c r="K753" s="216">
        <v>66.981830000000002</v>
      </c>
      <c r="L753" s="216"/>
      <c r="M753" s="216"/>
    </row>
    <row r="754" spans="1:15">
      <c r="A754" s="201"/>
      <c r="B754" s="213">
        <v>40695</v>
      </c>
      <c r="C754" s="216"/>
      <c r="D754" s="216">
        <v>0</v>
      </c>
      <c r="E754" s="216">
        <v>0</v>
      </c>
      <c r="F754" s="217">
        <v>0</v>
      </c>
      <c r="G754" s="216">
        <v>0</v>
      </c>
      <c r="H754" s="216">
        <v>2</v>
      </c>
      <c r="I754" s="216">
        <v>16.601669999999999</v>
      </c>
      <c r="J754" s="216">
        <v>144</v>
      </c>
      <c r="K754" s="216">
        <v>67.640367999999995</v>
      </c>
      <c r="L754" s="216"/>
      <c r="M754" s="216"/>
    </row>
    <row r="755" spans="1:15">
      <c r="B755" s="213">
        <v>40725</v>
      </c>
      <c r="C755" s="216"/>
      <c r="D755" s="216">
        <v>0</v>
      </c>
      <c r="E755" s="216">
        <v>0</v>
      </c>
      <c r="F755" s="217">
        <v>0</v>
      </c>
      <c r="G755" s="216">
        <v>0</v>
      </c>
      <c r="H755" s="216">
        <v>2</v>
      </c>
      <c r="I755" s="216">
        <v>17.226704000000002</v>
      </c>
      <c r="J755" s="216">
        <v>144</v>
      </c>
      <c r="K755" s="216">
        <v>67.953881999999993</v>
      </c>
      <c r="L755" s="216"/>
      <c r="M755" s="216"/>
      <c r="N755" s="9"/>
      <c r="O755" s="201"/>
    </row>
    <row r="756" spans="1:15">
      <c r="B756" s="213">
        <v>40756</v>
      </c>
      <c r="C756" s="216"/>
      <c r="D756" s="216">
        <v>0</v>
      </c>
      <c r="E756" s="216">
        <v>0</v>
      </c>
      <c r="F756" s="217">
        <v>0</v>
      </c>
      <c r="G756" s="216">
        <v>0</v>
      </c>
      <c r="H756" s="216">
        <v>2</v>
      </c>
      <c r="I756" s="216">
        <v>17.227063000000001</v>
      </c>
      <c r="J756" s="216">
        <v>144</v>
      </c>
      <c r="K756" s="216">
        <v>68.428207999999998</v>
      </c>
      <c r="L756" s="216"/>
      <c r="M756" s="216"/>
      <c r="N756" s="9"/>
      <c r="O756" s="201"/>
    </row>
    <row r="757" spans="1:15">
      <c r="B757" s="213">
        <v>40787</v>
      </c>
      <c r="C757" s="216"/>
      <c r="D757" s="216">
        <v>0</v>
      </c>
      <c r="E757" s="216">
        <v>0</v>
      </c>
      <c r="F757" s="217">
        <v>0</v>
      </c>
      <c r="G757" s="216">
        <v>0</v>
      </c>
      <c r="H757" s="216">
        <v>2</v>
      </c>
      <c r="I757" s="216">
        <v>17.227063000000001</v>
      </c>
      <c r="J757" s="216">
        <v>144</v>
      </c>
      <c r="K757" s="216">
        <v>69.102583999999993</v>
      </c>
      <c r="L757" s="216"/>
      <c r="M757" s="216"/>
      <c r="N757" s="9"/>
      <c r="O757" s="201"/>
    </row>
    <row r="758" spans="1:15">
      <c r="B758" s="213">
        <v>40818</v>
      </c>
      <c r="C758" s="216"/>
      <c r="D758" s="216">
        <v>0</v>
      </c>
      <c r="E758" s="216">
        <v>0</v>
      </c>
      <c r="F758" s="217">
        <v>0</v>
      </c>
      <c r="G758" s="216">
        <v>0</v>
      </c>
      <c r="H758" s="216">
        <v>2</v>
      </c>
      <c r="I758" s="216">
        <v>17.227063000000001</v>
      </c>
      <c r="J758" s="216">
        <v>144</v>
      </c>
      <c r="K758" s="216">
        <v>69.777168000000003</v>
      </c>
      <c r="L758" s="216"/>
      <c r="M758" s="216"/>
      <c r="N758" s="9"/>
      <c r="O758" s="201"/>
    </row>
    <row r="759" spans="1:15">
      <c r="B759" s="213">
        <v>40850</v>
      </c>
      <c r="C759" s="216"/>
      <c r="D759" s="216">
        <v>0</v>
      </c>
      <c r="E759" s="216">
        <v>0</v>
      </c>
      <c r="F759" s="217">
        <v>0</v>
      </c>
      <c r="G759" s="216">
        <v>0</v>
      </c>
      <c r="H759" s="216">
        <v>2</v>
      </c>
      <c r="I759" s="216">
        <v>17.227063000000001</v>
      </c>
      <c r="J759" s="216">
        <v>144</v>
      </c>
      <c r="K759" s="216">
        <v>70.706607000000005</v>
      </c>
      <c r="L759" s="216"/>
      <c r="M759" s="216"/>
      <c r="N759" s="9"/>
      <c r="O759" s="201"/>
    </row>
    <row r="760" spans="1:15">
      <c r="B760" s="213">
        <v>40881</v>
      </c>
      <c r="C760" s="216"/>
      <c r="D760" s="216">
        <v>0</v>
      </c>
      <c r="E760" s="216">
        <v>0</v>
      </c>
      <c r="F760" s="217">
        <v>0</v>
      </c>
      <c r="G760" s="216">
        <v>0</v>
      </c>
      <c r="H760" s="216">
        <v>2</v>
      </c>
      <c r="I760" s="216">
        <v>17.227063000000001</v>
      </c>
      <c r="J760" s="216">
        <v>144</v>
      </c>
      <c r="K760" s="216">
        <v>71.308446000000004</v>
      </c>
      <c r="L760" s="216"/>
      <c r="M760" s="216"/>
      <c r="N760" s="9"/>
      <c r="O760" s="201"/>
    </row>
    <row r="761" spans="1:15">
      <c r="B761" s="213">
        <v>40909</v>
      </c>
      <c r="C761" s="239"/>
      <c r="D761" s="216">
        <v>0</v>
      </c>
      <c r="E761" s="216">
        <v>0</v>
      </c>
      <c r="F761" s="217">
        <v>0</v>
      </c>
      <c r="G761" s="216">
        <v>0</v>
      </c>
      <c r="H761" s="216">
        <v>2</v>
      </c>
      <c r="I761" s="216">
        <v>17.227063000000001</v>
      </c>
      <c r="J761" s="216">
        <v>144</v>
      </c>
      <c r="K761" s="216">
        <v>70.628630000000001</v>
      </c>
      <c r="L761" s="216"/>
      <c r="M761" s="216"/>
      <c r="N761" s="9"/>
      <c r="O761" s="201"/>
    </row>
    <row r="762" spans="1:15">
      <c r="B762" s="213">
        <v>40940</v>
      </c>
      <c r="C762" s="239"/>
      <c r="D762" s="216">
        <v>0</v>
      </c>
      <c r="E762" s="216">
        <v>0</v>
      </c>
      <c r="F762" s="217">
        <v>0</v>
      </c>
      <c r="G762" s="216">
        <v>0</v>
      </c>
      <c r="H762" s="216">
        <v>2</v>
      </c>
      <c r="I762" s="216">
        <v>17.227063000000001</v>
      </c>
      <c r="J762" s="216">
        <v>143</v>
      </c>
      <c r="K762" s="216">
        <v>71.299192000000005</v>
      </c>
      <c r="L762" s="216"/>
      <c r="M762" s="216"/>
      <c r="N762" s="9"/>
      <c r="O762" s="201"/>
    </row>
    <row r="763" spans="1:15">
      <c r="B763" s="213">
        <v>40969</v>
      </c>
      <c r="C763" s="239"/>
      <c r="D763" s="216">
        <v>0</v>
      </c>
      <c r="E763" s="216">
        <v>0</v>
      </c>
      <c r="F763" s="217">
        <v>0</v>
      </c>
      <c r="G763" s="216">
        <v>0</v>
      </c>
      <c r="H763" s="216">
        <v>2</v>
      </c>
      <c r="I763" s="216">
        <v>17.227063000000001</v>
      </c>
      <c r="J763" s="216">
        <v>143</v>
      </c>
      <c r="K763" s="216">
        <v>73.063838000000004</v>
      </c>
      <c r="L763" s="216"/>
      <c r="M763" s="216"/>
      <c r="N763" s="9"/>
      <c r="O763" s="201"/>
    </row>
    <row r="764" spans="1:15">
      <c r="B764" s="213">
        <v>41000</v>
      </c>
      <c r="C764" s="239"/>
      <c r="D764" s="216">
        <v>0</v>
      </c>
      <c r="E764" s="216">
        <v>0</v>
      </c>
      <c r="F764" s="217">
        <v>0</v>
      </c>
      <c r="G764" s="216">
        <v>0</v>
      </c>
      <c r="H764" s="216">
        <v>2</v>
      </c>
      <c r="I764" s="216">
        <v>17.227063000000001</v>
      </c>
      <c r="J764" s="216">
        <v>143</v>
      </c>
      <c r="K764" s="216">
        <v>78.514753999999996</v>
      </c>
      <c r="L764" s="216"/>
      <c r="M764" s="216"/>
      <c r="N764" s="9"/>
      <c r="O764" s="201"/>
    </row>
    <row r="765" spans="1:15">
      <c r="B765" s="213">
        <v>41030</v>
      </c>
      <c r="C765" s="239"/>
      <c r="D765" s="216">
        <v>0</v>
      </c>
      <c r="E765" s="216">
        <v>0</v>
      </c>
      <c r="F765" s="217">
        <v>0</v>
      </c>
      <c r="G765" s="216">
        <v>0</v>
      </c>
      <c r="H765" s="216">
        <v>2</v>
      </c>
      <c r="I765" s="216">
        <v>17.227063000000001</v>
      </c>
      <c r="J765" s="216">
        <v>143</v>
      </c>
      <c r="K765" s="216">
        <v>80.477185000000006</v>
      </c>
      <c r="L765" s="216"/>
      <c r="M765" s="216"/>
      <c r="N765" s="9"/>
      <c r="O765" s="201"/>
    </row>
    <row r="766" spans="1:15">
      <c r="B766" s="213">
        <v>41061</v>
      </c>
      <c r="C766" s="239"/>
      <c r="D766" s="216">
        <v>0</v>
      </c>
      <c r="E766" s="216">
        <v>0</v>
      </c>
      <c r="F766" s="217">
        <v>0</v>
      </c>
      <c r="G766" s="216">
        <v>0</v>
      </c>
      <c r="H766" s="216">
        <v>2</v>
      </c>
      <c r="I766" s="216">
        <v>17.227063000000001</v>
      </c>
      <c r="J766" s="216">
        <v>143</v>
      </c>
      <c r="K766" s="216">
        <v>81.147018000000003</v>
      </c>
      <c r="L766" s="216"/>
      <c r="M766" s="216"/>
      <c r="N766" s="9"/>
      <c r="O766" s="201"/>
    </row>
    <row r="767" spans="1:15">
      <c r="B767" s="213">
        <v>41091</v>
      </c>
      <c r="C767" s="216"/>
      <c r="D767" s="216">
        <v>0</v>
      </c>
      <c r="E767" s="216">
        <v>0</v>
      </c>
      <c r="F767" s="217">
        <v>0</v>
      </c>
      <c r="G767" s="216">
        <v>0</v>
      </c>
      <c r="H767" s="216">
        <v>2</v>
      </c>
      <c r="I767" s="216">
        <v>17.897576000000001</v>
      </c>
      <c r="J767" s="216">
        <v>143</v>
      </c>
      <c r="K767" s="216">
        <v>81.654049000000001</v>
      </c>
      <c r="L767" s="216"/>
      <c r="M767" s="216"/>
      <c r="N767" s="9"/>
      <c r="O767" s="201"/>
    </row>
    <row r="768" spans="1:15">
      <c r="B768" s="213">
        <v>41122</v>
      </c>
      <c r="C768" s="216"/>
      <c r="D768" s="216">
        <v>0</v>
      </c>
      <c r="E768" s="216">
        <v>0</v>
      </c>
      <c r="F768" s="217">
        <v>0</v>
      </c>
      <c r="G768" s="216">
        <v>0</v>
      </c>
      <c r="H768" s="216">
        <v>2</v>
      </c>
      <c r="I768" s="216">
        <v>17.897901000000001</v>
      </c>
      <c r="J768" s="216">
        <v>143</v>
      </c>
      <c r="K768" s="216">
        <v>82.240217000000001</v>
      </c>
      <c r="L768" s="216"/>
      <c r="M768" s="216"/>
      <c r="N768" s="9"/>
      <c r="O768" s="201"/>
    </row>
    <row r="769" spans="2:15">
      <c r="B769" s="213">
        <v>41153</v>
      </c>
      <c r="C769" s="216"/>
      <c r="D769" s="216">
        <v>0</v>
      </c>
      <c r="E769" s="216">
        <v>0</v>
      </c>
      <c r="F769" s="217">
        <v>0</v>
      </c>
      <c r="G769" s="216">
        <v>0</v>
      </c>
      <c r="H769" s="216">
        <v>2</v>
      </c>
      <c r="I769" s="216">
        <v>17.897901000000001</v>
      </c>
      <c r="J769" s="216">
        <v>143</v>
      </c>
      <c r="K769" s="216">
        <v>82.727530999999999</v>
      </c>
      <c r="L769" s="216"/>
      <c r="M769" s="216"/>
      <c r="N769" s="9"/>
      <c r="O769" s="201"/>
    </row>
    <row r="770" spans="2:15">
      <c r="B770" s="213">
        <v>41183</v>
      </c>
      <c r="C770" s="216"/>
      <c r="D770" s="216">
        <v>0</v>
      </c>
      <c r="E770" s="216">
        <v>0</v>
      </c>
      <c r="F770" s="217">
        <v>0</v>
      </c>
      <c r="G770" s="216">
        <v>0</v>
      </c>
      <c r="H770" s="216">
        <v>2</v>
      </c>
      <c r="I770" s="216">
        <v>18</v>
      </c>
      <c r="J770" s="216">
        <v>144</v>
      </c>
      <c r="K770" s="216">
        <v>83</v>
      </c>
      <c r="L770" s="216"/>
      <c r="M770" s="216"/>
      <c r="N770" s="9"/>
      <c r="O770" s="201"/>
    </row>
    <row r="771" spans="2:15">
      <c r="B771" s="213">
        <v>41214</v>
      </c>
      <c r="C771" s="216"/>
      <c r="D771" s="216">
        <v>0</v>
      </c>
      <c r="E771" s="216">
        <v>0</v>
      </c>
      <c r="F771" s="217">
        <v>0</v>
      </c>
      <c r="G771" s="216">
        <v>0</v>
      </c>
      <c r="H771" s="216">
        <v>2</v>
      </c>
      <c r="I771" s="216">
        <v>18</v>
      </c>
      <c r="J771" s="216">
        <v>170</v>
      </c>
      <c r="K771" s="216">
        <v>84</v>
      </c>
      <c r="L771" s="216"/>
      <c r="M771" s="216"/>
      <c r="N771" s="9"/>
      <c r="O771" s="201"/>
    </row>
    <row r="772" spans="2:15">
      <c r="B772" s="213">
        <v>41244</v>
      </c>
      <c r="C772" s="216"/>
      <c r="D772" s="216">
        <v>0</v>
      </c>
      <c r="E772" s="216">
        <v>0</v>
      </c>
      <c r="F772" s="217">
        <v>0</v>
      </c>
      <c r="G772" s="216">
        <v>0</v>
      </c>
      <c r="H772" s="216">
        <v>2</v>
      </c>
      <c r="I772" s="216">
        <v>18</v>
      </c>
      <c r="J772" s="216">
        <v>170</v>
      </c>
      <c r="K772" s="216">
        <v>85</v>
      </c>
      <c r="L772" s="216"/>
      <c r="M772" s="216"/>
      <c r="N772" s="9"/>
      <c r="O772" s="201"/>
    </row>
    <row r="773" spans="2:15">
      <c r="B773" s="213">
        <v>41275</v>
      </c>
      <c r="C773" s="216"/>
      <c r="D773" s="216">
        <v>0</v>
      </c>
      <c r="E773" s="216">
        <v>0</v>
      </c>
      <c r="F773" s="217">
        <v>0</v>
      </c>
      <c r="G773" s="216">
        <v>0</v>
      </c>
      <c r="H773" s="216">
        <v>2</v>
      </c>
      <c r="I773" s="216">
        <v>17.897901000000001</v>
      </c>
      <c r="J773" s="216">
        <v>170</v>
      </c>
      <c r="K773" s="216">
        <v>85.815383999999995</v>
      </c>
      <c r="L773" s="216"/>
      <c r="M773" s="216"/>
      <c r="N773" s="9"/>
      <c r="O773" s="201"/>
    </row>
    <row r="774" spans="2:15">
      <c r="B774" s="213">
        <v>41306</v>
      </c>
      <c r="C774" s="216"/>
      <c r="D774" s="216">
        <v>0</v>
      </c>
      <c r="E774" s="216">
        <v>0</v>
      </c>
      <c r="F774" s="217">
        <v>0</v>
      </c>
      <c r="G774" s="216">
        <v>0</v>
      </c>
      <c r="H774" s="216">
        <v>2</v>
      </c>
      <c r="I774" s="216">
        <v>17.897901000000001</v>
      </c>
      <c r="J774" s="216">
        <v>170</v>
      </c>
      <c r="K774" s="216">
        <v>86.345423999999994</v>
      </c>
      <c r="L774" s="216"/>
      <c r="M774" s="216"/>
      <c r="N774" s="9"/>
      <c r="O774" s="201"/>
    </row>
    <row r="775" spans="2:15">
      <c r="B775" s="213">
        <v>41334</v>
      </c>
      <c r="C775" s="216"/>
      <c r="D775" s="216">
        <v>0</v>
      </c>
      <c r="E775" s="216">
        <v>0</v>
      </c>
      <c r="F775" s="217">
        <v>0</v>
      </c>
      <c r="G775" s="216">
        <v>0</v>
      </c>
      <c r="H775" s="216">
        <v>2</v>
      </c>
      <c r="I775" s="216">
        <v>17.897901000000001</v>
      </c>
      <c r="J775" s="216">
        <v>170</v>
      </c>
      <c r="K775" s="216">
        <v>87.461968999999996</v>
      </c>
      <c r="L775" s="216"/>
      <c r="M775" s="216"/>
      <c r="N775" s="9"/>
      <c r="O775" s="201"/>
    </row>
    <row r="776" spans="2:15">
      <c r="B776" s="213">
        <v>41365</v>
      </c>
      <c r="C776" s="216"/>
      <c r="D776" s="216">
        <v>0</v>
      </c>
      <c r="E776" s="216">
        <v>0</v>
      </c>
      <c r="F776" s="217">
        <v>0</v>
      </c>
      <c r="G776" s="216">
        <v>0</v>
      </c>
      <c r="H776" s="216">
        <v>2</v>
      </c>
      <c r="I776" s="216">
        <v>17.8979</v>
      </c>
      <c r="J776" s="216">
        <v>170</v>
      </c>
      <c r="K776" s="216">
        <v>87.382900000000006</v>
      </c>
      <c r="L776" s="216"/>
      <c r="M776" s="216"/>
      <c r="N776" s="9"/>
      <c r="O776" s="201"/>
    </row>
    <row r="777" spans="2:15">
      <c r="B777" s="213">
        <v>41395</v>
      </c>
      <c r="C777" s="216"/>
      <c r="D777" s="216">
        <v>0</v>
      </c>
      <c r="E777" s="216">
        <v>0</v>
      </c>
      <c r="F777" s="217">
        <v>0</v>
      </c>
      <c r="G777" s="216">
        <v>0</v>
      </c>
      <c r="H777" s="216">
        <v>2</v>
      </c>
      <c r="I777" s="216">
        <v>17.8979</v>
      </c>
      <c r="J777" s="216">
        <v>170</v>
      </c>
      <c r="K777" s="216">
        <v>89.054000000000002</v>
      </c>
      <c r="L777" s="216"/>
      <c r="M777" s="216"/>
      <c r="N777" s="9"/>
      <c r="O777" s="201"/>
    </row>
    <row r="778" spans="2:15">
      <c r="B778" s="213">
        <v>41426</v>
      </c>
      <c r="C778" s="216"/>
      <c r="D778" s="216">
        <v>0</v>
      </c>
      <c r="E778" s="216">
        <v>0</v>
      </c>
      <c r="F778" s="217">
        <v>0</v>
      </c>
      <c r="G778" s="216">
        <v>0</v>
      </c>
      <c r="H778" s="216">
        <v>2</v>
      </c>
      <c r="I778" s="216">
        <v>17.8979</v>
      </c>
      <c r="J778" s="216">
        <v>170</v>
      </c>
      <c r="K778" s="216">
        <v>89.767300000000006</v>
      </c>
      <c r="L778" s="216"/>
      <c r="M778" s="216"/>
      <c r="N778" s="9"/>
      <c r="O778" s="201"/>
    </row>
    <row r="779" spans="2:15">
      <c r="B779" s="213">
        <v>41456</v>
      </c>
      <c r="C779" s="216"/>
      <c r="D779" s="216">
        <v>0</v>
      </c>
      <c r="E779" s="216">
        <v>0</v>
      </c>
      <c r="F779" s="217">
        <v>0</v>
      </c>
      <c r="G779" s="216">
        <v>0</v>
      </c>
      <c r="H779" s="216">
        <v>2</v>
      </c>
      <c r="I779" s="216">
        <v>18.1676</v>
      </c>
      <c r="J779" s="216">
        <v>170</v>
      </c>
      <c r="K779" s="216">
        <v>90.450800000000001</v>
      </c>
      <c r="L779" s="216"/>
      <c r="M779" s="216"/>
      <c r="N779" s="9"/>
      <c r="O779" s="201"/>
    </row>
    <row r="780" spans="2:15">
      <c r="B780" s="213">
        <v>41487</v>
      </c>
      <c r="C780" s="216"/>
      <c r="D780" s="216">
        <v>0</v>
      </c>
      <c r="E780" s="216">
        <v>0</v>
      </c>
      <c r="F780" s="217">
        <v>0</v>
      </c>
      <c r="G780" s="216">
        <v>0</v>
      </c>
      <c r="H780" s="216">
        <v>2</v>
      </c>
      <c r="I780" s="216">
        <v>18.1678</v>
      </c>
      <c r="J780" s="216">
        <v>170</v>
      </c>
      <c r="K780" s="216">
        <v>90.972999999999999</v>
      </c>
      <c r="L780" s="216"/>
      <c r="M780" s="216"/>
      <c r="N780" s="9"/>
      <c r="O780" s="201"/>
    </row>
    <row r="781" spans="2:15">
      <c r="B781" s="213">
        <v>41518</v>
      </c>
      <c r="C781" s="216"/>
      <c r="D781" s="216">
        <v>0</v>
      </c>
      <c r="E781" s="216">
        <v>0</v>
      </c>
      <c r="F781" s="217">
        <v>0</v>
      </c>
      <c r="G781" s="216">
        <v>0</v>
      </c>
      <c r="H781" s="216">
        <v>2</v>
      </c>
      <c r="I781" s="216">
        <v>18.1678</v>
      </c>
      <c r="J781" s="216">
        <v>170</v>
      </c>
      <c r="K781" s="216">
        <v>91.770499999999998</v>
      </c>
      <c r="L781" s="216"/>
      <c r="M781" s="216"/>
      <c r="N781" s="9"/>
      <c r="O781" s="201"/>
    </row>
    <row r="782" spans="2:15">
      <c r="B782" s="213">
        <v>41548</v>
      </c>
      <c r="C782" s="216"/>
      <c r="D782" s="216">
        <v>0</v>
      </c>
      <c r="E782" s="216">
        <v>0</v>
      </c>
      <c r="F782" s="217">
        <v>0</v>
      </c>
      <c r="G782" s="216">
        <v>0</v>
      </c>
      <c r="H782" s="216">
        <v>2</v>
      </c>
      <c r="I782" s="216">
        <v>18.1678</v>
      </c>
      <c r="J782" s="216">
        <v>170</v>
      </c>
      <c r="K782" s="216">
        <v>90.150599999999997</v>
      </c>
      <c r="L782" s="216"/>
      <c r="M782" s="216"/>
      <c r="N782" s="9"/>
      <c r="O782" s="201"/>
    </row>
    <row r="783" spans="2:15">
      <c r="B783" s="213">
        <v>41579</v>
      </c>
      <c r="C783" s="216"/>
      <c r="D783" s="216">
        <v>0</v>
      </c>
      <c r="E783" s="216">
        <v>0</v>
      </c>
      <c r="F783" s="217">
        <v>0</v>
      </c>
      <c r="G783" s="216">
        <v>0</v>
      </c>
      <c r="H783" s="216">
        <v>2</v>
      </c>
      <c r="I783" s="216">
        <v>18.1678</v>
      </c>
      <c r="J783" s="216">
        <v>170</v>
      </c>
      <c r="K783" s="216">
        <v>89.642700000000005</v>
      </c>
      <c r="L783" s="216"/>
      <c r="M783" s="216"/>
      <c r="N783" s="9"/>
      <c r="O783" s="201"/>
    </row>
    <row r="784" spans="2:15">
      <c r="B784" s="213">
        <v>41609</v>
      </c>
      <c r="C784" s="216"/>
      <c r="D784" s="216">
        <v>0</v>
      </c>
      <c r="E784" s="216">
        <v>0</v>
      </c>
      <c r="F784" s="217">
        <v>0</v>
      </c>
      <c r="G784" s="216">
        <v>0</v>
      </c>
      <c r="H784" s="216">
        <v>2</v>
      </c>
      <c r="I784" s="216">
        <v>18.1678</v>
      </c>
      <c r="J784" s="216">
        <v>169</v>
      </c>
      <c r="K784" s="216">
        <v>90.134900000000002</v>
      </c>
      <c r="L784" s="216"/>
      <c r="M784" s="216"/>
      <c r="N784" s="9"/>
      <c r="O784" s="201"/>
    </row>
    <row r="785" spans="2:15">
      <c r="B785" s="213">
        <v>41640</v>
      </c>
      <c r="C785" s="216"/>
      <c r="D785" s="216">
        <v>0</v>
      </c>
      <c r="E785" s="216">
        <v>0</v>
      </c>
      <c r="F785" s="217">
        <v>0</v>
      </c>
      <c r="G785" s="216">
        <v>0</v>
      </c>
      <c r="H785" s="216">
        <v>2</v>
      </c>
      <c r="I785" s="216">
        <v>18.1678</v>
      </c>
      <c r="J785" s="216">
        <v>169</v>
      </c>
      <c r="K785" s="216">
        <v>90.614900000000006</v>
      </c>
      <c r="L785" s="216"/>
      <c r="M785" s="216"/>
      <c r="N785" s="9"/>
      <c r="O785" s="201"/>
    </row>
    <row r="786" spans="2:15">
      <c r="B786" s="213">
        <v>41671</v>
      </c>
      <c r="C786" s="216"/>
      <c r="D786" s="216">
        <v>0</v>
      </c>
      <c r="E786" s="216">
        <v>0</v>
      </c>
      <c r="F786" s="217">
        <v>0</v>
      </c>
      <c r="G786" s="216">
        <v>0</v>
      </c>
      <c r="H786" s="216">
        <v>2</v>
      </c>
      <c r="I786" s="216">
        <v>18.1678</v>
      </c>
      <c r="J786" s="216">
        <v>169</v>
      </c>
      <c r="K786" s="216">
        <v>91.194999999999993</v>
      </c>
      <c r="L786" s="216"/>
      <c r="M786" s="216"/>
      <c r="N786" s="9"/>
      <c r="O786" s="201"/>
    </row>
    <row r="787" spans="2:15">
      <c r="B787" s="213">
        <v>41699</v>
      </c>
      <c r="C787" s="216"/>
      <c r="D787" s="216">
        <v>0</v>
      </c>
      <c r="E787" s="216">
        <v>0</v>
      </c>
      <c r="F787" s="217">
        <v>0</v>
      </c>
      <c r="G787" s="216">
        <v>0</v>
      </c>
      <c r="H787" s="216">
        <v>2</v>
      </c>
      <c r="I787" s="216">
        <v>18.1678</v>
      </c>
      <c r="J787" s="216">
        <v>169</v>
      </c>
      <c r="K787" s="216">
        <v>92.41</v>
      </c>
      <c r="L787" s="216"/>
      <c r="M787" s="216"/>
      <c r="N787" s="9"/>
      <c r="O787" s="201"/>
    </row>
    <row r="788" spans="2:15">
      <c r="B788" s="213">
        <v>41730</v>
      </c>
      <c r="C788" s="216"/>
      <c r="D788" s="216">
        <v>0</v>
      </c>
      <c r="E788" s="216">
        <v>0</v>
      </c>
      <c r="F788" s="217">
        <v>0</v>
      </c>
      <c r="G788" s="216">
        <v>0</v>
      </c>
      <c r="H788" s="216">
        <v>2</v>
      </c>
      <c r="I788" s="216">
        <v>18.1678</v>
      </c>
      <c r="J788" s="216">
        <v>169</v>
      </c>
      <c r="K788" s="216">
        <v>97.625500000000002</v>
      </c>
      <c r="L788" s="216"/>
      <c r="M788" s="216"/>
      <c r="N788" s="9"/>
      <c r="O788" s="201"/>
    </row>
    <row r="789" spans="2:15">
      <c r="B789" s="213">
        <v>41760</v>
      </c>
      <c r="C789" s="216"/>
      <c r="D789" s="216">
        <v>0</v>
      </c>
      <c r="E789" s="216">
        <v>0</v>
      </c>
      <c r="F789" s="217">
        <v>0</v>
      </c>
      <c r="G789" s="216">
        <v>0</v>
      </c>
      <c r="H789" s="216">
        <v>2</v>
      </c>
      <c r="I789" s="216">
        <v>18.1678</v>
      </c>
      <c r="J789" s="216">
        <v>169</v>
      </c>
      <c r="K789" s="216">
        <v>100.5363</v>
      </c>
      <c r="L789" s="216"/>
      <c r="M789" s="216"/>
      <c r="N789" s="9"/>
      <c r="O789" s="201"/>
    </row>
    <row r="790" spans="2:15">
      <c r="B790" s="213">
        <v>41791</v>
      </c>
      <c r="C790" s="216"/>
      <c r="D790" s="216">
        <v>0</v>
      </c>
      <c r="E790" s="216">
        <v>0</v>
      </c>
      <c r="F790" s="217">
        <v>0</v>
      </c>
      <c r="G790" s="216">
        <v>0</v>
      </c>
      <c r="H790" s="216">
        <v>2</v>
      </c>
      <c r="I790" s="216">
        <v>18.1678</v>
      </c>
      <c r="J790" s="216">
        <v>169</v>
      </c>
      <c r="K790" s="216">
        <v>101.51779999999999</v>
      </c>
      <c r="L790" s="216"/>
      <c r="M790" s="216"/>
      <c r="N790" s="9"/>
      <c r="O790" s="201"/>
    </row>
    <row r="791" spans="2:15">
      <c r="B791" s="213">
        <v>41821</v>
      </c>
      <c r="C791" s="216"/>
      <c r="D791" s="216">
        <v>0</v>
      </c>
      <c r="E791" s="216">
        <v>0</v>
      </c>
      <c r="F791" s="217">
        <v>0</v>
      </c>
      <c r="G791" s="216">
        <v>0</v>
      </c>
      <c r="H791" s="216">
        <v>2</v>
      </c>
      <c r="I791" s="216">
        <v>19.194900000000001</v>
      </c>
      <c r="J791" s="216">
        <v>169</v>
      </c>
      <c r="K791" s="216">
        <v>102.02379999999999</v>
      </c>
      <c r="L791" s="216"/>
      <c r="M791" s="216"/>
      <c r="N791" s="9"/>
      <c r="O791" s="201"/>
    </row>
    <row r="792" spans="2:15">
      <c r="B792" s="213">
        <v>41852</v>
      </c>
      <c r="C792" s="216"/>
      <c r="D792" s="216">
        <v>0</v>
      </c>
      <c r="E792" s="216">
        <v>0</v>
      </c>
      <c r="F792" s="217">
        <v>0</v>
      </c>
      <c r="G792" s="216">
        <v>0</v>
      </c>
      <c r="H792" s="216">
        <v>2</v>
      </c>
      <c r="I792" s="216">
        <v>19.195399999999999</v>
      </c>
      <c r="J792" s="216">
        <v>169</v>
      </c>
      <c r="K792" s="216">
        <v>102.5039</v>
      </c>
      <c r="L792" s="216"/>
      <c r="M792" s="216"/>
      <c r="N792" s="9"/>
      <c r="O792" s="201"/>
    </row>
    <row r="793" spans="2:15">
      <c r="B793" s="213">
        <v>41883</v>
      </c>
      <c r="C793" s="216"/>
      <c r="D793" s="216">
        <v>0</v>
      </c>
      <c r="E793" s="216">
        <v>0</v>
      </c>
      <c r="F793" s="217">
        <v>0</v>
      </c>
      <c r="G793" s="216">
        <v>0</v>
      </c>
      <c r="H793" s="216">
        <v>2</v>
      </c>
      <c r="I793" s="216">
        <v>19.195399999999999</v>
      </c>
      <c r="J793" s="216">
        <v>169</v>
      </c>
      <c r="K793" s="216">
        <v>103.12730000000001</v>
      </c>
      <c r="L793" s="216"/>
      <c r="M793" s="216"/>
      <c r="N793" s="9"/>
      <c r="O793" s="201"/>
    </row>
    <row r="794" spans="2:15">
      <c r="B794" s="213">
        <v>41913</v>
      </c>
      <c r="C794" s="216"/>
      <c r="D794" s="216">
        <v>0</v>
      </c>
      <c r="E794" s="216">
        <v>0</v>
      </c>
      <c r="F794" s="217">
        <v>0</v>
      </c>
      <c r="G794" s="216">
        <v>0</v>
      </c>
      <c r="H794" s="216">
        <v>2</v>
      </c>
      <c r="I794" s="216">
        <v>19.195399999999999</v>
      </c>
      <c r="J794" s="216">
        <v>169</v>
      </c>
      <c r="K794" s="216">
        <v>103.9948</v>
      </c>
      <c r="L794" s="216"/>
      <c r="M794" s="216"/>
      <c r="N794" s="9"/>
      <c r="O794" s="201"/>
    </row>
    <row r="795" spans="2:15">
      <c r="B795" s="213">
        <v>41944</v>
      </c>
      <c r="C795" s="216"/>
      <c r="D795" s="216">
        <v>0</v>
      </c>
      <c r="E795" s="216">
        <v>0</v>
      </c>
      <c r="F795" s="217">
        <v>0</v>
      </c>
      <c r="G795" s="216">
        <v>0</v>
      </c>
      <c r="H795" s="216">
        <v>2</v>
      </c>
      <c r="I795" s="216">
        <v>19.195399999999999</v>
      </c>
      <c r="J795" s="216">
        <v>169</v>
      </c>
      <c r="K795" s="216">
        <v>105.7483</v>
      </c>
      <c r="L795" s="216"/>
      <c r="M795" s="216"/>
      <c r="N795" s="9"/>
      <c r="O795" s="201"/>
    </row>
    <row r="796" spans="2:15">
      <c r="B796" s="213">
        <v>41974</v>
      </c>
      <c r="C796" s="216"/>
      <c r="D796" s="216">
        <v>0</v>
      </c>
      <c r="E796" s="216">
        <v>0</v>
      </c>
      <c r="F796" s="217">
        <v>0</v>
      </c>
      <c r="G796" s="216">
        <v>0</v>
      </c>
      <c r="H796" s="216">
        <v>2</v>
      </c>
      <c r="I796" s="216">
        <v>19.195399999999999</v>
      </c>
      <c r="J796" s="216">
        <v>169</v>
      </c>
      <c r="K796" s="216">
        <v>106.32340000000001</v>
      </c>
      <c r="L796" s="216"/>
      <c r="M796" s="216"/>
      <c r="N796" s="9"/>
      <c r="O796" s="201"/>
    </row>
    <row r="797" spans="2:15">
      <c r="B797" s="213">
        <v>42005</v>
      </c>
      <c r="C797" s="216"/>
      <c r="D797" s="216">
        <v>0</v>
      </c>
      <c r="E797" s="216">
        <v>0</v>
      </c>
      <c r="F797" s="217">
        <v>0</v>
      </c>
      <c r="G797" s="216">
        <v>0</v>
      </c>
      <c r="H797" s="216">
        <v>2</v>
      </c>
      <c r="I797" s="216">
        <v>19.195399999999999</v>
      </c>
      <c r="J797" s="216">
        <v>169</v>
      </c>
      <c r="K797" s="216">
        <v>106.2042</v>
      </c>
      <c r="L797" s="216"/>
      <c r="M797" s="216"/>
      <c r="N797" s="9"/>
      <c r="O797" s="201"/>
    </row>
    <row r="798" spans="2:15">
      <c r="B798" s="213">
        <v>42036</v>
      </c>
      <c r="C798" s="216"/>
      <c r="D798" s="216">
        <v>0</v>
      </c>
      <c r="E798" s="216">
        <v>0</v>
      </c>
      <c r="F798" s="217">
        <v>0</v>
      </c>
      <c r="G798" s="216">
        <v>0</v>
      </c>
      <c r="H798" s="216">
        <v>2</v>
      </c>
      <c r="I798" s="216">
        <v>19.195399999999999</v>
      </c>
      <c r="J798" s="216">
        <v>169</v>
      </c>
      <c r="K798" s="216">
        <v>106.6842</v>
      </c>
      <c r="L798" s="216"/>
      <c r="M798" s="216"/>
      <c r="N798" s="9"/>
      <c r="O798" s="201"/>
    </row>
    <row r="799" spans="2:15">
      <c r="B799" s="213">
        <v>42064</v>
      </c>
      <c r="C799" s="216"/>
      <c r="D799" s="216">
        <v>0</v>
      </c>
      <c r="E799" s="216">
        <v>0</v>
      </c>
      <c r="F799" s="217">
        <v>0</v>
      </c>
      <c r="G799" s="216">
        <v>0</v>
      </c>
      <c r="H799" s="216">
        <v>2</v>
      </c>
      <c r="I799" s="216">
        <v>19.195399999999999</v>
      </c>
      <c r="J799" s="216">
        <v>169</v>
      </c>
      <c r="K799" s="216">
        <v>108.24079999999999</v>
      </c>
      <c r="L799" s="216"/>
      <c r="M799" s="216"/>
      <c r="N799" s="9"/>
      <c r="O799" s="201"/>
    </row>
    <row r="800" spans="2:15">
      <c r="B800" s="213">
        <v>42095</v>
      </c>
      <c r="C800" s="216"/>
      <c r="D800" s="216">
        <v>0</v>
      </c>
      <c r="E800" s="216">
        <v>0</v>
      </c>
      <c r="F800" s="217">
        <v>0</v>
      </c>
      <c r="G800" s="216">
        <v>0</v>
      </c>
      <c r="H800" s="216">
        <v>2</v>
      </c>
      <c r="I800" s="216">
        <v>19.195399999999999</v>
      </c>
      <c r="J800" s="216">
        <v>169</v>
      </c>
      <c r="K800" s="216">
        <v>114.0355</v>
      </c>
      <c r="L800" s="216"/>
      <c r="M800" s="216"/>
      <c r="N800" s="9"/>
      <c r="O800" s="201"/>
    </row>
    <row r="801" spans="2:15">
      <c r="B801" s="213">
        <v>42125</v>
      </c>
      <c r="C801" s="216"/>
      <c r="D801" s="216">
        <v>0</v>
      </c>
      <c r="E801" s="216">
        <v>0</v>
      </c>
      <c r="F801" s="217">
        <v>0</v>
      </c>
      <c r="G801" s="216">
        <v>0</v>
      </c>
      <c r="H801" s="216">
        <v>2</v>
      </c>
      <c r="I801" s="216">
        <v>19.195399999999999</v>
      </c>
      <c r="J801" s="216">
        <v>169</v>
      </c>
      <c r="K801" s="216">
        <v>117.0603</v>
      </c>
      <c r="L801" s="216"/>
      <c r="M801" s="216"/>
      <c r="N801" s="9"/>
      <c r="O801" s="201"/>
    </row>
    <row r="802" spans="2:15">
      <c r="B802" s="213">
        <v>42156</v>
      </c>
      <c r="C802" s="216"/>
      <c r="D802" s="216">
        <v>0</v>
      </c>
      <c r="E802" s="216">
        <v>0</v>
      </c>
      <c r="F802" s="217">
        <v>0</v>
      </c>
      <c r="G802" s="216">
        <v>0</v>
      </c>
      <c r="H802" s="216">
        <v>2</v>
      </c>
      <c r="I802" s="216">
        <v>19.195399999999999</v>
      </c>
      <c r="J802" s="216">
        <v>169</v>
      </c>
      <c r="K802" s="216">
        <v>117.89149999999999</v>
      </c>
      <c r="L802" s="216"/>
      <c r="M802" s="216"/>
      <c r="N802" s="9"/>
      <c r="O802" s="201"/>
    </row>
    <row r="803" spans="2:15">
      <c r="B803" s="213">
        <v>42186</v>
      </c>
      <c r="C803" s="216"/>
      <c r="D803" s="216">
        <v>0</v>
      </c>
      <c r="E803" s="216">
        <v>0</v>
      </c>
      <c r="F803" s="217">
        <v>0</v>
      </c>
      <c r="G803" s="216">
        <v>0</v>
      </c>
      <c r="H803" s="216">
        <v>2</v>
      </c>
      <c r="I803" s="216">
        <v>20.0627</v>
      </c>
      <c r="J803" s="216">
        <v>169</v>
      </c>
      <c r="K803" s="216">
        <v>118.5086</v>
      </c>
      <c r="L803" s="216"/>
      <c r="M803" s="216"/>
      <c r="N803" s="9"/>
      <c r="O803" s="201"/>
    </row>
    <row r="804" spans="2:15">
      <c r="B804" s="213">
        <v>42217</v>
      </c>
      <c r="C804" s="216"/>
      <c r="D804" s="216">
        <v>0</v>
      </c>
      <c r="E804" s="216">
        <v>0</v>
      </c>
      <c r="F804" s="217">
        <v>0</v>
      </c>
      <c r="G804" s="216">
        <v>0</v>
      </c>
      <c r="H804" s="216">
        <v>2</v>
      </c>
      <c r="I804" s="216">
        <v>20.063199999999998</v>
      </c>
      <c r="J804" s="216">
        <v>169</v>
      </c>
      <c r="K804" s="216">
        <v>119.1987</v>
      </c>
      <c r="L804" s="216"/>
      <c r="M804" s="216"/>
      <c r="N804" s="9"/>
      <c r="O804" s="201"/>
    </row>
    <row r="805" spans="2:15">
      <c r="B805" s="213">
        <v>42248</v>
      </c>
      <c r="C805" s="216"/>
      <c r="D805" s="216">
        <v>0</v>
      </c>
      <c r="E805" s="216">
        <v>0</v>
      </c>
      <c r="F805" s="217">
        <v>0</v>
      </c>
      <c r="G805" s="216">
        <v>0</v>
      </c>
      <c r="H805" s="216">
        <v>2</v>
      </c>
      <c r="I805" s="216">
        <v>20.063199999999998</v>
      </c>
      <c r="J805" s="216">
        <v>169</v>
      </c>
      <c r="K805" s="216">
        <v>119.9556</v>
      </c>
      <c r="L805" s="216"/>
      <c r="M805" s="216"/>
      <c r="N805" s="9"/>
      <c r="O805" s="201"/>
    </row>
    <row r="806" spans="2:15">
      <c r="B806" s="213">
        <v>42278</v>
      </c>
      <c r="C806" s="216"/>
      <c r="D806" s="216">
        <v>0</v>
      </c>
      <c r="E806" s="216">
        <v>0</v>
      </c>
      <c r="F806" s="217">
        <v>0</v>
      </c>
      <c r="G806" s="216">
        <v>0</v>
      </c>
      <c r="H806" s="216">
        <v>2</v>
      </c>
      <c r="I806" s="216">
        <v>20.063199999999998</v>
      </c>
      <c r="J806" s="216">
        <v>168</v>
      </c>
      <c r="K806" s="216">
        <v>121.1699</v>
      </c>
      <c r="L806" s="216"/>
      <c r="M806" s="216"/>
      <c r="N806" s="9"/>
      <c r="O806" s="201"/>
    </row>
    <row r="807" spans="2:15">
      <c r="B807" s="213">
        <v>42309</v>
      </c>
      <c r="C807" s="216"/>
      <c r="D807" s="216">
        <v>0</v>
      </c>
      <c r="E807" s="216">
        <v>0</v>
      </c>
      <c r="F807" s="217">
        <v>0</v>
      </c>
      <c r="G807" s="216">
        <v>0</v>
      </c>
      <c r="H807" s="216">
        <v>2</v>
      </c>
      <c r="I807" s="216">
        <v>20.063199999999998</v>
      </c>
      <c r="J807" s="216">
        <v>168</v>
      </c>
      <c r="K807" s="216">
        <v>122.2719</v>
      </c>
      <c r="L807" s="216"/>
      <c r="M807" s="216"/>
      <c r="N807" s="9"/>
      <c r="O807" s="201"/>
    </row>
    <row r="808" spans="2:15">
      <c r="B808" s="213">
        <v>42339</v>
      </c>
      <c r="C808" s="216"/>
      <c r="D808" s="216">
        <v>0</v>
      </c>
      <c r="E808" s="216">
        <v>0</v>
      </c>
      <c r="F808" s="217">
        <v>0</v>
      </c>
      <c r="G808" s="216">
        <v>0</v>
      </c>
      <c r="H808" s="216">
        <v>2</v>
      </c>
      <c r="I808" s="216">
        <v>20.063199999999998</v>
      </c>
      <c r="J808" s="216">
        <v>168</v>
      </c>
      <c r="K808" s="216">
        <v>122.9619</v>
      </c>
      <c r="L808" s="216"/>
      <c r="M808" s="216"/>
      <c r="N808" s="9"/>
      <c r="O808" s="201"/>
    </row>
    <row r="809" spans="2:15">
      <c r="B809" s="213">
        <v>42370</v>
      </c>
      <c r="C809" s="216"/>
      <c r="D809" s="216">
        <v>0</v>
      </c>
      <c r="E809" s="216">
        <v>0</v>
      </c>
      <c r="F809" s="217">
        <v>0</v>
      </c>
      <c r="G809" s="216">
        <v>0</v>
      </c>
      <c r="H809" s="216">
        <v>2</v>
      </c>
      <c r="I809" s="216">
        <v>20.063199999999998</v>
      </c>
      <c r="J809" s="216">
        <v>168</v>
      </c>
      <c r="K809" s="216">
        <v>123.6819</v>
      </c>
      <c r="L809" s="216"/>
      <c r="M809" s="216"/>
      <c r="N809" s="9"/>
      <c r="O809" s="201"/>
    </row>
    <row r="810" spans="2:15" ht="13.5" customHeight="1">
      <c r="B810" s="213">
        <v>42401</v>
      </c>
      <c r="C810" s="216"/>
      <c r="D810" s="216">
        <v>0</v>
      </c>
      <c r="E810" s="216">
        <v>0</v>
      </c>
      <c r="F810" s="217">
        <v>0</v>
      </c>
      <c r="G810" s="216">
        <v>0</v>
      </c>
      <c r="H810" s="216">
        <v>2</v>
      </c>
      <c r="I810" s="216">
        <v>20.063199999999998</v>
      </c>
      <c r="J810" s="216">
        <v>168</v>
      </c>
      <c r="K810" s="216">
        <v>124.402</v>
      </c>
      <c r="L810" s="216"/>
      <c r="M810" s="216"/>
      <c r="N810" s="9"/>
      <c r="O810" s="201"/>
    </row>
    <row r="811" spans="2:15">
      <c r="B811" s="213">
        <v>42430</v>
      </c>
      <c r="C811" s="216"/>
      <c r="D811" s="216">
        <v>0</v>
      </c>
      <c r="E811" s="216">
        <v>0</v>
      </c>
      <c r="F811" s="217">
        <v>0</v>
      </c>
      <c r="G811" s="216">
        <v>0</v>
      </c>
      <c r="H811" s="216">
        <v>2</v>
      </c>
      <c r="I811" s="216">
        <v>20.063199999999998</v>
      </c>
      <c r="J811" s="216">
        <v>168</v>
      </c>
      <c r="K811" s="216">
        <v>122.5543</v>
      </c>
      <c r="L811" s="216"/>
      <c r="M811" s="216"/>
      <c r="N811" s="9"/>
      <c r="O811" s="201"/>
    </row>
    <row r="812" spans="2:15">
      <c r="B812" s="213">
        <v>42461</v>
      </c>
      <c r="C812" s="216"/>
      <c r="D812" s="216">
        <v>0</v>
      </c>
      <c r="E812" s="216">
        <v>0</v>
      </c>
      <c r="F812" s="217">
        <v>0</v>
      </c>
      <c r="G812" s="216">
        <v>0</v>
      </c>
      <c r="H812" s="216">
        <v>2</v>
      </c>
      <c r="I812" s="216">
        <v>20.063199999999998</v>
      </c>
      <c r="J812" s="216">
        <v>168</v>
      </c>
      <c r="K812" s="216">
        <v>129.25290000000001</v>
      </c>
      <c r="L812" s="216"/>
      <c r="M812" s="216"/>
      <c r="N812" s="9"/>
      <c r="O812" s="201"/>
    </row>
    <row r="813" spans="2:15">
      <c r="B813" s="213">
        <v>42491</v>
      </c>
      <c r="C813" s="216"/>
      <c r="D813" s="216">
        <v>0</v>
      </c>
      <c r="E813" s="216">
        <v>0</v>
      </c>
      <c r="F813" s="217">
        <v>0</v>
      </c>
      <c r="G813" s="216">
        <v>0</v>
      </c>
      <c r="H813" s="216">
        <v>2</v>
      </c>
      <c r="I813" s="216">
        <v>20.063199999999998</v>
      </c>
      <c r="J813" s="216">
        <v>168</v>
      </c>
      <c r="K813" s="216">
        <v>133.1233</v>
      </c>
      <c r="L813" s="216"/>
      <c r="M813" s="216"/>
      <c r="N813" s="9"/>
      <c r="O813" s="201"/>
    </row>
    <row r="814" spans="2:15">
      <c r="B814" s="213">
        <v>42522</v>
      </c>
      <c r="C814" s="216"/>
      <c r="D814" s="216">
        <v>0</v>
      </c>
      <c r="E814" s="216">
        <v>0</v>
      </c>
      <c r="F814" s="217">
        <v>0</v>
      </c>
      <c r="G814" s="216">
        <v>0</v>
      </c>
      <c r="H814" s="216">
        <v>2</v>
      </c>
      <c r="I814" s="216">
        <v>20.063199999999998</v>
      </c>
      <c r="J814" s="216">
        <v>168</v>
      </c>
      <c r="K814" s="216">
        <v>134.17070000000001</v>
      </c>
      <c r="L814" s="216"/>
      <c r="M814" s="216"/>
      <c r="N814" s="9"/>
      <c r="O814" s="201"/>
    </row>
    <row r="815" spans="2:15">
      <c r="B815" s="213">
        <v>42552</v>
      </c>
      <c r="C815" s="216"/>
      <c r="D815" s="216">
        <v>0</v>
      </c>
      <c r="E815" s="216">
        <v>0</v>
      </c>
      <c r="F815" s="217">
        <v>0</v>
      </c>
      <c r="G815" s="216">
        <v>0</v>
      </c>
      <c r="H815" s="216">
        <v>2</v>
      </c>
      <c r="I815" s="216">
        <v>21.0276</v>
      </c>
      <c r="J815" s="216">
        <v>168</v>
      </c>
      <c r="K815" s="216">
        <v>135.59630000000001</v>
      </c>
      <c r="L815" s="216"/>
      <c r="M815" s="216"/>
      <c r="N815" s="9"/>
      <c r="O815" s="201"/>
    </row>
    <row r="816" spans="2:15">
      <c r="B816" s="213">
        <v>42583</v>
      </c>
      <c r="C816" s="216"/>
      <c r="D816" s="216">
        <v>0</v>
      </c>
      <c r="E816" s="216">
        <v>0</v>
      </c>
      <c r="F816" s="217">
        <v>0</v>
      </c>
      <c r="G816" s="216">
        <v>0</v>
      </c>
      <c r="H816" s="216">
        <v>2</v>
      </c>
      <c r="I816" s="216">
        <v>21.028099999999998</v>
      </c>
      <c r="J816" s="216">
        <v>168</v>
      </c>
      <c r="K816" s="216">
        <v>136.63849999999999</v>
      </c>
      <c r="L816" s="216"/>
      <c r="M816" s="216"/>
      <c r="N816" s="9"/>
      <c r="O816" s="201"/>
    </row>
    <row r="817" spans="2:15">
      <c r="B817" s="213">
        <v>42614</v>
      </c>
      <c r="C817" s="216"/>
      <c r="D817" s="216">
        <v>0</v>
      </c>
      <c r="E817" s="216">
        <v>0</v>
      </c>
      <c r="F817" s="217">
        <v>0</v>
      </c>
      <c r="G817" s="216">
        <v>0</v>
      </c>
      <c r="H817" s="216">
        <v>2</v>
      </c>
      <c r="I817" s="216">
        <v>21.028099999999998</v>
      </c>
      <c r="J817" s="216">
        <v>167</v>
      </c>
      <c r="K817" s="216">
        <v>135.4622</v>
      </c>
      <c r="L817" s="216"/>
      <c r="M817" s="216"/>
      <c r="N817" s="9"/>
      <c r="O817" s="201"/>
    </row>
    <row r="818" spans="2:15">
      <c r="B818" s="213">
        <v>42644</v>
      </c>
      <c r="C818" s="216"/>
      <c r="D818" s="216">
        <v>0</v>
      </c>
      <c r="E818" s="216">
        <v>0</v>
      </c>
      <c r="F818" s="217">
        <v>0</v>
      </c>
      <c r="G818" s="216">
        <v>0</v>
      </c>
      <c r="H818" s="216">
        <v>2</v>
      </c>
      <c r="I818" s="216">
        <v>21.028099999999998</v>
      </c>
      <c r="J818" s="216">
        <v>168</v>
      </c>
      <c r="K818" s="216">
        <v>137.29560000000001</v>
      </c>
      <c r="L818" s="216"/>
      <c r="M818" s="216"/>
      <c r="N818" s="9"/>
      <c r="O818" s="201"/>
    </row>
    <row r="819" spans="2:15">
      <c r="B819" s="213">
        <v>42675</v>
      </c>
      <c r="C819" s="216"/>
      <c r="D819" s="216">
        <v>0</v>
      </c>
      <c r="E819" s="216">
        <v>0</v>
      </c>
      <c r="F819" s="217">
        <v>0</v>
      </c>
      <c r="G819" s="216">
        <v>0</v>
      </c>
      <c r="H819" s="216">
        <v>2</v>
      </c>
      <c r="I819" s="216">
        <v>21.028099999999998</v>
      </c>
      <c r="J819" s="216">
        <v>168</v>
      </c>
      <c r="K819" s="216">
        <v>137.005</v>
      </c>
      <c r="L819" s="216"/>
      <c r="M819" s="216"/>
      <c r="N819" s="9"/>
      <c r="O819" s="201"/>
    </row>
    <row r="820" spans="2:15">
      <c r="B820" s="213">
        <v>42705</v>
      </c>
      <c r="C820" s="216"/>
      <c r="D820" s="216">
        <v>0</v>
      </c>
      <c r="E820" s="216">
        <v>0</v>
      </c>
      <c r="F820" s="217">
        <v>0</v>
      </c>
      <c r="G820" s="216">
        <v>0</v>
      </c>
      <c r="H820" s="216">
        <v>2</v>
      </c>
      <c r="I820" s="216">
        <v>21.028099999999998</v>
      </c>
      <c r="J820" s="216">
        <v>168</v>
      </c>
      <c r="K820" s="216">
        <v>137.62729999999999</v>
      </c>
      <c r="L820" s="216"/>
      <c r="M820" s="216"/>
      <c r="N820" s="9"/>
      <c r="O820" s="201"/>
    </row>
    <row r="821" spans="2:15">
      <c r="B821" s="213">
        <v>42736</v>
      </c>
      <c r="C821" s="216"/>
      <c r="D821" s="216">
        <v>0</v>
      </c>
      <c r="E821" s="216">
        <v>0</v>
      </c>
      <c r="F821" s="217">
        <v>0</v>
      </c>
      <c r="G821" s="216">
        <v>0</v>
      </c>
      <c r="H821" s="216">
        <v>2</v>
      </c>
      <c r="I821" s="216">
        <v>21.028099999999998</v>
      </c>
      <c r="J821" s="216">
        <v>168</v>
      </c>
      <c r="K821" s="216">
        <v>138.31739999999999</v>
      </c>
      <c r="L821" s="216"/>
      <c r="M821" s="216"/>
      <c r="N821" s="9"/>
      <c r="O821" s="201"/>
    </row>
    <row r="822" spans="2:15">
      <c r="B822" s="213">
        <v>42767</v>
      </c>
      <c r="C822" s="216"/>
      <c r="D822" s="216">
        <v>0</v>
      </c>
      <c r="E822" s="216">
        <v>0</v>
      </c>
      <c r="F822" s="217">
        <v>0</v>
      </c>
      <c r="G822" s="216">
        <v>0</v>
      </c>
      <c r="H822" s="216">
        <v>1</v>
      </c>
      <c r="I822" s="216">
        <v>21.016500000000001</v>
      </c>
      <c r="J822" s="216">
        <v>168</v>
      </c>
      <c r="K822" s="216">
        <v>139.0275</v>
      </c>
      <c r="L822" s="216"/>
      <c r="M822" s="216"/>
      <c r="N822" s="9"/>
      <c r="O822" s="201"/>
    </row>
    <row r="823" spans="2:15">
      <c r="B823" s="213">
        <v>42795</v>
      </c>
      <c r="C823" s="216"/>
      <c r="D823" s="216">
        <v>0</v>
      </c>
      <c r="E823" s="216">
        <v>0</v>
      </c>
      <c r="F823" s="217">
        <v>0</v>
      </c>
      <c r="G823" s="216">
        <v>0</v>
      </c>
      <c r="H823" s="216">
        <v>1</v>
      </c>
      <c r="I823" s="216">
        <v>21.016500000000001</v>
      </c>
      <c r="J823" s="216">
        <v>168</v>
      </c>
      <c r="K823" s="216">
        <v>140.68369999999999</v>
      </c>
      <c r="L823" s="216"/>
      <c r="M823" s="216"/>
      <c r="N823" s="9"/>
      <c r="O823" s="201"/>
    </row>
    <row r="824" spans="2:15">
      <c r="B824" s="213">
        <v>42826</v>
      </c>
      <c r="C824" s="216"/>
      <c r="D824" s="216">
        <v>0</v>
      </c>
      <c r="E824" s="216">
        <v>0</v>
      </c>
      <c r="F824" s="217">
        <v>0</v>
      </c>
      <c r="G824" s="216">
        <v>0</v>
      </c>
      <c r="H824" s="216">
        <v>1</v>
      </c>
      <c r="I824" s="216">
        <v>21.016500000000001</v>
      </c>
      <c r="J824" s="216">
        <v>168</v>
      </c>
      <c r="K824" s="216">
        <v>146.9828</v>
      </c>
      <c r="L824" s="216"/>
      <c r="M824" s="216"/>
      <c r="N824" s="9"/>
      <c r="O824" s="201"/>
    </row>
    <row r="825" spans="2:15">
      <c r="B825" s="213">
        <v>42856</v>
      </c>
      <c r="C825" s="216"/>
      <c r="D825" s="216">
        <v>0</v>
      </c>
      <c r="E825" s="216">
        <v>0</v>
      </c>
      <c r="F825" s="217">
        <v>0</v>
      </c>
      <c r="G825" s="216">
        <v>0</v>
      </c>
      <c r="H825" s="216">
        <v>1</v>
      </c>
      <c r="I825" s="216">
        <v>21.016500000000001</v>
      </c>
      <c r="J825" s="216">
        <v>168</v>
      </c>
      <c r="K825" s="216">
        <v>150.06479999999999</v>
      </c>
      <c r="L825" s="216"/>
      <c r="M825" s="216"/>
      <c r="N825" s="9"/>
      <c r="O825" s="201"/>
    </row>
    <row r="826" spans="2:15">
      <c r="B826" s="213">
        <v>42887</v>
      </c>
      <c r="C826" s="216"/>
      <c r="D826" s="216">
        <v>0</v>
      </c>
      <c r="E826" s="216">
        <v>0</v>
      </c>
      <c r="F826" s="217">
        <v>0</v>
      </c>
      <c r="G826" s="216">
        <v>0</v>
      </c>
      <c r="H826" s="216">
        <v>1</v>
      </c>
      <c r="I826" s="216">
        <v>21.016500000000001</v>
      </c>
      <c r="J826" s="216">
        <v>168</v>
      </c>
      <c r="K826" s="216">
        <v>149.65610000000001</v>
      </c>
      <c r="L826" s="216"/>
      <c r="M826" s="216"/>
      <c r="N826" s="9"/>
      <c r="O826" s="201"/>
    </row>
    <row r="827" spans="2:15">
      <c r="B827" s="213">
        <v>42917</v>
      </c>
      <c r="C827" s="216"/>
      <c r="D827" s="216">
        <v>0</v>
      </c>
      <c r="E827" s="216">
        <v>0</v>
      </c>
      <c r="F827" s="217">
        <v>0</v>
      </c>
      <c r="G827" s="216">
        <v>0</v>
      </c>
      <c r="H827" s="216">
        <v>1</v>
      </c>
      <c r="I827" s="216">
        <v>21.62</v>
      </c>
      <c r="J827" s="216">
        <v>168</v>
      </c>
      <c r="K827" s="216">
        <v>150.32380000000001</v>
      </c>
      <c r="L827" s="216"/>
      <c r="M827" s="216"/>
      <c r="N827" s="9"/>
      <c r="O827" s="201"/>
    </row>
    <row r="828" spans="2:15">
      <c r="B828" s="213">
        <v>42948</v>
      </c>
      <c r="C828" s="216"/>
      <c r="D828" s="216">
        <v>0</v>
      </c>
      <c r="E828" s="216">
        <v>0</v>
      </c>
      <c r="F828" s="217">
        <v>0</v>
      </c>
      <c r="G828" s="216">
        <v>0</v>
      </c>
      <c r="H828" s="216">
        <v>1</v>
      </c>
      <c r="I828" s="216">
        <v>21.62</v>
      </c>
      <c r="J828" s="216">
        <v>166</v>
      </c>
      <c r="K828" s="216">
        <v>91.585899999999995</v>
      </c>
      <c r="L828" s="216"/>
      <c r="M828" s="216"/>
      <c r="N828" s="9"/>
      <c r="O828" s="201"/>
    </row>
    <row r="829" spans="2:15">
      <c r="B829" s="213">
        <v>42979</v>
      </c>
      <c r="C829" s="216"/>
      <c r="D829" s="216">
        <v>0</v>
      </c>
      <c r="E829" s="216">
        <v>0</v>
      </c>
      <c r="F829" s="217">
        <v>0</v>
      </c>
      <c r="G829" s="216">
        <v>0</v>
      </c>
      <c r="H829" s="216">
        <v>1</v>
      </c>
      <c r="I829" s="216">
        <v>21.62</v>
      </c>
      <c r="J829" s="216">
        <v>166</v>
      </c>
      <c r="K829" s="216">
        <v>92.287899999999993</v>
      </c>
      <c r="L829" s="216"/>
      <c r="M829" s="216"/>
      <c r="N829" s="9"/>
      <c r="O829" s="201"/>
    </row>
    <row r="830" spans="2:15">
      <c r="B830" s="213">
        <v>43009</v>
      </c>
      <c r="C830" s="216"/>
      <c r="D830" s="216">
        <v>0</v>
      </c>
      <c r="E830" s="216">
        <v>0</v>
      </c>
      <c r="F830" s="217">
        <v>0</v>
      </c>
      <c r="G830" s="216">
        <v>0</v>
      </c>
      <c r="H830" s="216">
        <v>1</v>
      </c>
      <c r="I830" s="216">
        <v>21.62</v>
      </c>
      <c r="J830" s="216">
        <v>166</v>
      </c>
      <c r="K830" s="216">
        <v>93.118200000000002</v>
      </c>
      <c r="L830" s="216"/>
      <c r="M830" s="216"/>
      <c r="N830" s="9"/>
      <c r="O830" s="201"/>
    </row>
    <row r="831" spans="2:15">
      <c r="B831" s="213">
        <v>43040</v>
      </c>
      <c r="C831" s="216"/>
      <c r="D831" s="216">
        <v>0</v>
      </c>
      <c r="E831" s="216">
        <v>0</v>
      </c>
      <c r="F831" s="217">
        <v>0</v>
      </c>
      <c r="G831" s="216">
        <v>0</v>
      </c>
      <c r="H831" s="216">
        <v>1</v>
      </c>
      <c r="I831" s="216">
        <v>21.62</v>
      </c>
      <c r="J831" s="216">
        <v>166</v>
      </c>
      <c r="K831" s="216">
        <v>94.109899999999996</v>
      </c>
      <c r="L831" s="216"/>
      <c r="M831" s="216"/>
      <c r="N831" s="9"/>
      <c r="O831" s="201"/>
    </row>
    <row r="832" spans="2:15">
      <c r="B832" s="213">
        <v>43070</v>
      </c>
      <c r="C832" s="216"/>
      <c r="D832" s="216">
        <v>0</v>
      </c>
      <c r="E832" s="216">
        <v>0</v>
      </c>
      <c r="F832" s="217">
        <v>0</v>
      </c>
      <c r="G832" s="216">
        <v>0</v>
      </c>
      <c r="H832" s="216">
        <v>1</v>
      </c>
      <c r="I832" s="216">
        <v>21.62</v>
      </c>
      <c r="J832" s="216">
        <v>166</v>
      </c>
      <c r="K832" s="216">
        <v>94.759600000000006</v>
      </c>
      <c r="L832" s="216"/>
      <c r="M832" s="216"/>
      <c r="N832" s="9"/>
      <c r="O832" s="201"/>
    </row>
    <row r="833" spans="2:15">
      <c r="B833" s="213">
        <v>43101</v>
      </c>
      <c r="C833" s="216"/>
      <c r="D833" s="216">
        <v>0</v>
      </c>
      <c r="E833" s="216">
        <v>0</v>
      </c>
      <c r="F833" s="217">
        <v>0</v>
      </c>
      <c r="G833" s="216">
        <v>0</v>
      </c>
      <c r="H833" s="216">
        <v>1</v>
      </c>
      <c r="I833" s="216">
        <v>21.62</v>
      </c>
      <c r="J833" s="216">
        <v>166</v>
      </c>
      <c r="K833" s="216">
        <v>95.509600000000006</v>
      </c>
      <c r="L833" s="216"/>
      <c r="M833" s="216"/>
      <c r="N833" s="9"/>
      <c r="O833" s="201"/>
    </row>
    <row r="834" spans="2:15">
      <c r="B834" s="213">
        <v>43132</v>
      </c>
      <c r="C834" s="216"/>
      <c r="D834" s="216">
        <v>0</v>
      </c>
      <c r="E834" s="216">
        <v>0</v>
      </c>
      <c r="F834" s="217">
        <v>0</v>
      </c>
      <c r="G834" s="216">
        <v>0</v>
      </c>
      <c r="H834" s="216">
        <v>1</v>
      </c>
      <c r="I834" s="216">
        <v>21.62</v>
      </c>
      <c r="J834" s="216">
        <v>166</v>
      </c>
      <c r="K834" s="216">
        <v>96.159700000000001</v>
      </c>
      <c r="L834" s="216"/>
      <c r="M834" s="216"/>
      <c r="N834" s="9"/>
      <c r="O834" s="201"/>
    </row>
    <row r="835" spans="2:15">
      <c r="B835" s="213">
        <v>43160</v>
      </c>
      <c r="C835" s="216"/>
      <c r="D835" s="216">
        <v>0</v>
      </c>
      <c r="E835" s="216">
        <v>0</v>
      </c>
      <c r="F835" s="217">
        <v>0</v>
      </c>
      <c r="G835" s="216">
        <v>0</v>
      </c>
      <c r="H835" s="216">
        <v>1</v>
      </c>
      <c r="I835" s="216">
        <v>21.62</v>
      </c>
      <c r="J835" s="216">
        <v>166</v>
      </c>
      <c r="K835" s="216">
        <v>97.671700000000001</v>
      </c>
      <c r="L835" s="216"/>
      <c r="M835" s="216"/>
      <c r="N835" s="9"/>
      <c r="O835" s="201"/>
    </row>
    <row r="836" spans="2:15">
      <c r="B836" s="213">
        <v>43191</v>
      </c>
      <c r="C836" s="216"/>
      <c r="D836" s="216">
        <v>0</v>
      </c>
      <c r="E836" s="216">
        <v>0</v>
      </c>
      <c r="F836" s="217">
        <v>0</v>
      </c>
      <c r="G836" s="216">
        <v>0</v>
      </c>
      <c r="H836" s="216">
        <v>1</v>
      </c>
      <c r="I836" s="216">
        <v>21.62</v>
      </c>
      <c r="J836" s="216">
        <v>166</v>
      </c>
      <c r="K836" s="216">
        <v>108.7803</v>
      </c>
      <c r="L836" s="216"/>
      <c r="M836" s="216"/>
      <c r="N836" s="9"/>
      <c r="O836" s="201"/>
    </row>
    <row r="837" spans="2:15">
      <c r="B837" s="213">
        <v>43221</v>
      </c>
      <c r="C837" s="216"/>
      <c r="D837" s="216">
        <v>0</v>
      </c>
      <c r="E837" s="216">
        <v>0</v>
      </c>
      <c r="F837" s="217">
        <v>0</v>
      </c>
      <c r="G837" s="216">
        <v>0</v>
      </c>
      <c r="H837" s="216">
        <v>1</v>
      </c>
      <c r="I837" s="216">
        <v>21.62</v>
      </c>
      <c r="J837" s="216">
        <v>166</v>
      </c>
      <c r="K837" s="216">
        <v>110.7822</v>
      </c>
      <c r="L837" s="216"/>
      <c r="M837" s="216"/>
      <c r="N837" s="9"/>
      <c r="O837" s="201"/>
    </row>
    <row r="838" spans="2:15">
      <c r="B838" s="213">
        <v>43252</v>
      </c>
      <c r="C838" s="216"/>
      <c r="D838" s="216">
        <v>0</v>
      </c>
      <c r="E838" s="216">
        <v>0</v>
      </c>
      <c r="F838" s="217">
        <v>0</v>
      </c>
      <c r="G838" s="216">
        <v>0</v>
      </c>
      <c r="H838" s="216">
        <v>1</v>
      </c>
      <c r="I838" s="216">
        <v>21.62</v>
      </c>
      <c r="J838" s="216">
        <v>165</v>
      </c>
      <c r="K838" s="216">
        <v>112.52809999999999</v>
      </c>
      <c r="L838" s="216"/>
      <c r="M838" s="216"/>
      <c r="N838" s="9"/>
      <c r="O838" s="201"/>
    </row>
    <row r="839" spans="2:15">
      <c r="B839" s="213">
        <v>43282</v>
      </c>
      <c r="C839" s="216"/>
      <c r="D839" s="216">
        <v>0</v>
      </c>
      <c r="E839" s="216">
        <v>0</v>
      </c>
      <c r="F839" s="217">
        <v>0</v>
      </c>
      <c r="G839" s="216">
        <v>0</v>
      </c>
      <c r="H839" s="216">
        <v>1</v>
      </c>
      <c r="I839" s="216">
        <v>22.131900000000002</v>
      </c>
      <c r="J839" s="216">
        <v>165</v>
      </c>
      <c r="K839" s="216">
        <v>114.22920000000001</v>
      </c>
      <c r="L839" s="216"/>
      <c r="M839" s="216"/>
      <c r="N839" s="9"/>
      <c r="O839" s="201"/>
    </row>
    <row r="840" spans="2:15">
      <c r="B840" s="213">
        <v>43313</v>
      </c>
      <c r="C840" s="216"/>
      <c r="D840" s="216">
        <v>0</v>
      </c>
      <c r="E840" s="216">
        <v>0</v>
      </c>
      <c r="F840" s="217">
        <v>0</v>
      </c>
      <c r="G840" s="216">
        <v>0</v>
      </c>
      <c r="H840" s="216">
        <v>1</v>
      </c>
      <c r="I840" s="216">
        <v>22.131900000000002</v>
      </c>
      <c r="J840" s="216">
        <v>165</v>
      </c>
      <c r="K840" s="216">
        <v>115.91930000000001</v>
      </c>
      <c r="L840" s="216"/>
      <c r="M840" s="216"/>
      <c r="N840" s="9"/>
      <c r="O840" s="201"/>
    </row>
    <row r="841" spans="2:15">
      <c r="B841" s="213">
        <v>43344</v>
      </c>
      <c r="C841" s="216"/>
      <c r="D841" s="216">
        <v>0</v>
      </c>
      <c r="E841" s="216">
        <v>0</v>
      </c>
      <c r="F841" s="217">
        <v>0</v>
      </c>
      <c r="G841" s="216">
        <v>0</v>
      </c>
      <c r="H841" s="216">
        <v>1</v>
      </c>
      <c r="I841" s="216">
        <v>22.131900000000002</v>
      </c>
      <c r="J841" s="216"/>
      <c r="K841" s="216"/>
      <c r="L841" s="216">
        <v>165</v>
      </c>
      <c r="M841" s="216">
        <v>117.69110000000001</v>
      </c>
      <c r="N841" s="9"/>
      <c r="O841" s="201"/>
    </row>
    <row r="842" spans="2:15">
      <c r="B842" s="213">
        <v>43374</v>
      </c>
      <c r="C842" s="216"/>
      <c r="D842" s="216">
        <v>0</v>
      </c>
      <c r="E842" s="216">
        <v>0</v>
      </c>
      <c r="F842" s="217">
        <v>0</v>
      </c>
      <c r="G842" s="216">
        <v>0</v>
      </c>
      <c r="H842" s="216">
        <v>1</v>
      </c>
      <c r="I842" s="216">
        <v>22.131900000000002</v>
      </c>
      <c r="J842" s="216"/>
      <c r="K842" s="216"/>
      <c r="L842" s="216">
        <v>165</v>
      </c>
      <c r="M842" s="216">
        <v>119.88030000000001</v>
      </c>
      <c r="N842" s="9"/>
      <c r="O842" s="201"/>
    </row>
    <row r="843" spans="2:15">
      <c r="B843" s="213">
        <v>43405</v>
      </c>
      <c r="C843" s="216"/>
      <c r="D843" s="216">
        <v>0</v>
      </c>
      <c r="E843" s="216">
        <v>0</v>
      </c>
      <c r="F843" s="217">
        <v>0</v>
      </c>
      <c r="G843" s="216">
        <v>0</v>
      </c>
      <c r="H843" s="216">
        <v>1</v>
      </c>
      <c r="I843" s="216">
        <v>22.131900000000002</v>
      </c>
      <c r="J843" s="216"/>
      <c r="K843" s="216"/>
      <c r="L843" s="216">
        <v>164</v>
      </c>
      <c r="M843" s="216">
        <v>122.3869</v>
      </c>
      <c r="N843" s="9"/>
      <c r="O843" s="201"/>
    </row>
    <row r="844" spans="2:15">
      <c r="B844" s="213">
        <v>43435</v>
      </c>
      <c r="C844" s="216"/>
      <c r="D844" s="216">
        <v>0</v>
      </c>
      <c r="E844" s="216">
        <v>0</v>
      </c>
      <c r="F844" s="217">
        <v>0</v>
      </c>
      <c r="G844" s="216">
        <v>0</v>
      </c>
      <c r="H844" s="216">
        <v>1</v>
      </c>
      <c r="I844" s="216">
        <v>22.131900000000002</v>
      </c>
      <c r="J844" s="216"/>
      <c r="K844" s="216"/>
      <c r="L844" s="216">
        <v>164</v>
      </c>
      <c r="M844" s="216">
        <v>122.357</v>
      </c>
      <c r="N844" s="9"/>
      <c r="O844" s="201"/>
    </row>
    <row r="845" spans="2:15">
      <c r="B845" s="213">
        <v>43466</v>
      </c>
      <c r="C845" s="216"/>
      <c r="D845" s="216">
        <v>0</v>
      </c>
      <c r="E845" s="216">
        <v>0</v>
      </c>
      <c r="F845" s="217">
        <v>0</v>
      </c>
      <c r="G845" s="216">
        <v>0</v>
      </c>
      <c r="H845" s="216">
        <v>1</v>
      </c>
      <c r="I845" s="216">
        <v>22.131900000000002</v>
      </c>
      <c r="J845" s="216"/>
      <c r="K845" s="216"/>
      <c r="L845" s="216">
        <v>164</v>
      </c>
      <c r="M845" s="216">
        <v>123.967</v>
      </c>
      <c r="N845" s="9"/>
      <c r="O845" s="201"/>
    </row>
    <row r="846" spans="2:15">
      <c r="B846" s="213">
        <v>43497</v>
      </c>
      <c r="C846" s="216"/>
      <c r="D846" s="216">
        <v>0</v>
      </c>
      <c r="E846" s="216">
        <v>0</v>
      </c>
      <c r="F846" s="217">
        <v>0</v>
      </c>
      <c r="G846" s="216">
        <v>0</v>
      </c>
      <c r="H846" s="216">
        <v>1</v>
      </c>
      <c r="I846" s="216">
        <v>22.131900000000002</v>
      </c>
      <c r="J846" s="216"/>
      <c r="K846" s="216"/>
      <c r="L846" s="216">
        <v>121</v>
      </c>
      <c r="M846" s="216">
        <v>125.4671</v>
      </c>
      <c r="N846" s="9"/>
      <c r="O846" s="201"/>
    </row>
    <row r="847" spans="2:15">
      <c r="B847" s="213">
        <v>43525</v>
      </c>
      <c r="C847" s="216"/>
      <c r="D847" s="216">
        <v>0</v>
      </c>
      <c r="E847" s="216">
        <v>0</v>
      </c>
      <c r="F847" s="217">
        <v>0</v>
      </c>
      <c r="G847" s="216">
        <v>0</v>
      </c>
      <c r="H847" s="216">
        <v>1</v>
      </c>
      <c r="I847" s="216">
        <v>22.131900000000002</v>
      </c>
      <c r="J847" s="216"/>
      <c r="K847" s="216"/>
      <c r="L847" s="216">
        <v>121</v>
      </c>
      <c r="M847" s="216">
        <v>127.17319999999999</v>
      </c>
      <c r="N847" s="9"/>
      <c r="O847" s="201"/>
    </row>
    <row r="848" spans="2:15">
      <c r="B848" s="213">
        <v>43556</v>
      </c>
      <c r="C848" s="216"/>
      <c r="D848" s="216">
        <v>0</v>
      </c>
      <c r="E848" s="216">
        <v>0</v>
      </c>
      <c r="F848" s="217">
        <v>0</v>
      </c>
      <c r="G848" s="216">
        <v>0</v>
      </c>
      <c r="H848" s="216">
        <v>1</v>
      </c>
      <c r="I848" s="216">
        <v>22.131900000000002</v>
      </c>
      <c r="J848" s="216"/>
      <c r="K848" s="216"/>
      <c r="L848" s="216">
        <v>110</v>
      </c>
      <c r="M848" s="216">
        <v>130.82990000000001</v>
      </c>
      <c r="N848" s="9"/>
      <c r="O848" s="201"/>
    </row>
    <row r="849" spans="1:15">
      <c r="B849" s="213">
        <v>43586</v>
      </c>
      <c r="C849" s="216"/>
      <c r="D849" s="216">
        <v>0</v>
      </c>
      <c r="E849" s="216">
        <v>0</v>
      </c>
      <c r="F849" s="217">
        <v>0</v>
      </c>
      <c r="G849" s="216">
        <v>0</v>
      </c>
      <c r="H849" s="216">
        <v>1</v>
      </c>
      <c r="I849" s="216">
        <v>22.131900000000002</v>
      </c>
      <c r="J849" s="216"/>
      <c r="K849" s="216"/>
      <c r="L849" s="216">
        <v>110</v>
      </c>
      <c r="M849" s="216">
        <v>132.8347</v>
      </c>
      <c r="N849" s="9"/>
      <c r="O849" s="201"/>
    </row>
    <row r="850" spans="1:15">
      <c r="B850" s="213">
        <v>43617</v>
      </c>
      <c r="C850" s="216"/>
      <c r="D850" s="216">
        <v>0</v>
      </c>
      <c r="E850" s="216">
        <v>0</v>
      </c>
      <c r="F850" s="217">
        <v>0</v>
      </c>
      <c r="G850" s="216">
        <v>0</v>
      </c>
      <c r="H850" s="216">
        <v>1</v>
      </c>
      <c r="I850" s="216">
        <v>22.131900000000002</v>
      </c>
      <c r="J850" s="216"/>
      <c r="K850" s="216"/>
      <c r="L850" s="216">
        <v>110</v>
      </c>
      <c r="M850" s="216">
        <v>131.80350000000001</v>
      </c>
      <c r="N850" s="9"/>
      <c r="O850" s="201"/>
    </row>
    <row r="851" spans="1:15">
      <c r="B851" s="213">
        <v>43647</v>
      </c>
      <c r="C851" s="216"/>
      <c r="D851" s="216">
        <v>0</v>
      </c>
      <c r="E851" s="216">
        <v>0</v>
      </c>
      <c r="F851" s="217">
        <v>0</v>
      </c>
      <c r="G851" s="216">
        <v>0</v>
      </c>
      <c r="H851" s="216">
        <v>1</v>
      </c>
      <c r="I851" s="216">
        <v>22.853899999999999</v>
      </c>
      <c r="J851" s="216"/>
      <c r="K851" s="216"/>
      <c r="L851" s="216">
        <v>109</v>
      </c>
      <c r="M851" s="216">
        <v>83.429699999999997</v>
      </c>
      <c r="N851" s="9"/>
      <c r="O851" s="201"/>
    </row>
    <row r="852" spans="1:15">
      <c r="B852" s="213">
        <v>43678</v>
      </c>
      <c r="C852" s="216"/>
      <c r="D852" s="216">
        <v>0</v>
      </c>
      <c r="E852" s="216">
        <v>0</v>
      </c>
      <c r="F852" s="217">
        <v>0</v>
      </c>
      <c r="G852" s="216">
        <v>0</v>
      </c>
      <c r="H852" s="216">
        <v>1</v>
      </c>
      <c r="I852" s="216">
        <v>22.853899999999999</v>
      </c>
      <c r="J852" s="216"/>
      <c r="K852" s="216"/>
      <c r="L852" s="216">
        <v>108</v>
      </c>
      <c r="M852" s="216">
        <v>84.637699999999995</v>
      </c>
      <c r="N852" s="9"/>
      <c r="O852" s="201"/>
    </row>
    <row r="853" spans="1:15">
      <c r="B853" s="213">
        <v>43709</v>
      </c>
      <c r="C853" s="216"/>
      <c r="D853" s="216">
        <v>0</v>
      </c>
      <c r="E853" s="216">
        <v>0</v>
      </c>
      <c r="F853" s="217">
        <v>0</v>
      </c>
      <c r="G853" s="216">
        <v>0</v>
      </c>
      <c r="H853" s="216">
        <v>1</v>
      </c>
      <c r="I853" s="216">
        <v>22.853899999999999</v>
      </c>
      <c r="J853" s="216"/>
      <c r="K853" s="216"/>
      <c r="L853" s="216">
        <v>29</v>
      </c>
      <c r="M853" s="216">
        <v>73.325500000000005</v>
      </c>
      <c r="N853" s="9"/>
      <c r="O853" s="201"/>
    </row>
    <row r="854" spans="1:15">
      <c r="A854" s="201"/>
      <c r="B854" s="219"/>
      <c r="C854" s="220"/>
      <c r="D854" s="220"/>
      <c r="E854" s="220"/>
      <c r="F854" s="3"/>
      <c r="G854" s="220"/>
      <c r="H854" s="220"/>
      <c r="I854" s="220"/>
      <c r="J854" s="220"/>
      <c r="K854" s="220"/>
    </row>
    <row r="855" spans="1:15" ht="13.2">
      <c r="A855" s="201"/>
      <c r="B855" s="232"/>
      <c r="C855" s="220"/>
      <c r="D855" s="223"/>
      <c r="E855" s="223"/>
      <c r="F855" s="223"/>
      <c r="G855" s="223"/>
      <c r="H855" s="223"/>
      <c r="I855" s="223"/>
      <c r="J855" s="223"/>
      <c r="K855" s="223"/>
    </row>
    <row r="856" spans="1:15" s="209" customFormat="1">
      <c r="C856" s="206"/>
      <c r="D856" s="206"/>
      <c r="E856" s="224"/>
      <c r="F856" s="206"/>
      <c r="G856" s="206"/>
      <c r="H856" s="206"/>
      <c r="I856" s="206"/>
      <c r="J856" s="206"/>
      <c r="K856" s="206"/>
      <c r="M856" s="182"/>
      <c r="N856" s="182"/>
    </row>
    <row r="857" spans="1:15" s="201" customFormat="1">
      <c r="B857" s="210" t="s">
        <v>142</v>
      </c>
      <c r="C857" s="211"/>
      <c r="D857" s="332" t="s">
        <v>132</v>
      </c>
      <c r="E857" s="332"/>
      <c r="F857" s="332" t="s">
        <v>87</v>
      </c>
      <c r="G857" s="332"/>
      <c r="H857" s="332" t="s">
        <v>133</v>
      </c>
      <c r="I857" s="332"/>
      <c r="J857" s="332" t="s">
        <v>89</v>
      </c>
      <c r="K857" s="332"/>
      <c r="L857" s="332" t="s">
        <v>152</v>
      </c>
      <c r="M857" s="332"/>
      <c r="N857" s="9"/>
    </row>
    <row r="858" spans="1:15" s="209" customFormat="1">
      <c r="B858" s="212"/>
      <c r="C858" s="207"/>
      <c r="D858" s="207" t="s">
        <v>28</v>
      </c>
      <c r="E858" s="208" t="s">
        <v>0</v>
      </c>
      <c r="F858" s="207" t="s">
        <v>28</v>
      </c>
      <c r="G858" s="207" t="s">
        <v>0</v>
      </c>
      <c r="H858" s="207" t="s">
        <v>28</v>
      </c>
      <c r="I858" s="207" t="s">
        <v>0</v>
      </c>
      <c r="J858" s="207" t="s">
        <v>28</v>
      </c>
      <c r="K858" s="207" t="s">
        <v>0</v>
      </c>
      <c r="L858" s="207" t="s">
        <v>28</v>
      </c>
      <c r="M858" s="207" t="s">
        <v>0</v>
      </c>
      <c r="N858" s="182"/>
    </row>
    <row r="859" spans="1:15" s="201" customFormat="1" hidden="1">
      <c r="B859" s="213">
        <v>37469</v>
      </c>
      <c r="C859" s="203"/>
      <c r="D859" s="203">
        <v>0</v>
      </c>
      <c r="E859" s="203">
        <v>0</v>
      </c>
      <c r="F859" s="203">
        <v>0</v>
      </c>
      <c r="G859" s="203">
        <v>0</v>
      </c>
      <c r="H859" s="203">
        <v>3</v>
      </c>
      <c r="I859" s="203">
        <v>6.7251849999999997</v>
      </c>
      <c r="J859" s="203">
        <v>63</v>
      </c>
      <c r="K859" s="203">
        <v>137.41706300000004</v>
      </c>
      <c r="L859" s="203">
        <v>63</v>
      </c>
      <c r="M859" s="203">
        <v>137.41706300000004</v>
      </c>
      <c r="N859" s="9"/>
    </row>
    <row r="860" spans="1:15" s="201" customFormat="1" hidden="1">
      <c r="B860" s="213">
        <v>37500</v>
      </c>
      <c r="C860" s="214"/>
      <c r="D860" s="214">
        <v>0</v>
      </c>
      <c r="E860" s="214">
        <v>0</v>
      </c>
      <c r="F860" s="214">
        <v>0</v>
      </c>
      <c r="G860" s="214">
        <v>0</v>
      </c>
      <c r="H860" s="214">
        <v>3</v>
      </c>
      <c r="I860" s="214">
        <v>7.5896910000000011</v>
      </c>
      <c r="J860" s="214">
        <v>74</v>
      </c>
      <c r="K860" s="214">
        <v>189.84705199999999</v>
      </c>
      <c r="L860" s="214">
        <v>74</v>
      </c>
      <c r="M860" s="214">
        <v>189.84705199999999</v>
      </c>
      <c r="N860" s="9"/>
    </row>
    <row r="861" spans="1:15" s="201" customFormat="1" hidden="1">
      <c r="B861" s="213">
        <v>37530</v>
      </c>
      <c r="C861" s="214"/>
      <c r="D861" s="214">
        <v>0</v>
      </c>
      <c r="E861" s="214">
        <v>0</v>
      </c>
      <c r="F861" s="214">
        <v>0</v>
      </c>
      <c r="G861" s="214">
        <v>0</v>
      </c>
      <c r="H861" s="214">
        <v>3</v>
      </c>
      <c r="I861" s="214">
        <v>8.4977470000000004</v>
      </c>
      <c r="J861" s="214">
        <v>92</v>
      </c>
      <c r="K861" s="214">
        <v>200.161497</v>
      </c>
      <c r="L861" s="214">
        <v>92</v>
      </c>
      <c r="M861" s="214">
        <v>200.161497</v>
      </c>
      <c r="N861" s="9"/>
    </row>
    <row r="862" spans="1:15" s="201" customFormat="1" hidden="1">
      <c r="B862" s="213">
        <v>37561</v>
      </c>
      <c r="C862" s="214"/>
      <c r="D862" s="214">
        <v>0</v>
      </c>
      <c r="E862" s="214">
        <v>0</v>
      </c>
      <c r="F862" s="214">
        <v>0</v>
      </c>
      <c r="G862" s="214">
        <v>0</v>
      </c>
      <c r="H862" s="214">
        <v>3</v>
      </c>
      <c r="I862" s="214">
        <v>9.3729850000000017</v>
      </c>
      <c r="J862" s="214">
        <v>104</v>
      </c>
      <c r="K862" s="214">
        <v>202.69889000000001</v>
      </c>
      <c r="L862" s="214">
        <v>104</v>
      </c>
      <c r="M862" s="214">
        <v>202.69889000000001</v>
      </c>
      <c r="N862" s="9"/>
    </row>
    <row r="863" spans="1:15" s="201" customFormat="1" hidden="1">
      <c r="B863" s="213">
        <v>37591</v>
      </c>
      <c r="C863" s="214"/>
      <c r="D863" s="214">
        <v>0</v>
      </c>
      <c r="E863" s="214">
        <v>0</v>
      </c>
      <c r="F863" s="214">
        <v>0</v>
      </c>
      <c r="G863" s="214">
        <v>0</v>
      </c>
      <c r="H863" s="214">
        <v>3</v>
      </c>
      <c r="I863" s="214">
        <v>10.253537</v>
      </c>
      <c r="J863" s="214">
        <v>107</v>
      </c>
      <c r="K863" s="214">
        <v>210.72990200000001</v>
      </c>
      <c r="L863" s="214">
        <v>107</v>
      </c>
      <c r="M863" s="214">
        <v>210.72990200000001</v>
      </c>
      <c r="N863" s="9"/>
    </row>
    <row r="864" spans="1:15" s="201" customFormat="1" hidden="1">
      <c r="B864" s="213">
        <v>37622</v>
      </c>
      <c r="C864" s="214"/>
      <c r="D864" s="214">
        <v>0</v>
      </c>
      <c r="E864" s="214">
        <v>0</v>
      </c>
      <c r="F864" s="214">
        <v>0</v>
      </c>
      <c r="G864" s="214">
        <v>0</v>
      </c>
      <c r="H864" s="214">
        <v>3</v>
      </c>
      <c r="I864" s="214">
        <v>13.286016</v>
      </c>
      <c r="J864" s="214">
        <v>108</v>
      </c>
      <c r="K864" s="214">
        <v>216.39838000000003</v>
      </c>
      <c r="L864" s="214">
        <v>108</v>
      </c>
      <c r="M864" s="214">
        <v>216.39838000000003</v>
      </c>
      <c r="N864" s="9"/>
    </row>
    <row r="865" spans="2:14" s="201" customFormat="1" hidden="1">
      <c r="B865" s="213">
        <v>37653</v>
      </c>
      <c r="C865" s="214"/>
      <c r="D865" s="214">
        <v>0</v>
      </c>
      <c r="E865" s="214">
        <v>0</v>
      </c>
      <c r="F865" s="214">
        <v>0</v>
      </c>
      <c r="G865" s="214">
        <v>0</v>
      </c>
      <c r="H865" s="214">
        <v>3</v>
      </c>
      <c r="I865" s="214">
        <v>15.121983</v>
      </c>
      <c r="J865" s="214">
        <v>116</v>
      </c>
      <c r="K865" s="214">
        <v>218.96104</v>
      </c>
      <c r="L865" s="214">
        <v>116</v>
      </c>
      <c r="M865" s="214">
        <v>218.96104</v>
      </c>
      <c r="N865" s="9"/>
    </row>
    <row r="866" spans="2:14" s="201" customFormat="1" hidden="1">
      <c r="B866" s="213">
        <v>37681</v>
      </c>
      <c r="C866" s="214"/>
      <c r="D866" s="214">
        <v>0</v>
      </c>
      <c r="E866" s="214">
        <v>0</v>
      </c>
      <c r="F866" s="214">
        <v>0</v>
      </c>
      <c r="G866" s="214">
        <v>0</v>
      </c>
      <c r="H866" s="214">
        <v>3</v>
      </c>
      <c r="I866" s="214">
        <v>15.956163</v>
      </c>
      <c r="J866" s="214">
        <v>125</v>
      </c>
      <c r="K866" s="214">
        <v>230.55977100000001</v>
      </c>
      <c r="L866" s="214">
        <v>125</v>
      </c>
      <c r="M866" s="214">
        <v>230.55977100000001</v>
      </c>
      <c r="N866" s="9"/>
    </row>
    <row r="867" spans="2:14" s="201" customFormat="1" hidden="1">
      <c r="B867" s="213">
        <v>37712</v>
      </c>
      <c r="C867" s="214"/>
      <c r="D867" s="214">
        <v>0</v>
      </c>
      <c r="E867" s="214">
        <v>0</v>
      </c>
      <c r="F867" s="214">
        <v>0</v>
      </c>
      <c r="G867" s="214">
        <v>0</v>
      </c>
      <c r="H867" s="214">
        <v>3</v>
      </c>
      <c r="I867" s="214">
        <v>16.841076999999999</v>
      </c>
      <c r="J867" s="214">
        <v>131</v>
      </c>
      <c r="K867" s="214">
        <v>276.80752899999999</v>
      </c>
      <c r="L867" s="214">
        <v>131</v>
      </c>
      <c r="M867" s="214">
        <v>276.80752899999999</v>
      </c>
      <c r="N867" s="9"/>
    </row>
    <row r="868" spans="2:14" s="201" customFormat="1" hidden="1">
      <c r="B868" s="213">
        <v>37742</v>
      </c>
      <c r="C868" s="214"/>
      <c r="D868" s="214">
        <v>0</v>
      </c>
      <c r="E868" s="214">
        <v>0</v>
      </c>
      <c r="F868" s="214">
        <v>0</v>
      </c>
      <c r="G868" s="214">
        <v>0</v>
      </c>
      <c r="H868" s="214">
        <v>3</v>
      </c>
      <c r="I868" s="214">
        <v>17.694436</v>
      </c>
      <c r="J868" s="214">
        <v>143</v>
      </c>
      <c r="K868" s="214">
        <v>279.75489099999999</v>
      </c>
      <c r="L868" s="214">
        <v>143</v>
      </c>
      <c r="M868" s="214">
        <v>279.75489099999999</v>
      </c>
      <c r="N868" s="9"/>
    </row>
    <row r="869" spans="2:14" s="201" customFormat="1" hidden="1">
      <c r="B869" s="213">
        <v>37773</v>
      </c>
      <c r="C869" s="214"/>
      <c r="D869" s="214">
        <v>0</v>
      </c>
      <c r="E869" s="214">
        <v>0</v>
      </c>
      <c r="F869" s="214">
        <v>0</v>
      </c>
      <c r="G869" s="214">
        <v>0</v>
      </c>
      <c r="H869" s="214">
        <v>3</v>
      </c>
      <c r="I869" s="214">
        <v>18.545048999999999</v>
      </c>
      <c r="J869" s="214">
        <v>146</v>
      </c>
      <c r="K869" s="214">
        <v>282.47232700000006</v>
      </c>
      <c r="L869" s="214">
        <v>146</v>
      </c>
      <c r="M869" s="214">
        <v>282.47232700000006</v>
      </c>
      <c r="N869" s="9"/>
    </row>
    <row r="870" spans="2:14" s="201" customFormat="1" hidden="1">
      <c r="B870" s="213">
        <v>37803</v>
      </c>
      <c r="C870" s="214"/>
      <c r="D870" s="214">
        <v>0</v>
      </c>
      <c r="E870" s="214">
        <v>0</v>
      </c>
      <c r="F870" s="214">
        <v>0</v>
      </c>
      <c r="G870" s="214">
        <v>0</v>
      </c>
      <c r="H870" s="214">
        <v>3</v>
      </c>
      <c r="I870" s="214">
        <v>19.838021000000001</v>
      </c>
      <c r="J870" s="214">
        <v>153</v>
      </c>
      <c r="K870" s="214">
        <v>285.35930000000002</v>
      </c>
      <c r="L870" s="214">
        <v>153</v>
      </c>
      <c r="M870" s="214">
        <v>285.35930000000002</v>
      </c>
      <c r="N870" s="9"/>
    </row>
    <row r="871" spans="2:14" s="201" customFormat="1" hidden="1">
      <c r="B871" s="213">
        <v>37834</v>
      </c>
      <c r="C871" s="214"/>
      <c r="D871" s="214">
        <v>0</v>
      </c>
      <c r="E871" s="214">
        <v>0</v>
      </c>
      <c r="F871" s="214">
        <v>0</v>
      </c>
      <c r="G871" s="214">
        <v>0</v>
      </c>
      <c r="H871" s="214">
        <v>3</v>
      </c>
      <c r="I871" s="214">
        <v>21.690815000000001</v>
      </c>
      <c r="J871" s="214">
        <v>154</v>
      </c>
      <c r="K871" s="214">
        <v>289.571845</v>
      </c>
      <c r="L871" s="214">
        <v>154</v>
      </c>
      <c r="M871" s="214">
        <v>289.571845</v>
      </c>
      <c r="N871" s="9"/>
    </row>
    <row r="872" spans="2:14" s="201" customFormat="1" hidden="1">
      <c r="B872" s="213">
        <v>37865</v>
      </c>
      <c r="C872" s="214"/>
      <c r="D872" s="214">
        <v>0</v>
      </c>
      <c r="E872" s="214">
        <v>0</v>
      </c>
      <c r="F872" s="214">
        <v>0</v>
      </c>
      <c r="G872" s="214">
        <v>0</v>
      </c>
      <c r="H872" s="214">
        <v>3</v>
      </c>
      <c r="I872" s="214">
        <v>21.690815000000001</v>
      </c>
      <c r="J872" s="214">
        <v>164</v>
      </c>
      <c r="K872" s="214">
        <v>251.05894499999999</v>
      </c>
      <c r="L872" s="214">
        <v>164</v>
      </c>
      <c r="M872" s="214">
        <v>251.05894499999999</v>
      </c>
      <c r="N872" s="9"/>
    </row>
    <row r="873" spans="2:14" s="201" customFormat="1" hidden="1">
      <c r="B873" s="213">
        <v>37895</v>
      </c>
      <c r="C873" s="214"/>
      <c r="D873" s="214">
        <v>0</v>
      </c>
      <c r="E873" s="214">
        <v>0</v>
      </c>
      <c r="F873" s="214">
        <v>0</v>
      </c>
      <c r="G873" s="214">
        <v>0</v>
      </c>
      <c r="H873" s="214">
        <v>3</v>
      </c>
      <c r="I873" s="214">
        <v>21.690815000000001</v>
      </c>
      <c r="J873" s="214">
        <v>167</v>
      </c>
      <c r="K873" s="214">
        <v>255.409054</v>
      </c>
      <c r="L873" s="214">
        <v>167</v>
      </c>
      <c r="M873" s="214">
        <v>255.409054</v>
      </c>
      <c r="N873" s="9"/>
    </row>
    <row r="874" spans="2:14" s="201" customFormat="1" hidden="1">
      <c r="B874" s="213">
        <v>37926</v>
      </c>
      <c r="C874" s="214"/>
      <c r="D874" s="214">
        <v>0</v>
      </c>
      <c r="E874" s="214">
        <v>0</v>
      </c>
      <c r="F874" s="214">
        <v>0</v>
      </c>
      <c r="G874" s="214">
        <v>0</v>
      </c>
      <c r="H874" s="214">
        <v>3</v>
      </c>
      <c r="I874" s="214">
        <v>21.691147000000001</v>
      </c>
      <c r="J874" s="214">
        <v>174</v>
      </c>
      <c r="K874" s="214">
        <v>180.28524999999999</v>
      </c>
      <c r="L874" s="214">
        <v>174</v>
      </c>
      <c r="M874" s="214">
        <v>180.28524999999999</v>
      </c>
      <c r="N874" s="9"/>
    </row>
    <row r="875" spans="2:14" s="201" customFormat="1" hidden="1">
      <c r="B875" s="213">
        <v>37956</v>
      </c>
      <c r="C875" s="214"/>
      <c r="D875" s="214">
        <v>0</v>
      </c>
      <c r="E875" s="214">
        <v>0</v>
      </c>
      <c r="F875" s="214">
        <v>0</v>
      </c>
      <c r="G875" s="214">
        <v>0</v>
      </c>
      <c r="H875" s="214">
        <v>3</v>
      </c>
      <c r="I875" s="214">
        <v>21.691147000000001</v>
      </c>
      <c r="J875" s="214">
        <v>181</v>
      </c>
      <c r="K875" s="214">
        <v>164.47261000000003</v>
      </c>
      <c r="L875" s="214">
        <v>181</v>
      </c>
      <c r="M875" s="214">
        <v>164.47261000000003</v>
      </c>
      <c r="N875" s="9"/>
    </row>
    <row r="876" spans="2:14" s="201" customFormat="1" hidden="1">
      <c r="B876" s="213">
        <v>37987</v>
      </c>
      <c r="C876" s="214"/>
      <c r="D876" s="214">
        <v>0</v>
      </c>
      <c r="E876" s="214">
        <v>0</v>
      </c>
      <c r="F876" s="214">
        <v>0</v>
      </c>
      <c r="G876" s="214">
        <v>0</v>
      </c>
      <c r="H876" s="214">
        <v>3</v>
      </c>
      <c r="I876" s="214">
        <v>21.691147000000001</v>
      </c>
      <c r="J876" s="214">
        <v>178</v>
      </c>
      <c r="K876" s="214">
        <v>116.50533500000002</v>
      </c>
      <c r="L876" s="214">
        <v>178</v>
      </c>
      <c r="M876" s="214">
        <v>116.50533500000002</v>
      </c>
      <c r="N876" s="9"/>
    </row>
    <row r="877" spans="2:14" s="201" customFormat="1" hidden="1">
      <c r="B877" s="213">
        <v>38018</v>
      </c>
      <c r="C877" s="214"/>
      <c r="D877" s="214">
        <v>0</v>
      </c>
      <c r="E877" s="214">
        <v>0</v>
      </c>
      <c r="F877" s="214">
        <v>0</v>
      </c>
      <c r="G877" s="214">
        <v>0</v>
      </c>
      <c r="H877" s="214">
        <v>3</v>
      </c>
      <c r="I877" s="214">
        <v>21.691147000000001</v>
      </c>
      <c r="J877" s="214">
        <v>182</v>
      </c>
      <c r="K877" s="214">
        <v>111.82480200000002</v>
      </c>
      <c r="L877" s="214">
        <v>182</v>
      </c>
      <c r="M877" s="214">
        <v>111.82480200000002</v>
      </c>
      <c r="N877" s="9"/>
    </row>
    <row r="878" spans="2:14" s="201" customFormat="1" hidden="1">
      <c r="B878" s="213">
        <v>38047</v>
      </c>
      <c r="C878" s="214"/>
      <c r="D878" s="214">
        <v>0</v>
      </c>
      <c r="E878" s="214">
        <v>0</v>
      </c>
      <c r="F878" s="214">
        <v>0</v>
      </c>
      <c r="G878" s="214">
        <v>0</v>
      </c>
      <c r="H878" s="214">
        <v>3</v>
      </c>
      <c r="I878" s="214">
        <v>21.691147000000001</v>
      </c>
      <c r="J878" s="214">
        <v>182</v>
      </c>
      <c r="K878" s="214">
        <v>109.88575600000001</v>
      </c>
      <c r="L878" s="214">
        <v>182</v>
      </c>
      <c r="M878" s="214">
        <v>109.88575600000001</v>
      </c>
      <c r="N878" s="9"/>
    </row>
    <row r="879" spans="2:14" s="201" customFormat="1" hidden="1">
      <c r="B879" s="213">
        <v>38078</v>
      </c>
      <c r="C879" s="214"/>
      <c r="D879" s="214">
        <v>0</v>
      </c>
      <c r="E879" s="214">
        <v>0</v>
      </c>
      <c r="F879" s="214">
        <v>0</v>
      </c>
      <c r="G879" s="214">
        <v>0</v>
      </c>
      <c r="H879" s="214">
        <v>3</v>
      </c>
      <c r="I879" s="214">
        <v>21.691147000000001</v>
      </c>
      <c r="J879" s="214">
        <v>182</v>
      </c>
      <c r="K879" s="214">
        <v>108.12012</v>
      </c>
      <c r="L879" s="214">
        <v>182</v>
      </c>
      <c r="M879" s="214">
        <v>108.12012</v>
      </c>
      <c r="N879" s="9"/>
    </row>
    <row r="880" spans="2:14" s="201" customFormat="1" hidden="1">
      <c r="B880" s="213">
        <v>38108</v>
      </c>
      <c r="C880" s="214"/>
      <c r="D880" s="214">
        <v>0</v>
      </c>
      <c r="E880" s="214">
        <v>0</v>
      </c>
      <c r="F880" s="214">
        <v>0</v>
      </c>
      <c r="G880" s="214">
        <v>0</v>
      </c>
      <c r="H880" s="214">
        <v>3</v>
      </c>
      <c r="I880" s="214">
        <v>21.691147000000001</v>
      </c>
      <c r="J880" s="214">
        <v>191</v>
      </c>
      <c r="K880" s="214">
        <v>104.25392000000001</v>
      </c>
      <c r="L880" s="214">
        <v>191</v>
      </c>
      <c r="M880" s="214">
        <v>104.25392000000001</v>
      </c>
      <c r="N880" s="9"/>
    </row>
    <row r="881" spans="1:14" s="201" customFormat="1" hidden="1">
      <c r="B881" s="213">
        <v>38139</v>
      </c>
      <c r="C881" s="214"/>
      <c r="D881" s="214">
        <v>0</v>
      </c>
      <c r="E881" s="214">
        <v>0</v>
      </c>
      <c r="F881" s="214">
        <v>0</v>
      </c>
      <c r="G881" s="214">
        <v>0</v>
      </c>
      <c r="H881" s="214">
        <v>3</v>
      </c>
      <c r="I881" s="214">
        <v>21.691147000000001</v>
      </c>
      <c r="J881" s="214">
        <v>190</v>
      </c>
      <c r="K881" s="214">
        <v>35.250999</v>
      </c>
      <c r="L881" s="214">
        <v>190</v>
      </c>
      <c r="M881" s="214">
        <v>35.250999</v>
      </c>
      <c r="N881" s="9"/>
    </row>
    <row r="882" spans="1:14" hidden="1">
      <c r="B882" s="213">
        <v>38169</v>
      </c>
      <c r="C882" s="216"/>
      <c r="D882" s="214">
        <v>0</v>
      </c>
      <c r="E882" s="214">
        <v>0</v>
      </c>
      <c r="F882" s="214">
        <v>0</v>
      </c>
      <c r="G882" s="214">
        <v>0</v>
      </c>
      <c r="H882" s="214">
        <v>3</v>
      </c>
      <c r="I882" s="214">
        <v>21.691147000000001</v>
      </c>
      <c r="J882" s="214">
        <v>189</v>
      </c>
      <c r="K882" s="214">
        <v>36.905571000000002</v>
      </c>
      <c r="L882" s="214">
        <v>189</v>
      </c>
      <c r="M882" s="214">
        <v>36.905571000000002</v>
      </c>
      <c r="N882" s="9"/>
    </row>
    <row r="883" spans="1:14" hidden="1">
      <c r="B883" s="213">
        <v>38200</v>
      </c>
      <c r="C883" s="216"/>
      <c r="D883" s="214">
        <v>0</v>
      </c>
      <c r="E883" s="214">
        <v>0</v>
      </c>
      <c r="F883" s="214">
        <v>0</v>
      </c>
      <c r="G883" s="214">
        <v>0</v>
      </c>
      <c r="H883" s="214">
        <v>3</v>
      </c>
      <c r="I883" s="214">
        <v>24.214236</v>
      </c>
      <c r="J883" s="214">
        <v>186</v>
      </c>
      <c r="K883" s="214">
        <v>35.358472999999996</v>
      </c>
      <c r="L883" s="214">
        <v>186</v>
      </c>
      <c r="M883" s="214">
        <v>35.358472999999996</v>
      </c>
      <c r="N883" s="9"/>
    </row>
    <row r="884" spans="1:14" hidden="1">
      <c r="B884" s="213">
        <v>38231</v>
      </c>
      <c r="C884" s="216"/>
      <c r="D884" s="214">
        <v>0</v>
      </c>
      <c r="E884" s="214">
        <v>0</v>
      </c>
      <c r="F884" s="214">
        <v>0</v>
      </c>
      <c r="G884" s="214">
        <v>0</v>
      </c>
      <c r="H884" s="214">
        <v>3</v>
      </c>
      <c r="I884" s="214">
        <v>24.214236</v>
      </c>
      <c r="J884" s="214">
        <v>185</v>
      </c>
      <c r="K884" s="214">
        <v>36.131346999999998</v>
      </c>
      <c r="L884" s="214">
        <v>185</v>
      </c>
      <c r="M884" s="214">
        <v>36.131346999999998</v>
      </c>
      <c r="N884" s="9"/>
    </row>
    <row r="885" spans="1:14" hidden="1">
      <c r="A885" s="201"/>
      <c r="B885" s="213">
        <v>38261</v>
      </c>
      <c r="C885" s="239"/>
      <c r="D885" s="214">
        <v>0</v>
      </c>
      <c r="E885" s="214">
        <v>0</v>
      </c>
      <c r="F885" s="214">
        <v>0</v>
      </c>
      <c r="G885" s="214">
        <v>0</v>
      </c>
      <c r="H885" s="214">
        <v>3</v>
      </c>
      <c r="I885" s="214">
        <v>24.214236</v>
      </c>
      <c r="J885" s="214">
        <v>182</v>
      </c>
      <c r="K885" s="214">
        <v>37.677073</v>
      </c>
      <c r="L885" s="214">
        <v>182</v>
      </c>
      <c r="M885" s="214">
        <v>37.677073</v>
      </c>
    </row>
    <row r="886" spans="1:14" hidden="1">
      <c r="A886" s="201"/>
      <c r="B886" s="213">
        <v>38292</v>
      </c>
      <c r="C886" s="239"/>
      <c r="D886" s="214">
        <v>0</v>
      </c>
      <c r="E886" s="214">
        <v>0</v>
      </c>
      <c r="F886" s="214">
        <v>0</v>
      </c>
      <c r="G886" s="214">
        <v>0</v>
      </c>
      <c r="H886" s="214">
        <v>3</v>
      </c>
      <c r="I886" s="214">
        <v>24.214236</v>
      </c>
      <c r="J886" s="214">
        <v>182</v>
      </c>
      <c r="K886" s="214">
        <v>34.123986000000002</v>
      </c>
      <c r="L886" s="214">
        <v>182</v>
      </c>
      <c r="M886" s="214">
        <v>34.123986000000002</v>
      </c>
    </row>
    <row r="887" spans="1:14" hidden="1">
      <c r="A887" s="201"/>
      <c r="B887" s="213">
        <v>38322</v>
      </c>
      <c r="C887" s="239"/>
      <c r="D887" s="214">
        <v>0</v>
      </c>
      <c r="E887" s="214">
        <v>0</v>
      </c>
      <c r="F887" s="214">
        <v>0</v>
      </c>
      <c r="G887" s="214">
        <v>0</v>
      </c>
      <c r="H887" s="214">
        <v>3</v>
      </c>
      <c r="I887" s="214">
        <v>23.875831999999999</v>
      </c>
      <c r="J887" s="214">
        <v>181</v>
      </c>
      <c r="K887" s="214">
        <v>35.013379</v>
      </c>
      <c r="L887" s="214">
        <v>181</v>
      </c>
      <c r="M887" s="214">
        <v>35.013379</v>
      </c>
    </row>
    <row r="888" spans="1:14" hidden="1">
      <c r="A888" s="201"/>
      <c r="B888" s="213">
        <v>38353</v>
      </c>
      <c r="C888" s="239"/>
      <c r="D888" s="214">
        <v>0</v>
      </c>
      <c r="E888" s="214">
        <v>0</v>
      </c>
      <c r="F888" s="214">
        <v>0</v>
      </c>
      <c r="G888" s="214">
        <v>0</v>
      </c>
      <c r="H888" s="214">
        <v>3</v>
      </c>
      <c r="I888" s="214">
        <v>12.268635</v>
      </c>
      <c r="J888" s="214">
        <v>180</v>
      </c>
      <c r="K888" s="214">
        <v>35.79954</v>
      </c>
      <c r="L888" s="214">
        <v>180</v>
      </c>
      <c r="M888" s="214">
        <v>35.79954</v>
      </c>
    </row>
    <row r="889" spans="1:14" hidden="1">
      <c r="A889" s="201"/>
      <c r="B889" s="213">
        <v>38384</v>
      </c>
      <c r="C889" s="239"/>
      <c r="D889" s="214">
        <v>0</v>
      </c>
      <c r="E889" s="214">
        <v>0</v>
      </c>
      <c r="F889" s="214">
        <v>0</v>
      </c>
      <c r="G889" s="214">
        <v>0</v>
      </c>
      <c r="H889" s="214">
        <v>2</v>
      </c>
      <c r="I889" s="214">
        <v>12.268635</v>
      </c>
      <c r="J889" s="214">
        <v>177</v>
      </c>
      <c r="K889" s="214">
        <v>36.143379000000003</v>
      </c>
      <c r="L889" s="214">
        <v>177</v>
      </c>
      <c r="M889" s="214">
        <v>36.143379000000003</v>
      </c>
    </row>
    <row r="890" spans="1:14" hidden="1">
      <c r="A890" s="201"/>
      <c r="B890" s="213">
        <v>38412</v>
      </c>
      <c r="C890" s="239"/>
      <c r="D890" s="214">
        <v>0</v>
      </c>
      <c r="E890" s="214">
        <v>0</v>
      </c>
      <c r="F890" s="214">
        <v>0</v>
      </c>
      <c r="G890" s="214">
        <v>0</v>
      </c>
      <c r="H890" s="214">
        <v>2</v>
      </c>
      <c r="I890" s="214">
        <v>12.268635</v>
      </c>
      <c r="J890" s="214">
        <v>175</v>
      </c>
      <c r="K890" s="214">
        <v>37.737681000000002</v>
      </c>
      <c r="L890" s="214">
        <v>175</v>
      </c>
      <c r="M890" s="214">
        <v>37.737681000000002</v>
      </c>
    </row>
    <row r="891" spans="1:14" hidden="1">
      <c r="A891" s="201"/>
      <c r="B891" s="213">
        <v>38443</v>
      </c>
      <c r="C891" s="239"/>
      <c r="D891" s="214">
        <v>0</v>
      </c>
      <c r="E891" s="214">
        <v>0</v>
      </c>
      <c r="F891" s="214">
        <v>0</v>
      </c>
      <c r="G891" s="214">
        <v>0</v>
      </c>
      <c r="H891" s="214">
        <v>2</v>
      </c>
      <c r="I891" s="214">
        <v>12.268635</v>
      </c>
      <c r="J891" s="214">
        <v>174</v>
      </c>
      <c r="K891" s="214">
        <v>41.133502999999997</v>
      </c>
      <c r="L891" s="214">
        <v>174</v>
      </c>
      <c r="M891" s="214">
        <v>41.133502999999997</v>
      </c>
    </row>
    <row r="892" spans="1:14" hidden="1">
      <c r="A892" s="201"/>
      <c r="B892" s="213">
        <v>38473</v>
      </c>
      <c r="C892" s="239"/>
      <c r="D892" s="214">
        <v>0</v>
      </c>
      <c r="E892" s="214">
        <v>0</v>
      </c>
      <c r="F892" s="214">
        <v>0</v>
      </c>
      <c r="G892" s="214">
        <v>0</v>
      </c>
      <c r="H892" s="214">
        <v>2</v>
      </c>
      <c r="I892" s="214">
        <v>12.268635</v>
      </c>
      <c r="J892" s="214">
        <v>172</v>
      </c>
      <c r="K892" s="214">
        <v>40.748548999999997</v>
      </c>
      <c r="L892" s="214">
        <v>172</v>
      </c>
      <c r="M892" s="214">
        <v>40.748548999999997</v>
      </c>
    </row>
    <row r="893" spans="1:14" hidden="1">
      <c r="A893" s="201"/>
      <c r="B893" s="213">
        <v>38504</v>
      </c>
      <c r="C893" s="239"/>
      <c r="D893" s="214">
        <v>0</v>
      </c>
      <c r="E893" s="214">
        <v>0</v>
      </c>
      <c r="F893" s="214">
        <v>0</v>
      </c>
      <c r="G893" s="214">
        <v>0</v>
      </c>
      <c r="H893" s="214">
        <v>2</v>
      </c>
      <c r="I893" s="214">
        <v>12.268635</v>
      </c>
      <c r="J893" s="214">
        <v>171</v>
      </c>
      <c r="K893" s="214">
        <v>41.241228</v>
      </c>
      <c r="L893" s="214">
        <v>171</v>
      </c>
      <c r="M893" s="214">
        <v>41.241228</v>
      </c>
    </row>
    <row r="894" spans="1:14" hidden="1">
      <c r="A894" s="201"/>
      <c r="B894" s="213">
        <v>38534</v>
      </c>
      <c r="C894" s="239"/>
      <c r="D894" s="214">
        <v>0</v>
      </c>
      <c r="E894" s="214">
        <v>0</v>
      </c>
      <c r="F894" s="214">
        <v>0</v>
      </c>
      <c r="G894" s="214">
        <v>0</v>
      </c>
      <c r="H894" s="214">
        <v>2</v>
      </c>
      <c r="I894" s="214">
        <v>12.855714000000001</v>
      </c>
      <c r="J894" s="214">
        <v>170</v>
      </c>
      <c r="K894" s="214">
        <v>39.645994000000002</v>
      </c>
      <c r="L894" s="214">
        <v>170</v>
      </c>
      <c r="M894" s="214">
        <v>39.645994000000002</v>
      </c>
    </row>
    <row r="895" spans="1:14" hidden="1">
      <c r="A895" s="201"/>
      <c r="B895" s="213">
        <v>38565</v>
      </c>
      <c r="C895" s="239"/>
      <c r="D895" s="214">
        <v>0</v>
      </c>
      <c r="E895" s="214">
        <v>0</v>
      </c>
      <c r="F895" s="214">
        <v>0</v>
      </c>
      <c r="G895" s="214">
        <v>0</v>
      </c>
      <c r="H895" s="214">
        <v>2</v>
      </c>
      <c r="I895" s="214">
        <v>12.862862</v>
      </c>
      <c r="J895" s="214">
        <v>170</v>
      </c>
      <c r="K895" s="214">
        <v>40.673273000000002</v>
      </c>
      <c r="L895" s="214">
        <v>170</v>
      </c>
      <c r="M895" s="214">
        <v>40.673273000000002</v>
      </c>
    </row>
    <row r="896" spans="1:14" hidden="1">
      <c r="A896" s="201"/>
      <c r="B896" s="213">
        <v>38596</v>
      </c>
      <c r="C896" s="239"/>
      <c r="D896" s="214">
        <v>0</v>
      </c>
      <c r="E896" s="214">
        <v>0</v>
      </c>
      <c r="F896" s="214">
        <v>0</v>
      </c>
      <c r="G896" s="214">
        <v>0</v>
      </c>
      <c r="H896" s="214">
        <v>2</v>
      </c>
      <c r="I896" s="214">
        <v>12.862862</v>
      </c>
      <c r="J896" s="214">
        <v>169</v>
      </c>
      <c r="K896" s="214">
        <v>38.232201000000003</v>
      </c>
      <c r="L896" s="214">
        <v>169</v>
      </c>
      <c r="M896" s="214">
        <v>38.232201000000003</v>
      </c>
      <c r="N896" s="240"/>
    </row>
    <row r="897" spans="1:13" hidden="1">
      <c r="A897" s="201"/>
      <c r="B897" s="213">
        <v>38626</v>
      </c>
      <c r="C897" s="239"/>
      <c r="D897" s="214">
        <v>0</v>
      </c>
      <c r="E897" s="214">
        <v>0</v>
      </c>
      <c r="F897" s="214">
        <v>0</v>
      </c>
      <c r="G897" s="214">
        <v>0</v>
      </c>
      <c r="H897" s="214">
        <v>2</v>
      </c>
      <c r="I897" s="214">
        <v>12.862862</v>
      </c>
      <c r="J897" s="214">
        <v>169</v>
      </c>
      <c r="K897" s="214">
        <v>38.508367999999997</v>
      </c>
      <c r="L897" s="214">
        <v>169</v>
      </c>
      <c r="M897" s="214">
        <v>38.508367999999997</v>
      </c>
    </row>
    <row r="898" spans="1:13" hidden="1">
      <c r="A898" s="201"/>
      <c r="B898" s="213">
        <v>38657</v>
      </c>
      <c r="C898" s="239"/>
      <c r="D898" s="214">
        <v>0</v>
      </c>
      <c r="E898" s="214">
        <v>0</v>
      </c>
      <c r="F898" s="214">
        <v>0</v>
      </c>
      <c r="G898" s="214">
        <v>0</v>
      </c>
      <c r="H898" s="214">
        <v>2</v>
      </c>
      <c r="I898" s="214">
        <v>12.862862</v>
      </c>
      <c r="J898" s="214">
        <v>167</v>
      </c>
      <c r="K898" s="214">
        <v>38.270308999999997</v>
      </c>
      <c r="L898" s="214">
        <v>167</v>
      </c>
      <c r="M898" s="214">
        <v>38.270308999999997</v>
      </c>
    </row>
    <row r="899" spans="1:13" hidden="1">
      <c r="A899" s="201"/>
      <c r="B899" s="213">
        <v>38687</v>
      </c>
      <c r="C899" s="239"/>
      <c r="D899" s="214">
        <v>0</v>
      </c>
      <c r="E899" s="214">
        <v>0</v>
      </c>
      <c r="F899" s="214">
        <v>0</v>
      </c>
      <c r="G899" s="214">
        <v>0</v>
      </c>
      <c r="H899" s="214">
        <v>2</v>
      </c>
      <c r="I899" s="214">
        <v>12.862862</v>
      </c>
      <c r="J899" s="214">
        <v>167</v>
      </c>
      <c r="K899" s="214">
        <v>36.624370999999996</v>
      </c>
      <c r="L899" s="214">
        <v>167</v>
      </c>
      <c r="M899" s="214">
        <v>36.624370999999996</v>
      </c>
    </row>
    <row r="900" spans="1:13" hidden="1">
      <c r="A900" s="201"/>
      <c r="B900" s="213">
        <v>38718</v>
      </c>
      <c r="C900" s="239"/>
      <c r="D900" s="214">
        <v>0</v>
      </c>
      <c r="E900" s="214">
        <v>0</v>
      </c>
      <c r="F900" s="214">
        <v>0</v>
      </c>
      <c r="G900" s="214">
        <v>0</v>
      </c>
      <c r="H900" s="214">
        <v>2</v>
      </c>
      <c r="I900" s="214">
        <v>12.862862</v>
      </c>
      <c r="J900" s="214">
        <v>166</v>
      </c>
      <c r="K900" s="214">
        <v>37.333247</v>
      </c>
      <c r="L900" s="214">
        <v>166</v>
      </c>
      <c r="M900" s="214">
        <v>37.333247</v>
      </c>
    </row>
    <row r="901" spans="1:13" hidden="1">
      <c r="A901" s="201"/>
      <c r="B901" s="213">
        <v>38749</v>
      </c>
      <c r="C901" s="239"/>
      <c r="D901" s="214">
        <v>0</v>
      </c>
      <c r="E901" s="214">
        <v>0</v>
      </c>
      <c r="F901" s="214">
        <v>0</v>
      </c>
      <c r="G901" s="214">
        <v>0</v>
      </c>
      <c r="H901" s="214">
        <v>2</v>
      </c>
      <c r="I901" s="214">
        <v>12.862862</v>
      </c>
      <c r="J901" s="214">
        <v>166</v>
      </c>
      <c r="K901" s="214">
        <v>37.857852000000001</v>
      </c>
      <c r="L901" s="214">
        <v>166</v>
      </c>
      <c r="M901" s="214">
        <v>37.857852000000001</v>
      </c>
    </row>
    <row r="902" spans="1:13" hidden="1">
      <c r="A902" s="201"/>
      <c r="B902" s="213">
        <v>38777</v>
      </c>
      <c r="C902" s="239"/>
      <c r="D902" s="214">
        <v>0</v>
      </c>
      <c r="E902" s="214">
        <v>0</v>
      </c>
      <c r="F902" s="214">
        <v>0</v>
      </c>
      <c r="G902" s="214">
        <v>0</v>
      </c>
      <c r="H902" s="214">
        <v>2</v>
      </c>
      <c r="I902" s="214">
        <v>12.862862</v>
      </c>
      <c r="J902" s="214">
        <v>166</v>
      </c>
      <c r="K902" s="214">
        <v>39.383274</v>
      </c>
      <c r="L902" s="214">
        <v>166</v>
      </c>
      <c r="M902" s="214">
        <v>39.383274</v>
      </c>
    </row>
    <row r="903" spans="1:13" hidden="1">
      <c r="A903" s="201"/>
      <c r="B903" s="213">
        <v>38808</v>
      </c>
      <c r="C903" s="239"/>
      <c r="D903" s="214">
        <v>0</v>
      </c>
      <c r="E903" s="214">
        <v>0</v>
      </c>
      <c r="F903" s="214">
        <v>0</v>
      </c>
      <c r="G903" s="214">
        <v>0</v>
      </c>
      <c r="H903" s="214">
        <v>2</v>
      </c>
      <c r="I903" s="214">
        <v>12.862862</v>
      </c>
      <c r="J903" s="214">
        <v>166</v>
      </c>
      <c r="K903" s="214">
        <v>41.359811000000001</v>
      </c>
      <c r="L903" s="214">
        <v>166</v>
      </c>
      <c r="M903" s="214">
        <v>41.359811000000001</v>
      </c>
    </row>
    <row r="904" spans="1:13" hidden="1">
      <c r="A904" s="201"/>
      <c r="B904" s="213">
        <v>38838</v>
      </c>
      <c r="C904" s="239"/>
      <c r="D904" s="214">
        <v>0</v>
      </c>
      <c r="E904" s="214">
        <v>0</v>
      </c>
      <c r="F904" s="214">
        <v>0</v>
      </c>
      <c r="G904" s="214">
        <v>0</v>
      </c>
      <c r="H904" s="214">
        <v>2</v>
      </c>
      <c r="I904" s="214">
        <v>12.862862</v>
      </c>
      <c r="J904" s="214">
        <v>165</v>
      </c>
      <c r="K904" s="214">
        <v>41.861102000000002</v>
      </c>
      <c r="L904" s="214">
        <v>165</v>
      </c>
      <c r="M904" s="214">
        <v>41.861102000000002</v>
      </c>
    </row>
    <row r="905" spans="1:13" hidden="1">
      <c r="A905" s="201"/>
      <c r="B905" s="213">
        <v>38869</v>
      </c>
      <c r="C905" s="239"/>
      <c r="D905" s="214">
        <v>0</v>
      </c>
      <c r="E905" s="214">
        <v>0</v>
      </c>
      <c r="F905" s="214">
        <v>0</v>
      </c>
      <c r="G905" s="214">
        <v>0</v>
      </c>
      <c r="H905" s="214">
        <v>2</v>
      </c>
      <c r="I905" s="214">
        <v>12.862862</v>
      </c>
      <c r="J905" s="214">
        <v>164</v>
      </c>
      <c r="K905" s="214">
        <v>43.009287</v>
      </c>
      <c r="L905" s="214">
        <v>164</v>
      </c>
      <c r="M905" s="214">
        <v>43.009287</v>
      </c>
    </row>
    <row r="906" spans="1:13" hidden="1">
      <c r="A906" s="201"/>
      <c r="B906" s="213">
        <v>38899</v>
      </c>
      <c r="C906" s="239"/>
      <c r="D906" s="214">
        <v>0</v>
      </c>
      <c r="E906" s="214">
        <v>0</v>
      </c>
      <c r="F906" s="214">
        <v>0</v>
      </c>
      <c r="G906" s="214">
        <v>0</v>
      </c>
      <c r="H906" s="214">
        <v>2</v>
      </c>
      <c r="I906" s="214">
        <v>13.621816000000001</v>
      </c>
      <c r="J906" s="214">
        <v>163</v>
      </c>
      <c r="K906" s="214">
        <v>43.588515999999998</v>
      </c>
      <c r="L906" s="214">
        <v>163</v>
      </c>
      <c r="M906" s="214">
        <v>43.588515999999998</v>
      </c>
    </row>
    <row r="907" spans="1:13" hidden="1">
      <c r="A907" s="201"/>
      <c r="B907" s="213">
        <v>38930</v>
      </c>
      <c r="C907" s="239"/>
      <c r="D907" s="214">
        <v>0</v>
      </c>
      <c r="E907" s="214">
        <v>0</v>
      </c>
      <c r="F907" s="214">
        <v>0</v>
      </c>
      <c r="G907" s="214">
        <v>0</v>
      </c>
      <c r="H907" s="214">
        <v>2</v>
      </c>
      <c r="I907" s="214">
        <v>13.622246000000001</v>
      </c>
      <c r="J907" s="214">
        <v>163</v>
      </c>
      <c r="K907" s="214">
        <v>44.389580000000002</v>
      </c>
      <c r="L907" s="214">
        <v>163</v>
      </c>
      <c r="M907" s="214">
        <v>44.389580000000002</v>
      </c>
    </row>
    <row r="908" spans="1:13" hidden="1">
      <c r="A908" s="201"/>
      <c r="B908" s="213">
        <v>38961</v>
      </c>
      <c r="C908" s="239"/>
      <c r="D908" s="214">
        <v>0</v>
      </c>
      <c r="E908" s="214">
        <v>0</v>
      </c>
      <c r="F908" s="214">
        <v>0</v>
      </c>
      <c r="G908" s="214">
        <v>0</v>
      </c>
      <c r="H908" s="214">
        <v>2</v>
      </c>
      <c r="I908" s="214">
        <v>13.622246000000001</v>
      </c>
      <c r="J908" s="214">
        <v>162</v>
      </c>
      <c r="K908" s="214">
        <v>45.001227999999998</v>
      </c>
      <c r="L908" s="214">
        <v>162</v>
      </c>
      <c r="M908" s="214">
        <v>45.001227999999998</v>
      </c>
    </row>
    <row r="909" spans="1:13" hidden="1">
      <c r="A909" s="201"/>
      <c r="B909" s="213">
        <v>38991</v>
      </c>
      <c r="C909" s="239"/>
      <c r="D909" s="214">
        <v>0</v>
      </c>
      <c r="E909" s="214">
        <v>0</v>
      </c>
      <c r="F909" s="214">
        <v>0</v>
      </c>
      <c r="G909" s="214">
        <v>0</v>
      </c>
      <c r="H909" s="214">
        <v>2</v>
      </c>
      <c r="I909" s="214">
        <v>13.622246000000001</v>
      </c>
      <c r="J909" s="214">
        <v>162</v>
      </c>
      <c r="K909" s="214">
        <v>45.972475000000003</v>
      </c>
      <c r="L909" s="214">
        <v>162</v>
      </c>
      <c r="M909" s="214">
        <v>45.972475000000003</v>
      </c>
    </row>
    <row r="910" spans="1:13" hidden="1">
      <c r="A910" s="201"/>
      <c r="B910" s="213">
        <v>39022</v>
      </c>
      <c r="C910" s="239"/>
      <c r="D910" s="214">
        <v>0</v>
      </c>
      <c r="E910" s="214">
        <v>0</v>
      </c>
      <c r="F910" s="214">
        <v>0</v>
      </c>
      <c r="G910" s="214">
        <v>0</v>
      </c>
      <c r="H910" s="214">
        <v>2</v>
      </c>
      <c r="I910" s="214">
        <v>13.622246000000001</v>
      </c>
      <c r="J910" s="214">
        <v>162</v>
      </c>
      <c r="K910" s="214">
        <v>45.195419000000001</v>
      </c>
      <c r="L910" s="214">
        <v>162</v>
      </c>
      <c r="M910" s="214">
        <v>45.195419000000001</v>
      </c>
    </row>
    <row r="911" spans="1:13" hidden="1">
      <c r="A911" s="201"/>
      <c r="B911" s="213">
        <v>39052</v>
      </c>
      <c r="C911" s="239"/>
      <c r="D911" s="214">
        <v>0</v>
      </c>
      <c r="E911" s="214">
        <v>0</v>
      </c>
      <c r="F911" s="214">
        <v>0</v>
      </c>
      <c r="G911" s="214">
        <v>0</v>
      </c>
      <c r="H911" s="214">
        <v>2</v>
      </c>
      <c r="I911" s="214">
        <v>13.622246000000001</v>
      </c>
      <c r="J911" s="214">
        <v>162</v>
      </c>
      <c r="K911" s="214">
        <v>45.380017000000002</v>
      </c>
      <c r="L911" s="214">
        <v>162</v>
      </c>
      <c r="M911" s="214">
        <v>45.380017000000002</v>
      </c>
    </row>
    <row r="912" spans="1:13" hidden="1">
      <c r="A912" s="201"/>
      <c r="B912" s="213">
        <v>39083</v>
      </c>
      <c r="C912" s="239"/>
      <c r="D912" s="214">
        <v>0</v>
      </c>
      <c r="E912" s="214">
        <v>0</v>
      </c>
      <c r="F912" s="214">
        <v>0</v>
      </c>
      <c r="G912" s="214">
        <v>0</v>
      </c>
      <c r="H912" s="214">
        <v>2</v>
      </c>
      <c r="I912" s="214">
        <v>13.622246000000001</v>
      </c>
      <c r="J912" s="214">
        <v>161</v>
      </c>
      <c r="K912" s="214">
        <v>39.839176999999999</v>
      </c>
      <c r="L912" s="214">
        <v>161</v>
      </c>
      <c r="M912" s="214">
        <v>39.839176999999999</v>
      </c>
    </row>
    <row r="913" spans="1:13" hidden="1">
      <c r="A913" s="201"/>
      <c r="B913" s="213">
        <v>39114</v>
      </c>
      <c r="C913" s="239"/>
      <c r="D913" s="214">
        <v>0</v>
      </c>
      <c r="E913" s="214">
        <v>0</v>
      </c>
      <c r="F913" s="214">
        <v>0</v>
      </c>
      <c r="G913" s="214">
        <v>0</v>
      </c>
      <c r="H913" s="214">
        <v>2</v>
      </c>
      <c r="I913" s="214">
        <v>13.622246000000001</v>
      </c>
      <c r="J913" s="214">
        <v>161</v>
      </c>
      <c r="K913" s="214">
        <v>40.625435000000003</v>
      </c>
      <c r="L913" s="214">
        <v>161</v>
      </c>
      <c r="M913" s="214">
        <v>40.625435000000003</v>
      </c>
    </row>
    <row r="914" spans="1:13" hidden="1">
      <c r="A914" s="201"/>
      <c r="B914" s="213">
        <v>39142</v>
      </c>
      <c r="C914" s="239"/>
      <c r="D914" s="214">
        <v>0</v>
      </c>
      <c r="E914" s="214">
        <v>0</v>
      </c>
      <c r="F914" s="214">
        <v>0</v>
      </c>
      <c r="G914" s="214">
        <v>0</v>
      </c>
      <c r="H914" s="214">
        <v>2</v>
      </c>
      <c r="I914" s="214">
        <v>13.622246000000001</v>
      </c>
      <c r="J914" s="214">
        <v>159</v>
      </c>
      <c r="K914" s="214">
        <v>39.760914</v>
      </c>
      <c r="L914" s="214">
        <v>159</v>
      </c>
      <c r="M914" s="214">
        <v>39.760914</v>
      </c>
    </row>
    <row r="915" spans="1:13" hidden="1">
      <c r="A915" s="201"/>
      <c r="B915" s="213">
        <v>39173</v>
      </c>
      <c r="C915" s="239"/>
      <c r="D915" s="214">
        <v>0</v>
      </c>
      <c r="E915" s="214">
        <v>0</v>
      </c>
      <c r="F915" s="214">
        <v>0</v>
      </c>
      <c r="G915" s="214">
        <v>0</v>
      </c>
      <c r="H915" s="214">
        <v>2</v>
      </c>
      <c r="I915" s="214">
        <v>13.622246000000001</v>
      </c>
      <c r="J915" s="214">
        <v>158</v>
      </c>
      <c r="K915" s="214">
        <v>43.102389000000002</v>
      </c>
      <c r="L915" s="214">
        <v>158</v>
      </c>
      <c r="M915" s="214">
        <v>43.102389000000002</v>
      </c>
    </row>
    <row r="916" spans="1:13" hidden="1">
      <c r="A916" s="201"/>
      <c r="B916" s="213">
        <v>39203</v>
      </c>
      <c r="C916" s="239"/>
      <c r="D916" s="214">
        <v>0</v>
      </c>
      <c r="E916" s="214">
        <v>0</v>
      </c>
      <c r="F916" s="214">
        <v>0</v>
      </c>
      <c r="G916" s="214">
        <v>0</v>
      </c>
      <c r="H916" s="214">
        <v>2</v>
      </c>
      <c r="I916" s="214">
        <v>13.622246000000001</v>
      </c>
      <c r="J916" s="214">
        <v>158</v>
      </c>
      <c r="K916" s="214">
        <v>43.563648999999998</v>
      </c>
      <c r="L916" s="214">
        <v>158</v>
      </c>
      <c r="M916" s="214">
        <v>43.563648999999998</v>
      </c>
    </row>
    <row r="917" spans="1:13" hidden="1">
      <c r="A917" s="201"/>
      <c r="B917" s="213">
        <v>39234</v>
      </c>
      <c r="C917" s="239"/>
      <c r="D917" s="214">
        <v>0</v>
      </c>
      <c r="E917" s="214">
        <v>0</v>
      </c>
      <c r="F917" s="214">
        <v>0</v>
      </c>
      <c r="G917" s="214">
        <v>0</v>
      </c>
      <c r="H917" s="214">
        <v>2</v>
      </c>
      <c r="I917" s="214">
        <v>13.622246000000001</v>
      </c>
      <c r="J917" s="214">
        <v>158</v>
      </c>
      <c r="K917" s="214">
        <v>43.225602000000002</v>
      </c>
      <c r="L917" s="214">
        <v>158</v>
      </c>
      <c r="M917" s="214">
        <v>43.225602000000002</v>
      </c>
    </row>
    <row r="918" spans="1:13" hidden="1">
      <c r="A918" s="201"/>
      <c r="B918" s="213">
        <v>39264</v>
      </c>
      <c r="C918" s="239"/>
      <c r="D918" s="214">
        <v>0</v>
      </c>
      <c r="E918" s="214">
        <v>0</v>
      </c>
      <c r="F918" s="214">
        <v>0</v>
      </c>
      <c r="G918" s="214">
        <v>0</v>
      </c>
      <c r="H918" s="214">
        <v>2</v>
      </c>
      <c r="I918" s="214">
        <v>14.260085</v>
      </c>
      <c r="J918" s="214">
        <v>157</v>
      </c>
      <c r="K918" s="214">
        <v>43.667377999999999</v>
      </c>
      <c r="L918" s="214">
        <v>157</v>
      </c>
      <c r="M918" s="214">
        <v>43.667377999999999</v>
      </c>
    </row>
    <row r="919" spans="1:13" hidden="1">
      <c r="A919" s="201"/>
      <c r="B919" s="213">
        <v>39295</v>
      </c>
      <c r="C919" s="239"/>
      <c r="D919" s="214">
        <v>0</v>
      </c>
      <c r="E919" s="214">
        <v>0</v>
      </c>
      <c r="F919" s="214">
        <v>0</v>
      </c>
      <c r="G919" s="214">
        <v>0</v>
      </c>
      <c r="H919" s="214">
        <v>2</v>
      </c>
      <c r="I919" s="214">
        <v>14.260467</v>
      </c>
      <c r="J919" s="214">
        <v>156</v>
      </c>
      <c r="K919" s="214">
        <v>44.464745000000001</v>
      </c>
      <c r="L919" s="214">
        <v>156</v>
      </c>
      <c r="M919" s="214">
        <v>44.464745000000001</v>
      </c>
    </row>
    <row r="920" spans="1:13" hidden="1">
      <c r="A920" s="201"/>
      <c r="B920" s="213">
        <v>39326</v>
      </c>
      <c r="C920" s="239"/>
      <c r="D920" s="214">
        <v>0</v>
      </c>
      <c r="E920" s="214">
        <v>0</v>
      </c>
      <c r="F920" s="214">
        <v>0</v>
      </c>
      <c r="G920" s="214">
        <v>0</v>
      </c>
      <c r="H920" s="214">
        <v>2</v>
      </c>
      <c r="I920" s="214">
        <v>14.260467</v>
      </c>
      <c r="J920" s="214">
        <v>156</v>
      </c>
      <c r="K920" s="214">
        <v>44.197133999999998</v>
      </c>
      <c r="L920" s="214">
        <v>156</v>
      </c>
      <c r="M920" s="214">
        <v>44.197133999999998</v>
      </c>
    </row>
    <row r="921" spans="1:13" hidden="1">
      <c r="A921" s="201"/>
      <c r="B921" s="213">
        <v>39356</v>
      </c>
      <c r="C921" s="239"/>
      <c r="D921" s="214">
        <v>0</v>
      </c>
      <c r="E921" s="214">
        <v>0</v>
      </c>
      <c r="F921" s="214">
        <v>0</v>
      </c>
      <c r="G921" s="214">
        <v>0</v>
      </c>
      <c r="H921" s="214">
        <v>2</v>
      </c>
      <c r="I921" s="214">
        <v>14.260467</v>
      </c>
      <c r="J921" s="214">
        <v>156</v>
      </c>
      <c r="K921" s="214">
        <v>44.622295000000001</v>
      </c>
      <c r="L921" s="214">
        <v>156</v>
      </c>
      <c r="M921" s="214">
        <v>44.622295000000001</v>
      </c>
    </row>
    <row r="922" spans="1:13" hidden="1">
      <c r="A922" s="201"/>
      <c r="B922" s="213">
        <v>39387</v>
      </c>
      <c r="C922" s="239"/>
      <c r="D922" s="214">
        <v>0</v>
      </c>
      <c r="E922" s="214">
        <v>0</v>
      </c>
      <c r="F922" s="214">
        <v>0</v>
      </c>
      <c r="G922" s="214">
        <v>0</v>
      </c>
      <c r="H922" s="214">
        <v>2</v>
      </c>
      <c r="I922" s="214">
        <v>14.260467</v>
      </c>
      <c r="J922" s="214">
        <v>155</v>
      </c>
      <c r="K922" s="214">
        <v>40.402045000000001</v>
      </c>
      <c r="L922" s="214">
        <v>155</v>
      </c>
      <c r="M922" s="214">
        <v>40.402045000000001</v>
      </c>
    </row>
    <row r="923" spans="1:13" hidden="1">
      <c r="A923" s="201"/>
      <c r="B923" s="213">
        <v>39417</v>
      </c>
      <c r="C923" s="239"/>
      <c r="D923" s="214">
        <v>0</v>
      </c>
      <c r="E923" s="214">
        <v>0</v>
      </c>
      <c r="F923" s="214">
        <v>0</v>
      </c>
      <c r="G923" s="214">
        <v>0</v>
      </c>
      <c r="H923" s="214">
        <v>2</v>
      </c>
      <c r="I923" s="214">
        <v>14.260467</v>
      </c>
      <c r="J923" s="214">
        <v>155</v>
      </c>
      <c r="K923" s="214">
        <v>40.913201000000001</v>
      </c>
      <c r="L923" s="214">
        <v>155</v>
      </c>
      <c r="M923" s="214">
        <v>40.913201000000001</v>
      </c>
    </row>
    <row r="924" spans="1:13">
      <c r="A924" s="201"/>
      <c r="B924" s="213">
        <v>39448</v>
      </c>
      <c r="C924" s="239"/>
      <c r="D924" s="214">
        <v>0</v>
      </c>
      <c r="E924" s="214">
        <v>0</v>
      </c>
      <c r="F924" s="214">
        <v>0</v>
      </c>
      <c r="G924" s="214">
        <v>0</v>
      </c>
      <c r="H924" s="214">
        <v>2</v>
      </c>
      <c r="I924" s="214">
        <v>14.260467</v>
      </c>
      <c r="J924" s="214">
        <v>155</v>
      </c>
      <c r="K924" s="214">
        <v>40.717387000000002</v>
      </c>
      <c r="L924" s="214"/>
      <c r="M924" s="214"/>
    </row>
    <row r="925" spans="1:13">
      <c r="A925" s="201"/>
      <c r="B925" s="213">
        <v>39479</v>
      </c>
      <c r="C925" s="239"/>
      <c r="D925" s="214">
        <v>0</v>
      </c>
      <c r="E925" s="214">
        <v>0</v>
      </c>
      <c r="F925" s="214">
        <v>0</v>
      </c>
      <c r="G925" s="214">
        <v>0</v>
      </c>
      <c r="H925" s="214">
        <v>2</v>
      </c>
      <c r="I925" s="214">
        <v>14.260467</v>
      </c>
      <c r="J925" s="214">
        <v>155</v>
      </c>
      <c r="K925" s="214">
        <v>41.338191000000002</v>
      </c>
      <c r="L925" s="214"/>
      <c r="M925" s="214"/>
    </row>
    <row r="926" spans="1:13">
      <c r="A926" s="201"/>
      <c r="B926" s="213">
        <v>39508</v>
      </c>
      <c r="C926" s="239"/>
      <c r="D926" s="214">
        <v>0</v>
      </c>
      <c r="E926" s="214">
        <v>0</v>
      </c>
      <c r="F926" s="214">
        <v>0</v>
      </c>
      <c r="G926" s="214">
        <v>0</v>
      </c>
      <c r="H926" s="214">
        <v>2</v>
      </c>
      <c r="I926" s="214">
        <v>14.260467</v>
      </c>
      <c r="J926" s="214">
        <v>155</v>
      </c>
      <c r="K926" s="214">
        <v>42.862983</v>
      </c>
      <c r="L926" s="214"/>
      <c r="M926" s="214"/>
    </row>
    <row r="927" spans="1:13">
      <c r="A927" s="201"/>
      <c r="B927" s="213">
        <v>39539</v>
      </c>
      <c r="C927" s="239"/>
      <c r="D927" s="214">
        <v>0</v>
      </c>
      <c r="E927" s="214">
        <v>0</v>
      </c>
      <c r="F927" s="214">
        <v>0</v>
      </c>
      <c r="G927" s="214">
        <v>0</v>
      </c>
      <c r="H927" s="214">
        <v>2</v>
      </c>
      <c r="I927" s="214">
        <v>14.260467</v>
      </c>
      <c r="J927" s="214">
        <v>154</v>
      </c>
      <c r="K927" s="214">
        <v>46.559387999999998</v>
      </c>
      <c r="L927" s="214"/>
      <c r="M927" s="214"/>
    </row>
    <row r="928" spans="1:13">
      <c r="A928" s="201"/>
      <c r="B928" s="213">
        <v>39569</v>
      </c>
      <c r="C928" s="239"/>
      <c r="D928" s="214">
        <v>0</v>
      </c>
      <c r="E928" s="214">
        <v>0</v>
      </c>
      <c r="F928" s="214">
        <v>0</v>
      </c>
      <c r="G928" s="214">
        <v>0</v>
      </c>
      <c r="H928" s="214">
        <v>2</v>
      </c>
      <c r="I928" s="214">
        <v>14.260467</v>
      </c>
      <c r="J928" s="214">
        <v>154</v>
      </c>
      <c r="K928" s="214">
        <v>48.286402000000002</v>
      </c>
      <c r="L928" s="214"/>
      <c r="M928" s="214"/>
    </row>
    <row r="929" spans="1:13">
      <c r="A929" s="201"/>
      <c r="B929" s="213">
        <v>39600</v>
      </c>
      <c r="C929" s="239"/>
      <c r="D929" s="214">
        <v>0</v>
      </c>
      <c r="E929" s="214">
        <v>0</v>
      </c>
      <c r="F929" s="214">
        <v>0</v>
      </c>
      <c r="G929" s="214">
        <v>0</v>
      </c>
      <c r="H929" s="214">
        <v>2</v>
      </c>
      <c r="I929" s="214">
        <v>14.260467</v>
      </c>
      <c r="J929" s="214">
        <v>154</v>
      </c>
      <c r="K929" s="214">
        <v>48.829296999999997</v>
      </c>
      <c r="L929" s="214"/>
      <c r="M929" s="214"/>
    </row>
    <row r="930" spans="1:13">
      <c r="A930" s="201"/>
      <c r="B930" s="213">
        <v>39630</v>
      </c>
      <c r="C930" s="216"/>
      <c r="D930" s="214">
        <v>0</v>
      </c>
      <c r="E930" s="216">
        <v>0</v>
      </c>
      <c r="F930" s="214">
        <v>0</v>
      </c>
      <c r="G930" s="216">
        <v>0</v>
      </c>
      <c r="H930" s="216">
        <v>2</v>
      </c>
      <c r="I930" s="216">
        <v>15.769544</v>
      </c>
      <c r="J930" s="216">
        <v>152</v>
      </c>
      <c r="K930" s="216">
        <v>49.431736000000001</v>
      </c>
      <c r="L930" s="216"/>
      <c r="M930" s="216"/>
    </row>
    <row r="931" spans="1:13">
      <c r="A931" s="201"/>
      <c r="B931" s="213">
        <v>39661</v>
      </c>
      <c r="C931" s="216"/>
      <c r="D931" s="214">
        <v>0</v>
      </c>
      <c r="E931" s="216">
        <v>0</v>
      </c>
      <c r="F931" s="214">
        <v>0</v>
      </c>
      <c r="G931" s="216">
        <v>0</v>
      </c>
      <c r="H931" s="216">
        <v>2</v>
      </c>
      <c r="I931" s="216">
        <v>15.770424999999999</v>
      </c>
      <c r="J931" s="216">
        <v>152</v>
      </c>
      <c r="K931" s="216">
        <v>48.590583000000002</v>
      </c>
      <c r="L931" s="216"/>
      <c r="M931" s="216"/>
    </row>
    <row r="932" spans="1:13">
      <c r="A932" s="201"/>
      <c r="B932" s="213">
        <v>39692</v>
      </c>
      <c r="C932" s="216"/>
      <c r="D932" s="214">
        <v>0</v>
      </c>
      <c r="E932" s="216">
        <v>0</v>
      </c>
      <c r="F932" s="214">
        <v>0</v>
      </c>
      <c r="G932" s="216">
        <v>0</v>
      </c>
      <c r="H932" s="216">
        <v>2</v>
      </c>
      <c r="I932" s="216">
        <v>15.770424999999999</v>
      </c>
      <c r="J932" s="216">
        <v>152</v>
      </c>
      <c r="K932" s="216">
        <v>49.190953</v>
      </c>
      <c r="L932" s="216"/>
      <c r="M932" s="216"/>
    </row>
    <row r="933" spans="1:13">
      <c r="A933" s="201"/>
      <c r="B933" s="213">
        <v>39722</v>
      </c>
      <c r="C933" s="216"/>
      <c r="D933" s="214">
        <v>0</v>
      </c>
      <c r="E933" s="216">
        <v>0</v>
      </c>
      <c r="F933" s="214">
        <v>0</v>
      </c>
      <c r="G933" s="216">
        <v>0</v>
      </c>
      <c r="H933" s="216">
        <v>2</v>
      </c>
      <c r="I933" s="216">
        <v>15.770424999999999</v>
      </c>
      <c r="J933" s="216">
        <v>152</v>
      </c>
      <c r="K933" s="216">
        <v>50.584229999999998</v>
      </c>
      <c r="L933" s="216"/>
      <c r="M933" s="216"/>
    </row>
    <row r="934" spans="1:13">
      <c r="A934" s="201"/>
      <c r="B934" s="213">
        <v>39753</v>
      </c>
      <c r="C934" s="216"/>
      <c r="D934" s="214">
        <v>0</v>
      </c>
      <c r="E934" s="216">
        <v>0</v>
      </c>
      <c r="F934" s="214">
        <v>0</v>
      </c>
      <c r="G934" s="216">
        <v>0</v>
      </c>
      <c r="H934" s="216">
        <v>2</v>
      </c>
      <c r="I934" s="216">
        <v>15.770424999999999</v>
      </c>
      <c r="J934" s="216">
        <v>152</v>
      </c>
      <c r="K934" s="216">
        <v>49.476759999999999</v>
      </c>
      <c r="L934" s="216"/>
      <c r="M934" s="216"/>
    </row>
    <row r="935" spans="1:13">
      <c r="A935" s="201"/>
      <c r="B935" s="213">
        <v>39783</v>
      </c>
      <c r="C935" s="216"/>
      <c r="D935" s="214">
        <v>0</v>
      </c>
      <c r="E935" s="216">
        <v>0</v>
      </c>
      <c r="F935" s="214">
        <v>0</v>
      </c>
      <c r="G935" s="216">
        <v>0</v>
      </c>
      <c r="H935" s="216">
        <v>2</v>
      </c>
      <c r="I935" s="216">
        <v>15.761583999999999</v>
      </c>
      <c r="J935" s="216">
        <v>151</v>
      </c>
      <c r="K935" s="216">
        <v>49.945906999999998</v>
      </c>
      <c r="L935" s="216"/>
      <c r="M935" s="216"/>
    </row>
    <row r="936" spans="1:13">
      <c r="A936" s="201"/>
      <c r="B936" s="213">
        <v>39814</v>
      </c>
      <c r="C936" s="216"/>
      <c r="D936" s="214">
        <v>0</v>
      </c>
      <c r="E936" s="216">
        <v>0</v>
      </c>
      <c r="F936" s="214">
        <v>0</v>
      </c>
      <c r="G936" s="216">
        <v>0</v>
      </c>
      <c r="H936" s="216">
        <v>2</v>
      </c>
      <c r="I936" s="216">
        <v>15.770424999999999</v>
      </c>
      <c r="J936" s="216">
        <v>151</v>
      </c>
      <c r="K936" s="216">
        <v>51</v>
      </c>
      <c r="L936" s="216"/>
      <c r="M936" s="216"/>
    </row>
    <row r="937" spans="1:13">
      <c r="A937" s="201"/>
      <c r="B937" s="213">
        <v>39845</v>
      </c>
      <c r="C937" s="216"/>
      <c r="D937" s="214">
        <v>0</v>
      </c>
      <c r="E937" s="216">
        <v>0</v>
      </c>
      <c r="F937" s="214">
        <v>0</v>
      </c>
      <c r="G937" s="216">
        <v>0</v>
      </c>
      <c r="H937" s="216">
        <v>2</v>
      </c>
      <c r="I937" s="216">
        <v>15.770424999999999</v>
      </c>
      <c r="J937" s="216">
        <v>151</v>
      </c>
      <c r="K937" s="216">
        <v>50.120604999999998</v>
      </c>
      <c r="L937" s="216"/>
      <c r="M937" s="216"/>
    </row>
    <row r="938" spans="1:13">
      <c r="A938" s="201"/>
      <c r="B938" s="213">
        <v>39873</v>
      </c>
      <c r="C938" s="216"/>
      <c r="D938" s="214">
        <v>0</v>
      </c>
      <c r="E938" s="216">
        <v>0</v>
      </c>
      <c r="F938" s="214">
        <v>0</v>
      </c>
      <c r="G938" s="216">
        <v>0</v>
      </c>
      <c r="H938" s="216">
        <v>2</v>
      </c>
      <c r="I938" s="216">
        <v>15.770424999999999</v>
      </c>
      <c r="J938" s="216">
        <v>149</v>
      </c>
      <c r="K938" s="216">
        <v>50.576047000000003</v>
      </c>
      <c r="L938" s="216"/>
      <c r="M938" s="216"/>
    </row>
    <row r="939" spans="1:13" hidden="1">
      <c r="A939" s="201"/>
      <c r="B939" s="213">
        <v>39904</v>
      </c>
      <c r="C939" s="216"/>
      <c r="D939" s="214">
        <v>0</v>
      </c>
      <c r="E939" s="216">
        <v>0</v>
      </c>
      <c r="F939" s="214">
        <v>0</v>
      </c>
      <c r="G939" s="216">
        <v>0</v>
      </c>
      <c r="H939" s="216">
        <v>2</v>
      </c>
      <c r="I939" s="216">
        <v>15.770424999999999</v>
      </c>
      <c r="J939" s="216">
        <v>149</v>
      </c>
      <c r="K939" s="216">
        <v>50.576047000000003</v>
      </c>
      <c r="L939" s="216"/>
      <c r="M939" s="216"/>
    </row>
    <row r="940" spans="1:13" hidden="1">
      <c r="A940" s="201"/>
      <c r="B940" s="213">
        <v>39934</v>
      </c>
      <c r="C940" s="216"/>
      <c r="D940" s="214">
        <v>0</v>
      </c>
      <c r="E940" s="216">
        <v>0</v>
      </c>
      <c r="F940" s="214">
        <v>0</v>
      </c>
      <c r="G940" s="216">
        <v>0</v>
      </c>
      <c r="H940" s="216">
        <v>2</v>
      </c>
      <c r="I940" s="216">
        <v>15.770424999999999</v>
      </c>
      <c r="J940" s="216">
        <v>149</v>
      </c>
      <c r="K940" s="216">
        <v>50.576047000000003</v>
      </c>
      <c r="L940" s="216"/>
      <c r="M940" s="216"/>
    </row>
    <row r="941" spans="1:13">
      <c r="A941" s="201"/>
      <c r="B941" s="213">
        <v>39965</v>
      </c>
      <c r="C941" s="216"/>
      <c r="D941" s="214">
        <v>0</v>
      </c>
      <c r="E941" s="216">
        <v>0</v>
      </c>
      <c r="F941" s="214">
        <v>0</v>
      </c>
      <c r="G941" s="216">
        <v>0</v>
      </c>
      <c r="H941" s="216">
        <v>2</v>
      </c>
      <c r="I941" s="216">
        <v>15.770424999999999</v>
      </c>
      <c r="J941" s="216">
        <v>149</v>
      </c>
      <c r="K941" s="216">
        <v>55.032876000000002</v>
      </c>
      <c r="L941" s="216"/>
      <c r="M941" s="216"/>
    </row>
    <row r="942" spans="1:13">
      <c r="A942" s="201"/>
      <c r="B942" s="213">
        <v>39995</v>
      </c>
      <c r="C942" s="216"/>
      <c r="D942" s="214">
        <v>0</v>
      </c>
      <c r="E942" s="216">
        <v>0</v>
      </c>
      <c r="F942" s="214">
        <v>0</v>
      </c>
      <c r="G942" s="216">
        <v>0</v>
      </c>
      <c r="H942" s="216">
        <v>2</v>
      </c>
      <c r="I942" s="216">
        <v>16.308069</v>
      </c>
      <c r="J942" s="216">
        <v>148</v>
      </c>
      <c r="K942" s="216">
        <v>55.664340000000003</v>
      </c>
      <c r="L942" s="216"/>
      <c r="M942" s="216"/>
    </row>
    <row r="943" spans="1:13">
      <c r="A943" s="201"/>
      <c r="B943" s="213">
        <v>40026</v>
      </c>
      <c r="C943" s="216"/>
      <c r="D943" s="214">
        <v>0</v>
      </c>
      <c r="E943" s="216">
        <v>0</v>
      </c>
      <c r="F943" s="214">
        <v>0</v>
      </c>
      <c r="G943" s="216">
        <v>0</v>
      </c>
      <c r="H943" s="216">
        <v>2</v>
      </c>
      <c r="I943" s="216">
        <v>16.308257000000001</v>
      </c>
      <c r="J943" s="216">
        <v>146</v>
      </c>
      <c r="K943" s="216">
        <v>56.243701000000001</v>
      </c>
      <c r="L943" s="216"/>
      <c r="M943" s="216"/>
    </row>
    <row r="944" spans="1:13">
      <c r="A944" s="201"/>
      <c r="B944" s="213">
        <v>40057</v>
      </c>
      <c r="C944" s="216"/>
      <c r="D944" s="214">
        <v>0</v>
      </c>
      <c r="E944" s="216">
        <v>0</v>
      </c>
      <c r="F944" s="214">
        <v>0</v>
      </c>
      <c r="G944" s="216">
        <v>0</v>
      </c>
      <c r="H944" s="216">
        <v>2</v>
      </c>
      <c r="I944" s="216">
        <v>16.308257000000001</v>
      </c>
      <c r="J944" s="216">
        <v>146</v>
      </c>
      <c r="K944" s="216">
        <v>56.790675999999998</v>
      </c>
      <c r="L944" s="216"/>
      <c r="M944" s="216"/>
    </row>
    <row r="945" spans="1:13">
      <c r="A945" s="201"/>
      <c r="B945" s="213">
        <v>40087</v>
      </c>
      <c r="C945" s="216"/>
      <c r="D945" s="214">
        <v>0</v>
      </c>
      <c r="E945" s="216">
        <v>0</v>
      </c>
      <c r="F945" s="214">
        <v>0</v>
      </c>
      <c r="G945" s="216">
        <v>0</v>
      </c>
      <c r="H945" s="216">
        <v>2</v>
      </c>
      <c r="I945" s="216">
        <v>16.308257000000001</v>
      </c>
      <c r="J945" s="216">
        <v>145</v>
      </c>
      <c r="K945" s="216">
        <v>57.082894000000003</v>
      </c>
      <c r="L945" s="216"/>
      <c r="M945" s="216"/>
    </row>
    <row r="946" spans="1:13">
      <c r="A946" s="201"/>
      <c r="B946" s="213">
        <v>40118</v>
      </c>
      <c r="C946" s="216"/>
      <c r="D946" s="214">
        <v>0</v>
      </c>
      <c r="E946" s="216">
        <v>0</v>
      </c>
      <c r="F946" s="214">
        <v>0</v>
      </c>
      <c r="G946" s="216">
        <v>0</v>
      </c>
      <c r="H946" s="216">
        <v>2</v>
      </c>
      <c r="I946" s="216">
        <v>16.308257000000001</v>
      </c>
      <c r="J946" s="216">
        <v>145</v>
      </c>
      <c r="K946" s="216">
        <v>60.357683999999999</v>
      </c>
      <c r="L946" s="216"/>
      <c r="M946" s="216"/>
    </row>
    <row r="947" spans="1:13">
      <c r="A947" s="201"/>
      <c r="B947" s="213">
        <v>40148</v>
      </c>
      <c r="C947" s="216"/>
      <c r="D947" s="214">
        <v>0</v>
      </c>
      <c r="E947" s="216">
        <v>0</v>
      </c>
      <c r="F947" s="214">
        <v>0</v>
      </c>
      <c r="G947" s="216">
        <v>0</v>
      </c>
      <c r="H947" s="216">
        <v>2</v>
      </c>
      <c r="I947" s="216">
        <v>16.308257000000001</v>
      </c>
      <c r="J947" s="216">
        <v>145</v>
      </c>
      <c r="K947" s="216">
        <v>58.228107999999999</v>
      </c>
      <c r="L947" s="216"/>
      <c r="M947" s="216"/>
    </row>
    <row r="948" spans="1:13">
      <c r="A948" s="201"/>
      <c r="B948" s="213">
        <v>40179</v>
      </c>
      <c r="C948" s="216"/>
      <c r="D948" s="214">
        <v>0</v>
      </c>
      <c r="E948" s="216">
        <v>0</v>
      </c>
      <c r="F948" s="214">
        <v>0</v>
      </c>
      <c r="G948" s="216">
        <v>0</v>
      </c>
      <c r="H948" s="216">
        <v>2</v>
      </c>
      <c r="I948" s="216">
        <v>16.308257000000001</v>
      </c>
      <c r="J948" s="216">
        <v>145</v>
      </c>
      <c r="K948" s="216">
        <v>58.840232</v>
      </c>
      <c r="L948" s="216"/>
      <c r="M948" s="216"/>
    </row>
    <row r="949" spans="1:13">
      <c r="A949" s="201"/>
      <c r="B949" s="213">
        <v>40210</v>
      </c>
      <c r="C949" s="216"/>
      <c r="D949" s="214">
        <v>0</v>
      </c>
      <c r="E949" s="216">
        <v>0</v>
      </c>
      <c r="F949" s="214">
        <v>0</v>
      </c>
      <c r="G949" s="216">
        <v>0</v>
      </c>
      <c r="H949" s="216">
        <v>2</v>
      </c>
      <c r="I949" s="216">
        <v>16.308257000000001</v>
      </c>
      <c r="J949" s="216">
        <v>144</v>
      </c>
      <c r="K949" s="216">
        <v>59.269148999999999</v>
      </c>
      <c r="L949" s="216"/>
      <c r="M949" s="216"/>
    </row>
    <row r="950" spans="1:13">
      <c r="A950" s="201"/>
      <c r="B950" s="213">
        <v>40238</v>
      </c>
      <c r="C950" s="216"/>
      <c r="D950" s="214">
        <v>0</v>
      </c>
      <c r="E950" s="216">
        <v>0</v>
      </c>
      <c r="F950" s="214">
        <v>0</v>
      </c>
      <c r="G950" s="216">
        <v>0</v>
      </c>
      <c r="H950" s="216">
        <v>2</v>
      </c>
      <c r="I950" s="216">
        <v>16.308257000000001</v>
      </c>
      <c r="J950" s="216">
        <v>144</v>
      </c>
      <c r="K950" s="216">
        <v>54.226042</v>
      </c>
      <c r="L950" s="216"/>
      <c r="M950" s="216"/>
    </row>
    <row r="951" spans="1:13">
      <c r="A951" s="201"/>
      <c r="B951" s="213">
        <v>40269</v>
      </c>
      <c r="C951" s="216"/>
      <c r="D951" s="214">
        <v>0</v>
      </c>
      <c r="E951" s="216">
        <v>0</v>
      </c>
      <c r="F951" s="214">
        <v>0</v>
      </c>
      <c r="G951" s="216">
        <v>0</v>
      </c>
      <c r="H951" s="216">
        <v>2</v>
      </c>
      <c r="I951" s="216">
        <v>16.308257000000001</v>
      </c>
      <c r="J951" s="216">
        <v>144</v>
      </c>
      <c r="K951" s="216">
        <v>57.818365999999997</v>
      </c>
      <c r="L951" s="216"/>
      <c r="M951" s="216"/>
    </row>
    <row r="952" spans="1:13">
      <c r="A952" s="201"/>
      <c r="B952" s="213">
        <v>40299</v>
      </c>
      <c r="C952" s="216"/>
      <c r="D952" s="214">
        <v>0</v>
      </c>
      <c r="E952" s="216">
        <v>0</v>
      </c>
      <c r="F952" s="214">
        <v>0</v>
      </c>
      <c r="G952" s="216">
        <v>0</v>
      </c>
      <c r="H952" s="216">
        <v>2</v>
      </c>
      <c r="I952" s="216">
        <v>16.308257000000001</v>
      </c>
      <c r="J952" s="216">
        <v>144</v>
      </c>
      <c r="K952" s="216">
        <v>58.794556</v>
      </c>
      <c r="L952" s="216"/>
      <c r="M952" s="216"/>
    </row>
    <row r="953" spans="1:13">
      <c r="A953" s="201"/>
      <c r="B953" s="213">
        <v>40330</v>
      </c>
      <c r="C953" s="216"/>
      <c r="D953" s="214">
        <v>0</v>
      </c>
      <c r="E953" s="216">
        <v>0</v>
      </c>
      <c r="F953" s="214">
        <v>0</v>
      </c>
      <c r="G953" s="216">
        <v>0</v>
      </c>
      <c r="H953" s="216">
        <v>2</v>
      </c>
      <c r="I953" s="216">
        <v>16.376110000000001</v>
      </c>
      <c r="J953" s="216">
        <v>144</v>
      </c>
      <c r="K953" s="216">
        <v>59.248863</v>
      </c>
      <c r="L953" s="216"/>
      <c r="M953" s="216"/>
    </row>
    <row r="954" spans="1:13">
      <c r="A954" s="201"/>
      <c r="B954" s="213">
        <v>40360</v>
      </c>
      <c r="C954" s="216"/>
      <c r="D954" s="214">
        <v>0</v>
      </c>
      <c r="E954" s="216">
        <v>0</v>
      </c>
      <c r="F954" s="214">
        <v>0</v>
      </c>
      <c r="G954" s="216">
        <v>0</v>
      </c>
      <c r="H954" s="216">
        <v>2</v>
      </c>
      <c r="I954" s="216">
        <v>16.601507000000002</v>
      </c>
      <c r="J954" s="216">
        <v>144</v>
      </c>
      <c r="K954" s="216">
        <v>58.064526999999998</v>
      </c>
      <c r="L954" s="216"/>
      <c r="M954" s="216"/>
    </row>
    <row r="955" spans="1:13">
      <c r="A955" s="201"/>
      <c r="B955" s="213">
        <v>40391</v>
      </c>
      <c r="C955" s="216"/>
      <c r="D955" s="214">
        <v>0</v>
      </c>
      <c r="E955" s="216">
        <v>0</v>
      </c>
      <c r="F955" s="214">
        <v>0</v>
      </c>
      <c r="G955" s="216">
        <v>0</v>
      </c>
      <c r="H955" s="216">
        <v>2</v>
      </c>
      <c r="I955" s="216">
        <v>16.601669999999999</v>
      </c>
      <c r="J955" s="216">
        <v>144</v>
      </c>
      <c r="K955" s="216">
        <v>58.591093999999998</v>
      </c>
      <c r="L955" s="216"/>
      <c r="M955" s="216"/>
    </row>
    <row r="956" spans="1:13">
      <c r="A956" s="201"/>
      <c r="B956" s="213">
        <v>40422</v>
      </c>
      <c r="C956" s="216"/>
      <c r="D956" s="214">
        <v>0</v>
      </c>
      <c r="E956" s="216">
        <v>0</v>
      </c>
      <c r="F956" s="214">
        <v>0</v>
      </c>
      <c r="G956" s="216">
        <v>0</v>
      </c>
      <c r="H956" s="216">
        <v>2</v>
      </c>
      <c r="I956" s="216">
        <v>16.601669999999999</v>
      </c>
      <c r="J956" s="216">
        <v>144</v>
      </c>
      <c r="K956" s="216">
        <v>58.967866999999998</v>
      </c>
      <c r="L956" s="216"/>
      <c r="M956" s="216"/>
    </row>
    <row r="957" spans="1:13">
      <c r="A957" s="201"/>
      <c r="B957" s="213">
        <v>40452</v>
      </c>
      <c r="C957" s="216"/>
      <c r="D957" s="214">
        <v>0</v>
      </c>
      <c r="E957" s="216">
        <v>0</v>
      </c>
      <c r="F957" s="214">
        <v>0</v>
      </c>
      <c r="G957" s="216">
        <v>0</v>
      </c>
      <c r="H957" s="216">
        <v>2</v>
      </c>
      <c r="I957" s="216">
        <v>16.601669999999999</v>
      </c>
      <c r="J957" s="216">
        <v>144</v>
      </c>
      <c r="K957" s="216">
        <v>60.058902000000003</v>
      </c>
      <c r="L957" s="216"/>
      <c r="M957" s="216"/>
    </row>
    <row r="958" spans="1:13">
      <c r="A958" s="201"/>
      <c r="B958" s="213">
        <v>40483</v>
      </c>
      <c r="C958" s="216"/>
      <c r="D958" s="214">
        <v>0</v>
      </c>
      <c r="E958" s="216">
        <v>0</v>
      </c>
      <c r="F958" s="214">
        <v>0</v>
      </c>
      <c r="G958" s="216">
        <v>0</v>
      </c>
      <c r="H958" s="216">
        <v>2</v>
      </c>
      <c r="I958" s="216">
        <v>16.601669999999999</v>
      </c>
      <c r="J958" s="216">
        <v>144</v>
      </c>
      <c r="K958" s="216">
        <v>58.094670999999998</v>
      </c>
      <c r="L958" s="216"/>
      <c r="M958" s="216"/>
    </row>
    <row r="959" spans="1:13">
      <c r="A959" s="201"/>
      <c r="B959" s="213">
        <v>40513</v>
      </c>
      <c r="C959" s="216"/>
      <c r="D959" s="214">
        <v>0</v>
      </c>
      <c r="E959" s="216">
        <v>0</v>
      </c>
      <c r="F959" s="214">
        <v>0</v>
      </c>
      <c r="G959" s="216">
        <v>0</v>
      </c>
      <c r="H959" s="216">
        <v>2</v>
      </c>
      <c r="I959" s="216">
        <v>16.601669999999999</v>
      </c>
      <c r="J959" s="216">
        <v>144</v>
      </c>
      <c r="K959" s="216">
        <v>58.598157999999998</v>
      </c>
      <c r="L959" s="216"/>
      <c r="M959" s="216"/>
    </row>
    <row r="960" spans="1:13">
      <c r="A960" s="201"/>
      <c r="B960" s="213">
        <v>40544</v>
      </c>
      <c r="C960" s="216"/>
      <c r="D960" s="214">
        <v>0</v>
      </c>
      <c r="E960" s="216">
        <v>0</v>
      </c>
      <c r="F960" s="214">
        <v>0</v>
      </c>
      <c r="G960" s="216">
        <v>0</v>
      </c>
      <c r="H960" s="216">
        <v>2</v>
      </c>
      <c r="I960" s="216">
        <v>16.601669999999999</v>
      </c>
      <c r="J960" s="216">
        <v>144</v>
      </c>
      <c r="K960" s="216">
        <v>59.118197000000002</v>
      </c>
      <c r="L960" s="216"/>
      <c r="M960" s="216"/>
    </row>
    <row r="961" spans="1:15">
      <c r="A961" s="201"/>
      <c r="B961" s="213">
        <v>40575</v>
      </c>
      <c r="C961" s="216"/>
      <c r="D961" s="214">
        <v>0</v>
      </c>
      <c r="E961" s="216">
        <v>0</v>
      </c>
      <c r="F961" s="214">
        <v>0</v>
      </c>
      <c r="G961" s="216">
        <v>0</v>
      </c>
      <c r="H961" s="216">
        <v>2</v>
      </c>
      <c r="I961" s="216">
        <v>16.601669999999999</v>
      </c>
      <c r="J961" s="216">
        <v>143</v>
      </c>
      <c r="K961" s="216">
        <v>59.638241999999998</v>
      </c>
      <c r="L961" s="216"/>
      <c r="M961" s="216"/>
    </row>
    <row r="962" spans="1:15">
      <c r="A962" s="201"/>
      <c r="B962" s="213">
        <v>40603</v>
      </c>
      <c r="C962" s="216"/>
      <c r="D962" s="214">
        <v>0</v>
      </c>
      <c r="E962" s="216">
        <v>0</v>
      </c>
      <c r="F962" s="214">
        <v>0</v>
      </c>
      <c r="G962" s="216">
        <v>0</v>
      </c>
      <c r="H962" s="216">
        <v>2</v>
      </c>
      <c r="I962" s="216">
        <v>16.601669999999999</v>
      </c>
      <c r="J962" s="216">
        <v>143</v>
      </c>
      <c r="K962" s="216">
        <v>60.913423999999999</v>
      </c>
      <c r="L962" s="216"/>
      <c r="M962" s="216"/>
    </row>
    <row r="963" spans="1:15">
      <c r="A963" s="201"/>
      <c r="B963" s="213">
        <v>40634</v>
      </c>
      <c r="C963" s="216"/>
      <c r="D963" s="216">
        <v>0</v>
      </c>
      <c r="E963" s="216">
        <v>0</v>
      </c>
      <c r="F963" s="217">
        <v>0</v>
      </c>
      <c r="G963" s="216">
        <v>0</v>
      </c>
      <c r="H963" s="216">
        <v>2</v>
      </c>
      <c r="I963" s="216">
        <v>16.601669999999999</v>
      </c>
      <c r="J963" s="216">
        <v>143</v>
      </c>
      <c r="K963" s="216">
        <v>65.198713999999995</v>
      </c>
      <c r="L963" s="216"/>
      <c r="M963" s="216"/>
    </row>
    <row r="964" spans="1:15">
      <c r="A964" s="201"/>
      <c r="B964" s="213">
        <v>40664</v>
      </c>
      <c r="C964" s="216"/>
      <c r="D964" s="216">
        <v>0</v>
      </c>
      <c r="E964" s="216">
        <v>0</v>
      </c>
      <c r="F964" s="217">
        <v>0</v>
      </c>
      <c r="G964" s="216">
        <v>0</v>
      </c>
      <c r="H964" s="216">
        <v>2</v>
      </c>
      <c r="I964" s="216">
        <v>16.601669999999999</v>
      </c>
      <c r="J964" s="216">
        <v>144</v>
      </c>
      <c r="K964" s="216">
        <v>66.981830000000002</v>
      </c>
      <c r="L964" s="216"/>
      <c r="M964" s="216"/>
    </row>
    <row r="965" spans="1:15">
      <c r="A965" s="201"/>
      <c r="B965" s="213">
        <v>40695</v>
      </c>
      <c r="C965" s="216"/>
      <c r="D965" s="216">
        <v>0</v>
      </c>
      <c r="E965" s="216">
        <v>0</v>
      </c>
      <c r="F965" s="217">
        <v>0</v>
      </c>
      <c r="G965" s="216">
        <v>0</v>
      </c>
      <c r="H965" s="216">
        <v>2</v>
      </c>
      <c r="I965" s="216">
        <v>16.601669999999999</v>
      </c>
      <c r="J965" s="216">
        <v>144</v>
      </c>
      <c r="K965" s="216">
        <v>67.640367999999995</v>
      </c>
      <c r="L965" s="216"/>
      <c r="M965" s="216"/>
    </row>
    <row r="966" spans="1:15">
      <c r="B966" s="213">
        <v>40725</v>
      </c>
      <c r="C966" s="216"/>
      <c r="D966" s="216">
        <v>0</v>
      </c>
      <c r="E966" s="216">
        <v>0</v>
      </c>
      <c r="F966" s="217">
        <v>0</v>
      </c>
      <c r="G966" s="216">
        <v>0</v>
      </c>
      <c r="H966" s="216">
        <v>2</v>
      </c>
      <c r="I966" s="216">
        <v>17.226704000000002</v>
      </c>
      <c r="J966" s="216">
        <v>144</v>
      </c>
      <c r="K966" s="216">
        <v>67.953881999999993</v>
      </c>
      <c r="L966" s="216"/>
      <c r="M966" s="216"/>
      <c r="N966" s="9"/>
      <c r="O966" s="201"/>
    </row>
    <row r="967" spans="1:15">
      <c r="B967" s="213">
        <v>40756</v>
      </c>
      <c r="C967" s="216"/>
      <c r="D967" s="216">
        <v>0</v>
      </c>
      <c r="E967" s="216">
        <v>0</v>
      </c>
      <c r="F967" s="217">
        <v>0</v>
      </c>
      <c r="G967" s="216">
        <v>0</v>
      </c>
      <c r="H967" s="216">
        <v>2</v>
      </c>
      <c r="I967" s="216">
        <v>17.227063000000001</v>
      </c>
      <c r="J967" s="216">
        <v>144</v>
      </c>
      <c r="K967" s="216">
        <v>68.428207999999998</v>
      </c>
      <c r="L967" s="216"/>
      <c r="M967" s="216"/>
      <c r="N967" s="9"/>
      <c r="O967" s="201"/>
    </row>
    <row r="968" spans="1:15">
      <c r="B968" s="213">
        <v>40787</v>
      </c>
      <c r="C968" s="216"/>
      <c r="D968" s="216">
        <v>0</v>
      </c>
      <c r="E968" s="216">
        <v>0</v>
      </c>
      <c r="F968" s="217">
        <v>0</v>
      </c>
      <c r="G968" s="216">
        <v>0</v>
      </c>
      <c r="H968" s="216">
        <v>2</v>
      </c>
      <c r="I968" s="216">
        <v>17.227063000000001</v>
      </c>
      <c r="J968" s="216">
        <v>144</v>
      </c>
      <c r="K968" s="216">
        <v>69.102583999999993</v>
      </c>
      <c r="L968" s="216"/>
      <c r="M968" s="216"/>
      <c r="N968" s="9"/>
      <c r="O968" s="201"/>
    </row>
    <row r="969" spans="1:15">
      <c r="B969" s="213">
        <v>40818</v>
      </c>
      <c r="C969" s="216"/>
      <c r="D969" s="216">
        <v>0</v>
      </c>
      <c r="E969" s="216">
        <v>0</v>
      </c>
      <c r="F969" s="217">
        <v>0</v>
      </c>
      <c r="G969" s="216">
        <v>0</v>
      </c>
      <c r="H969" s="216">
        <v>2</v>
      </c>
      <c r="I969" s="216">
        <v>17.227063000000001</v>
      </c>
      <c r="J969" s="216">
        <v>144</v>
      </c>
      <c r="K969" s="216">
        <v>69.777168000000003</v>
      </c>
      <c r="L969" s="216"/>
      <c r="M969" s="216"/>
      <c r="N969" s="9"/>
      <c r="O969" s="201"/>
    </row>
    <row r="970" spans="1:15">
      <c r="B970" s="213">
        <v>40850</v>
      </c>
      <c r="C970" s="216"/>
      <c r="D970" s="216">
        <v>0</v>
      </c>
      <c r="E970" s="216">
        <v>0</v>
      </c>
      <c r="F970" s="217">
        <v>0</v>
      </c>
      <c r="G970" s="216">
        <v>0</v>
      </c>
      <c r="H970" s="216">
        <v>2</v>
      </c>
      <c r="I970" s="216">
        <v>17.227063000000001</v>
      </c>
      <c r="J970" s="216">
        <v>144</v>
      </c>
      <c r="K970" s="216">
        <v>70.706607000000005</v>
      </c>
      <c r="L970" s="216"/>
      <c r="M970" s="216"/>
      <c r="N970" s="9"/>
      <c r="O970" s="201"/>
    </row>
    <row r="971" spans="1:15">
      <c r="B971" s="213">
        <v>40881</v>
      </c>
      <c r="C971" s="216"/>
      <c r="D971" s="216">
        <v>0</v>
      </c>
      <c r="E971" s="216">
        <v>0</v>
      </c>
      <c r="F971" s="217">
        <v>0</v>
      </c>
      <c r="G971" s="216">
        <v>0</v>
      </c>
      <c r="H971" s="216">
        <v>2</v>
      </c>
      <c r="I971" s="216">
        <v>17.227063000000001</v>
      </c>
      <c r="J971" s="216">
        <v>144</v>
      </c>
      <c r="K971" s="216">
        <v>71.308446000000004</v>
      </c>
      <c r="L971" s="216"/>
      <c r="M971" s="216"/>
      <c r="N971" s="9"/>
      <c r="O971" s="201"/>
    </row>
    <row r="972" spans="1:15">
      <c r="B972" s="213">
        <v>40909</v>
      </c>
      <c r="C972" s="216"/>
      <c r="D972" s="216">
        <v>0</v>
      </c>
      <c r="E972" s="216">
        <v>0</v>
      </c>
      <c r="F972" s="217">
        <v>0</v>
      </c>
      <c r="G972" s="216">
        <v>0</v>
      </c>
      <c r="H972" s="216">
        <v>2</v>
      </c>
      <c r="I972" s="216">
        <v>17.227063000000001</v>
      </c>
      <c r="J972" s="216">
        <v>144</v>
      </c>
      <c r="K972" s="216">
        <v>70.628630000000001</v>
      </c>
      <c r="L972" s="216"/>
      <c r="M972" s="216"/>
      <c r="N972" s="9"/>
      <c r="O972" s="201"/>
    </row>
    <row r="973" spans="1:15">
      <c r="B973" s="213">
        <v>40940</v>
      </c>
      <c r="C973" s="216"/>
      <c r="D973" s="216">
        <v>0</v>
      </c>
      <c r="E973" s="216">
        <v>0</v>
      </c>
      <c r="F973" s="217">
        <v>0</v>
      </c>
      <c r="G973" s="216">
        <v>0</v>
      </c>
      <c r="H973" s="216">
        <v>2</v>
      </c>
      <c r="I973" s="216">
        <v>17.227063000000001</v>
      </c>
      <c r="J973" s="216">
        <v>143</v>
      </c>
      <c r="K973" s="216">
        <v>71.299192000000005</v>
      </c>
      <c r="L973" s="216"/>
      <c r="M973" s="216"/>
      <c r="N973" s="9"/>
      <c r="O973" s="201"/>
    </row>
    <row r="974" spans="1:15">
      <c r="B974" s="213">
        <v>40969</v>
      </c>
      <c r="C974" s="216"/>
      <c r="D974" s="216">
        <v>0</v>
      </c>
      <c r="E974" s="216">
        <v>0</v>
      </c>
      <c r="F974" s="217">
        <v>0</v>
      </c>
      <c r="G974" s="216">
        <v>0</v>
      </c>
      <c r="H974" s="216">
        <v>2</v>
      </c>
      <c r="I974" s="216">
        <v>17.227063000000001</v>
      </c>
      <c r="J974" s="216">
        <v>143</v>
      </c>
      <c r="K974" s="216">
        <v>73.063838000000004</v>
      </c>
      <c r="L974" s="216"/>
      <c r="M974" s="216"/>
      <c r="N974" s="9"/>
      <c r="O974" s="201"/>
    </row>
    <row r="975" spans="1:15">
      <c r="B975" s="213">
        <v>41000</v>
      </c>
      <c r="C975" s="216"/>
      <c r="D975" s="216">
        <v>0</v>
      </c>
      <c r="E975" s="216">
        <v>0</v>
      </c>
      <c r="F975" s="217">
        <v>0</v>
      </c>
      <c r="G975" s="216">
        <v>0</v>
      </c>
      <c r="H975" s="216">
        <v>2</v>
      </c>
      <c r="I975" s="216">
        <v>17.227063000000001</v>
      </c>
      <c r="J975" s="216">
        <v>143</v>
      </c>
      <c r="K975" s="216">
        <v>78.514753999999996</v>
      </c>
      <c r="L975" s="216"/>
      <c r="M975" s="216"/>
      <c r="N975" s="9"/>
      <c r="O975" s="201"/>
    </row>
    <row r="976" spans="1:15">
      <c r="B976" s="213">
        <v>41030</v>
      </c>
      <c r="C976" s="216"/>
      <c r="D976" s="216">
        <v>0</v>
      </c>
      <c r="E976" s="216">
        <v>0</v>
      </c>
      <c r="F976" s="217">
        <v>0</v>
      </c>
      <c r="G976" s="216">
        <v>0</v>
      </c>
      <c r="H976" s="216">
        <v>2</v>
      </c>
      <c r="I976" s="216">
        <v>17.227063000000001</v>
      </c>
      <c r="J976" s="216">
        <v>143</v>
      </c>
      <c r="K976" s="216">
        <v>80.477185000000006</v>
      </c>
      <c r="L976" s="216"/>
      <c r="M976" s="216"/>
      <c r="N976" s="9"/>
      <c r="O976" s="201"/>
    </row>
    <row r="977" spans="1:13">
      <c r="A977" s="201"/>
      <c r="B977" s="213">
        <v>41061</v>
      </c>
      <c r="C977" s="216"/>
      <c r="D977" s="216">
        <v>0</v>
      </c>
      <c r="E977" s="216">
        <v>0</v>
      </c>
      <c r="F977" s="217">
        <v>0</v>
      </c>
      <c r="G977" s="216">
        <v>0</v>
      </c>
      <c r="H977" s="216">
        <v>2</v>
      </c>
      <c r="I977" s="216">
        <v>17.227063000000001</v>
      </c>
      <c r="J977" s="216">
        <v>143</v>
      </c>
      <c r="K977" s="216">
        <v>81.147018000000003</v>
      </c>
      <c r="L977" s="216"/>
      <c r="M977" s="216"/>
    </row>
    <row r="978" spans="1:13">
      <c r="A978" s="201"/>
      <c r="B978" s="213">
        <v>41091</v>
      </c>
      <c r="C978" s="216"/>
      <c r="D978" s="216">
        <v>0</v>
      </c>
      <c r="E978" s="216">
        <v>0</v>
      </c>
      <c r="F978" s="217">
        <v>0</v>
      </c>
      <c r="G978" s="216">
        <v>0</v>
      </c>
      <c r="H978" s="216">
        <v>2</v>
      </c>
      <c r="I978" s="216">
        <v>17.897576000000001</v>
      </c>
      <c r="J978" s="216">
        <v>143</v>
      </c>
      <c r="K978" s="216">
        <v>81.654049000000001</v>
      </c>
      <c r="L978" s="216"/>
      <c r="M978" s="216"/>
    </row>
    <row r="979" spans="1:13">
      <c r="A979" s="201"/>
      <c r="B979" s="213">
        <v>41122</v>
      </c>
      <c r="C979" s="216"/>
      <c r="D979" s="216">
        <v>0</v>
      </c>
      <c r="E979" s="216">
        <v>0</v>
      </c>
      <c r="F979" s="217">
        <v>0</v>
      </c>
      <c r="G979" s="216">
        <v>0</v>
      </c>
      <c r="H979" s="216">
        <v>2</v>
      </c>
      <c r="I979" s="216">
        <v>17.897901000000001</v>
      </c>
      <c r="J979" s="216">
        <v>143</v>
      </c>
      <c r="K979" s="216">
        <v>82.240217000000001</v>
      </c>
      <c r="L979" s="216"/>
      <c r="M979" s="216"/>
    </row>
    <row r="980" spans="1:13">
      <c r="A980" s="201"/>
      <c r="B980" s="213">
        <v>41153</v>
      </c>
      <c r="C980" s="216"/>
      <c r="D980" s="216">
        <v>0</v>
      </c>
      <c r="E980" s="216">
        <v>0</v>
      </c>
      <c r="F980" s="217">
        <v>0</v>
      </c>
      <c r="G980" s="216">
        <v>0</v>
      </c>
      <c r="H980" s="216">
        <v>2</v>
      </c>
      <c r="I980" s="216">
        <v>17.897901000000001</v>
      </c>
      <c r="J980" s="216">
        <v>143</v>
      </c>
      <c r="K980" s="216">
        <v>82.727530999999999</v>
      </c>
      <c r="L980" s="216"/>
      <c r="M980" s="216"/>
    </row>
    <row r="981" spans="1:13">
      <c r="A981" s="201"/>
      <c r="B981" s="213">
        <v>41183</v>
      </c>
      <c r="C981" s="216"/>
      <c r="D981" s="216">
        <v>0</v>
      </c>
      <c r="E981" s="216">
        <v>0</v>
      </c>
      <c r="F981" s="217">
        <v>0</v>
      </c>
      <c r="G981" s="216">
        <v>0</v>
      </c>
      <c r="H981" s="216">
        <v>2</v>
      </c>
      <c r="I981" s="216">
        <v>18</v>
      </c>
      <c r="J981" s="216">
        <v>144</v>
      </c>
      <c r="K981" s="216">
        <v>83</v>
      </c>
      <c r="L981" s="216"/>
      <c r="M981" s="216"/>
    </row>
    <row r="982" spans="1:13">
      <c r="A982" s="201"/>
      <c r="B982" s="213">
        <v>41214</v>
      </c>
      <c r="C982" s="216"/>
      <c r="D982" s="216">
        <v>0</v>
      </c>
      <c r="E982" s="216">
        <v>0</v>
      </c>
      <c r="F982" s="217">
        <v>0</v>
      </c>
      <c r="G982" s="216">
        <v>0</v>
      </c>
      <c r="H982" s="216">
        <v>2</v>
      </c>
      <c r="I982" s="216">
        <v>18</v>
      </c>
      <c r="J982" s="216">
        <v>170</v>
      </c>
      <c r="K982" s="216">
        <v>84</v>
      </c>
      <c r="L982" s="216"/>
      <c r="M982" s="216"/>
    </row>
    <row r="983" spans="1:13">
      <c r="A983" s="201"/>
      <c r="B983" s="213">
        <v>41244</v>
      </c>
      <c r="C983" s="216"/>
      <c r="D983" s="216">
        <v>0</v>
      </c>
      <c r="E983" s="216">
        <v>0</v>
      </c>
      <c r="F983" s="217">
        <v>0</v>
      </c>
      <c r="G983" s="216">
        <v>0</v>
      </c>
      <c r="H983" s="216">
        <v>2</v>
      </c>
      <c r="I983" s="216">
        <v>18</v>
      </c>
      <c r="J983" s="216">
        <v>170</v>
      </c>
      <c r="K983" s="216">
        <v>85</v>
      </c>
      <c r="L983" s="216"/>
      <c r="M983" s="216"/>
    </row>
    <row r="984" spans="1:13">
      <c r="A984" s="201"/>
      <c r="B984" s="213">
        <v>41275</v>
      </c>
      <c r="C984" s="216"/>
      <c r="D984" s="216">
        <v>0</v>
      </c>
      <c r="E984" s="216">
        <v>0</v>
      </c>
      <c r="F984" s="217">
        <v>0</v>
      </c>
      <c r="G984" s="216">
        <v>0</v>
      </c>
      <c r="H984" s="216">
        <v>2</v>
      </c>
      <c r="I984" s="216">
        <v>17.897901000000001</v>
      </c>
      <c r="J984" s="216">
        <v>170</v>
      </c>
      <c r="K984" s="216">
        <v>85.815383999999995</v>
      </c>
      <c r="L984" s="216"/>
      <c r="M984" s="216"/>
    </row>
    <row r="985" spans="1:13">
      <c r="A985" s="201"/>
      <c r="B985" s="213">
        <v>41306</v>
      </c>
      <c r="C985" s="216"/>
      <c r="D985" s="216">
        <v>0</v>
      </c>
      <c r="E985" s="216">
        <v>0</v>
      </c>
      <c r="F985" s="217">
        <v>0</v>
      </c>
      <c r="G985" s="216">
        <v>0</v>
      </c>
      <c r="H985" s="216">
        <v>2</v>
      </c>
      <c r="I985" s="216">
        <v>17.897901000000001</v>
      </c>
      <c r="J985" s="216">
        <v>170</v>
      </c>
      <c r="K985" s="216">
        <v>86.345423999999994</v>
      </c>
      <c r="L985" s="216"/>
      <c r="M985" s="216"/>
    </row>
    <row r="986" spans="1:13">
      <c r="A986" s="201"/>
      <c r="B986" s="213">
        <v>41334</v>
      </c>
      <c r="C986" s="216"/>
      <c r="D986" s="216">
        <v>0</v>
      </c>
      <c r="E986" s="216">
        <v>0</v>
      </c>
      <c r="F986" s="217">
        <v>0</v>
      </c>
      <c r="G986" s="216">
        <v>0</v>
      </c>
      <c r="H986" s="216">
        <v>2</v>
      </c>
      <c r="I986" s="216">
        <v>17.897901000000001</v>
      </c>
      <c r="J986" s="216">
        <v>170</v>
      </c>
      <c r="K986" s="216">
        <v>87.461968999999996</v>
      </c>
      <c r="L986" s="216"/>
      <c r="M986" s="216"/>
    </row>
    <row r="987" spans="1:13">
      <c r="A987" s="201"/>
      <c r="B987" s="213">
        <v>41365</v>
      </c>
      <c r="C987" s="216"/>
      <c r="D987" s="216">
        <v>0</v>
      </c>
      <c r="E987" s="216">
        <v>0</v>
      </c>
      <c r="F987" s="217">
        <v>0</v>
      </c>
      <c r="G987" s="216">
        <v>0</v>
      </c>
      <c r="H987" s="216">
        <v>2</v>
      </c>
      <c r="I987" s="216">
        <v>17.8979</v>
      </c>
      <c r="J987" s="216">
        <v>170</v>
      </c>
      <c r="K987" s="216">
        <v>87.382900000000006</v>
      </c>
      <c r="L987" s="216"/>
      <c r="M987" s="216"/>
    </row>
    <row r="988" spans="1:13">
      <c r="A988" s="201"/>
      <c r="B988" s="213">
        <v>41395</v>
      </c>
      <c r="C988" s="216"/>
      <c r="D988" s="216">
        <v>0</v>
      </c>
      <c r="E988" s="216">
        <v>0</v>
      </c>
      <c r="F988" s="217">
        <v>0</v>
      </c>
      <c r="G988" s="216">
        <v>0</v>
      </c>
      <c r="H988" s="216">
        <v>2</v>
      </c>
      <c r="I988" s="216">
        <v>17.8979</v>
      </c>
      <c r="J988" s="216">
        <v>170</v>
      </c>
      <c r="K988" s="216">
        <v>89.054000000000002</v>
      </c>
      <c r="L988" s="216"/>
      <c r="M988" s="216"/>
    </row>
    <row r="989" spans="1:13">
      <c r="A989" s="201"/>
      <c r="B989" s="213">
        <v>41426</v>
      </c>
      <c r="C989" s="216"/>
      <c r="D989" s="216">
        <v>0</v>
      </c>
      <c r="E989" s="216">
        <v>0</v>
      </c>
      <c r="F989" s="217">
        <v>0</v>
      </c>
      <c r="G989" s="216">
        <v>0</v>
      </c>
      <c r="H989" s="216">
        <v>2</v>
      </c>
      <c r="I989" s="216">
        <v>17.8979</v>
      </c>
      <c r="J989" s="216">
        <v>170</v>
      </c>
      <c r="K989" s="216">
        <v>89.767300000000006</v>
      </c>
      <c r="L989" s="216"/>
      <c r="M989" s="216"/>
    </row>
    <row r="990" spans="1:13">
      <c r="A990" s="201"/>
      <c r="B990" s="213">
        <v>41456</v>
      </c>
      <c r="C990" s="216"/>
      <c r="D990" s="216">
        <v>0</v>
      </c>
      <c r="E990" s="216">
        <v>0</v>
      </c>
      <c r="F990" s="217">
        <v>0</v>
      </c>
      <c r="G990" s="216">
        <v>0</v>
      </c>
      <c r="H990" s="216">
        <v>2</v>
      </c>
      <c r="I990" s="216">
        <v>18.1676</v>
      </c>
      <c r="J990" s="216">
        <v>170</v>
      </c>
      <c r="K990" s="216">
        <v>90.450800000000001</v>
      </c>
      <c r="L990" s="216"/>
      <c r="M990" s="216"/>
    </row>
    <row r="991" spans="1:13">
      <c r="A991" s="201"/>
      <c r="B991" s="213">
        <v>41487</v>
      </c>
      <c r="C991" s="216"/>
      <c r="D991" s="216">
        <v>0</v>
      </c>
      <c r="E991" s="216">
        <v>0</v>
      </c>
      <c r="F991" s="217">
        <v>0</v>
      </c>
      <c r="G991" s="216">
        <v>0</v>
      </c>
      <c r="H991" s="216">
        <v>2</v>
      </c>
      <c r="I991" s="216">
        <v>18.1678</v>
      </c>
      <c r="J991" s="216">
        <v>170</v>
      </c>
      <c r="K991" s="216">
        <v>90.972999999999999</v>
      </c>
      <c r="L991" s="216"/>
      <c r="M991" s="216"/>
    </row>
    <row r="992" spans="1:13">
      <c r="A992" s="201"/>
      <c r="B992" s="213">
        <v>41518</v>
      </c>
      <c r="C992" s="216"/>
      <c r="D992" s="216">
        <v>0</v>
      </c>
      <c r="E992" s="216">
        <v>0</v>
      </c>
      <c r="F992" s="217">
        <v>0</v>
      </c>
      <c r="G992" s="216">
        <v>0</v>
      </c>
      <c r="H992" s="216">
        <v>2</v>
      </c>
      <c r="I992" s="216">
        <v>18.1678</v>
      </c>
      <c r="J992" s="216">
        <v>170</v>
      </c>
      <c r="K992" s="216">
        <v>91.770499999999998</v>
      </c>
      <c r="L992" s="216"/>
      <c r="M992" s="216"/>
    </row>
    <row r="993" spans="1:13">
      <c r="A993" s="201"/>
      <c r="B993" s="213">
        <v>41548</v>
      </c>
      <c r="C993" s="216"/>
      <c r="D993" s="216">
        <v>0</v>
      </c>
      <c r="E993" s="216">
        <v>0</v>
      </c>
      <c r="F993" s="217">
        <v>0</v>
      </c>
      <c r="G993" s="216">
        <v>0</v>
      </c>
      <c r="H993" s="216">
        <v>2</v>
      </c>
      <c r="I993" s="216">
        <v>18.1678</v>
      </c>
      <c r="J993" s="216">
        <v>170</v>
      </c>
      <c r="K993" s="216">
        <v>90.150599999999997</v>
      </c>
      <c r="L993" s="216"/>
      <c r="M993" s="216"/>
    </row>
    <row r="994" spans="1:13">
      <c r="A994" s="201"/>
      <c r="B994" s="213">
        <v>41579</v>
      </c>
      <c r="C994" s="216"/>
      <c r="D994" s="216">
        <v>0</v>
      </c>
      <c r="E994" s="216">
        <v>0</v>
      </c>
      <c r="F994" s="217">
        <v>0</v>
      </c>
      <c r="G994" s="216">
        <v>0</v>
      </c>
      <c r="H994" s="216">
        <v>2</v>
      </c>
      <c r="I994" s="216">
        <v>18.1678</v>
      </c>
      <c r="J994" s="216">
        <v>170</v>
      </c>
      <c r="K994" s="216">
        <v>89.642700000000005</v>
      </c>
      <c r="L994" s="216"/>
      <c r="M994" s="216"/>
    </row>
    <row r="995" spans="1:13">
      <c r="A995" s="201"/>
      <c r="B995" s="213">
        <v>41609</v>
      </c>
      <c r="C995" s="216"/>
      <c r="D995" s="216">
        <v>0</v>
      </c>
      <c r="E995" s="216">
        <v>0</v>
      </c>
      <c r="F995" s="217">
        <v>0</v>
      </c>
      <c r="G995" s="216">
        <v>0</v>
      </c>
      <c r="H995" s="216">
        <v>2</v>
      </c>
      <c r="I995" s="216">
        <v>18.1678</v>
      </c>
      <c r="J995" s="216">
        <v>169</v>
      </c>
      <c r="K995" s="216">
        <v>90.134900000000002</v>
      </c>
      <c r="L995" s="216"/>
      <c r="M995" s="216"/>
    </row>
    <row r="996" spans="1:13">
      <c r="A996" s="201"/>
      <c r="B996" s="213">
        <v>41640</v>
      </c>
      <c r="C996" s="216"/>
      <c r="D996" s="216">
        <v>0</v>
      </c>
      <c r="E996" s="216">
        <v>0</v>
      </c>
      <c r="F996" s="217">
        <v>0</v>
      </c>
      <c r="G996" s="216">
        <v>0</v>
      </c>
      <c r="H996" s="216">
        <v>2</v>
      </c>
      <c r="I996" s="216">
        <v>18.1678</v>
      </c>
      <c r="J996" s="216">
        <v>169</v>
      </c>
      <c r="K996" s="216">
        <v>90.614900000000006</v>
      </c>
      <c r="L996" s="216"/>
      <c r="M996" s="216"/>
    </row>
    <row r="997" spans="1:13">
      <c r="A997" s="201"/>
      <c r="B997" s="213">
        <v>41671</v>
      </c>
      <c r="C997" s="216"/>
      <c r="D997" s="216">
        <v>0</v>
      </c>
      <c r="E997" s="216">
        <v>0</v>
      </c>
      <c r="F997" s="217">
        <v>0</v>
      </c>
      <c r="G997" s="216">
        <v>0</v>
      </c>
      <c r="H997" s="216">
        <v>2</v>
      </c>
      <c r="I997" s="216">
        <v>18.1678</v>
      </c>
      <c r="J997" s="216">
        <v>169</v>
      </c>
      <c r="K997" s="216">
        <v>91.194999999999993</v>
      </c>
      <c r="L997" s="216"/>
      <c r="M997" s="216"/>
    </row>
    <row r="998" spans="1:13">
      <c r="A998" s="201"/>
      <c r="B998" s="213">
        <v>41699</v>
      </c>
      <c r="C998" s="216"/>
      <c r="D998" s="216">
        <v>0</v>
      </c>
      <c r="E998" s="216">
        <v>0</v>
      </c>
      <c r="F998" s="217">
        <v>0</v>
      </c>
      <c r="G998" s="216">
        <v>0</v>
      </c>
      <c r="H998" s="216">
        <v>2</v>
      </c>
      <c r="I998" s="216">
        <v>18.1678</v>
      </c>
      <c r="J998" s="216">
        <v>169</v>
      </c>
      <c r="K998" s="216">
        <v>92.41</v>
      </c>
      <c r="L998" s="216"/>
      <c r="M998" s="216"/>
    </row>
    <row r="999" spans="1:13">
      <c r="A999" s="201"/>
      <c r="B999" s="213">
        <v>41730</v>
      </c>
      <c r="C999" s="216"/>
      <c r="D999" s="216">
        <v>0</v>
      </c>
      <c r="E999" s="216">
        <v>0</v>
      </c>
      <c r="F999" s="217">
        <v>0</v>
      </c>
      <c r="G999" s="216">
        <v>0</v>
      </c>
      <c r="H999" s="216">
        <v>2</v>
      </c>
      <c r="I999" s="216">
        <v>18.1678</v>
      </c>
      <c r="J999" s="216">
        <v>169</v>
      </c>
      <c r="K999" s="216">
        <v>97.625500000000002</v>
      </c>
      <c r="L999" s="216"/>
      <c r="M999" s="216"/>
    </row>
    <row r="1000" spans="1:13">
      <c r="A1000" s="201"/>
      <c r="B1000" s="213">
        <v>41760</v>
      </c>
      <c r="C1000" s="216"/>
      <c r="D1000" s="216">
        <v>0</v>
      </c>
      <c r="E1000" s="216">
        <v>0</v>
      </c>
      <c r="F1000" s="217">
        <v>0</v>
      </c>
      <c r="G1000" s="216">
        <v>0</v>
      </c>
      <c r="H1000" s="216">
        <v>2</v>
      </c>
      <c r="I1000" s="216">
        <v>18.1678</v>
      </c>
      <c r="J1000" s="216">
        <v>169</v>
      </c>
      <c r="K1000" s="216">
        <v>100.5363</v>
      </c>
      <c r="L1000" s="216"/>
      <c r="M1000" s="216"/>
    </row>
    <row r="1001" spans="1:13">
      <c r="A1001" s="201"/>
      <c r="B1001" s="213">
        <v>41791</v>
      </c>
      <c r="C1001" s="216"/>
      <c r="D1001" s="216">
        <v>0</v>
      </c>
      <c r="E1001" s="216">
        <v>0</v>
      </c>
      <c r="F1001" s="217">
        <v>0</v>
      </c>
      <c r="G1001" s="216">
        <v>0</v>
      </c>
      <c r="H1001" s="216">
        <v>2</v>
      </c>
      <c r="I1001" s="216">
        <v>18.1678</v>
      </c>
      <c r="J1001" s="216">
        <v>169</v>
      </c>
      <c r="K1001" s="216">
        <v>101.51779999999999</v>
      </c>
      <c r="L1001" s="216"/>
      <c r="M1001" s="216"/>
    </row>
    <row r="1002" spans="1:13">
      <c r="A1002" s="201"/>
      <c r="B1002" s="213">
        <v>41821</v>
      </c>
      <c r="C1002" s="216"/>
      <c r="D1002" s="216">
        <v>0</v>
      </c>
      <c r="E1002" s="216">
        <v>0</v>
      </c>
      <c r="F1002" s="217">
        <v>0</v>
      </c>
      <c r="G1002" s="216">
        <v>0</v>
      </c>
      <c r="H1002" s="216">
        <v>2</v>
      </c>
      <c r="I1002" s="216">
        <v>19.194900000000001</v>
      </c>
      <c r="J1002" s="216">
        <v>169</v>
      </c>
      <c r="K1002" s="216">
        <v>102.02379999999999</v>
      </c>
      <c r="L1002" s="216"/>
      <c r="M1002" s="216"/>
    </row>
    <row r="1003" spans="1:13">
      <c r="A1003" s="201"/>
      <c r="B1003" s="213">
        <v>41852</v>
      </c>
      <c r="C1003" s="216"/>
      <c r="D1003" s="216">
        <v>0</v>
      </c>
      <c r="E1003" s="216">
        <v>0</v>
      </c>
      <c r="F1003" s="217">
        <v>0</v>
      </c>
      <c r="G1003" s="216">
        <v>0</v>
      </c>
      <c r="H1003" s="216">
        <v>2</v>
      </c>
      <c r="I1003" s="216">
        <v>19.195399999999999</v>
      </c>
      <c r="J1003" s="216">
        <v>169</v>
      </c>
      <c r="K1003" s="216">
        <v>102.5039</v>
      </c>
      <c r="L1003" s="216"/>
      <c r="M1003" s="216"/>
    </row>
    <row r="1004" spans="1:13">
      <c r="A1004" s="201"/>
      <c r="B1004" s="213">
        <v>41883</v>
      </c>
      <c r="C1004" s="216"/>
      <c r="D1004" s="216">
        <v>0</v>
      </c>
      <c r="E1004" s="216">
        <v>0</v>
      </c>
      <c r="F1004" s="217">
        <v>0</v>
      </c>
      <c r="G1004" s="216">
        <v>0</v>
      </c>
      <c r="H1004" s="216">
        <v>2</v>
      </c>
      <c r="I1004" s="216">
        <v>19.195399999999999</v>
      </c>
      <c r="J1004" s="216">
        <v>169</v>
      </c>
      <c r="K1004" s="216">
        <v>103.12730000000001</v>
      </c>
      <c r="L1004" s="216"/>
      <c r="M1004" s="216"/>
    </row>
    <row r="1005" spans="1:13">
      <c r="A1005" s="201"/>
      <c r="B1005" s="213">
        <v>41913</v>
      </c>
      <c r="C1005" s="216"/>
      <c r="D1005" s="216">
        <v>0</v>
      </c>
      <c r="E1005" s="216">
        <v>0</v>
      </c>
      <c r="F1005" s="217">
        <v>0</v>
      </c>
      <c r="G1005" s="216">
        <v>0</v>
      </c>
      <c r="H1005" s="216">
        <v>2</v>
      </c>
      <c r="I1005" s="216">
        <v>19.195399999999999</v>
      </c>
      <c r="J1005" s="216">
        <v>169</v>
      </c>
      <c r="K1005" s="216">
        <v>103.9948</v>
      </c>
      <c r="L1005" s="216"/>
      <c r="M1005" s="216"/>
    </row>
    <row r="1006" spans="1:13">
      <c r="A1006" s="201"/>
      <c r="B1006" s="213">
        <v>41944</v>
      </c>
      <c r="C1006" s="216"/>
      <c r="D1006" s="216">
        <v>0</v>
      </c>
      <c r="E1006" s="216">
        <v>0</v>
      </c>
      <c r="F1006" s="217">
        <v>0</v>
      </c>
      <c r="G1006" s="216">
        <v>0</v>
      </c>
      <c r="H1006" s="216">
        <v>2</v>
      </c>
      <c r="I1006" s="216">
        <v>19.195399999999999</v>
      </c>
      <c r="J1006" s="216">
        <v>169</v>
      </c>
      <c r="K1006" s="216">
        <v>105.7483</v>
      </c>
      <c r="L1006" s="216"/>
      <c r="M1006" s="216"/>
    </row>
    <row r="1007" spans="1:13">
      <c r="A1007" s="201"/>
      <c r="B1007" s="213">
        <v>41974</v>
      </c>
      <c r="C1007" s="216"/>
      <c r="D1007" s="216">
        <v>0</v>
      </c>
      <c r="E1007" s="216">
        <v>0</v>
      </c>
      <c r="F1007" s="217">
        <v>0</v>
      </c>
      <c r="G1007" s="216">
        <v>0</v>
      </c>
      <c r="H1007" s="216">
        <v>2</v>
      </c>
      <c r="I1007" s="216">
        <v>19.195399999999999</v>
      </c>
      <c r="J1007" s="216">
        <v>169</v>
      </c>
      <c r="K1007" s="216">
        <v>106.32340000000001</v>
      </c>
      <c r="L1007" s="216"/>
      <c r="M1007" s="216"/>
    </row>
    <row r="1008" spans="1:13">
      <c r="A1008" s="201"/>
      <c r="B1008" s="213">
        <v>42005</v>
      </c>
      <c r="C1008" s="216"/>
      <c r="D1008" s="216">
        <v>0</v>
      </c>
      <c r="E1008" s="216">
        <v>0</v>
      </c>
      <c r="F1008" s="217">
        <v>0</v>
      </c>
      <c r="G1008" s="216">
        <v>0</v>
      </c>
      <c r="H1008" s="216">
        <v>2</v>
      </c>
      <c r="I1008" s="216">
        <v>19.195399999999999</v>
      </c>
      <c r="J1008" s="216">
        <v>169</v>
      </c>
      <c r="K1008" s="216">
        <v>106.2042</v>
      </c>
      <c r="L1008" s="216"/>
      <c r="M1008" s="216"/>
    </row>
    <row r="1009" spans="1:13">
      <c r="A1009" s="201"/>
      <c r="B1009" s="213">
        <v>42036</v>
      </c>
      <c r="C1009" s="216"/>
      <c r="D1009" s="216">
        <v>0</v>
      </c>
      <c r="E1009" s="216">
        <v>0</v>
      </c>
      <c r="F1009" s="217">
        <v>0</v>
      </c>
      <c r="G1009" s="216">
        <v>0</v>
      </c>
      <c r="H1009" s="216">
        <v>2</v>
      </c>
      <c r="I1009" s="216">
        <v>19.195399999999999</v>
      </c>
      <c r="J1009" s="216">
        <v>169</v>
      </c>
      <c r="K1009" s="216">
        <v>106.6842</v>
      </c>
      <c r="L1009" s="216"/>
      <c r="M1009" s="216"/>
    </row>
    <row r="1010" spans="1:13">
      <c r="A1010" s="201"/>
      <c r="B1010" s="213">
        <v>42064</v>
      </c>
      <c r="C1010" s="216"/>
      <c r="D1010" s="216">
        <v>0</v>
      </c>
      <c r="E1010" s="216">
        <v>0</v>
      </c>
      <c r="F1010" s="217">
        <v>0</v>
      </c>
      <c r="G1010" s="216">
        <v>0</v>
      </c>
      <c r="H1010" s="216">
        <v>2</v>
      </c>
      <c r="I1010" s="216">
        <v>19.195399999999999</v>
      </c>
      <c r="J1010" s="216">
        <v>169</v>
      </c>
      <c r="K1010" s="216">
        <v>108.24079999999999</v>
      </c>
      <c r="L1010" s="216"/>
      <c r="M1010" s="216"/>
    </row>
    <row r="1011" spans="1:13">
      <c r="A1011" s="201"/>
      <c r="B1011" s="213">
        <v>42095</v>
      </c>
      <c r="C1011" s="216"/>
      <c r="D1011" s="216">
        <v>0</v>
      </c>
      <c r="E1011" s="216">
        <v>0</v>
      </c>
      <c r="F1011" s="217">
        <v>0</v>
      </c>
      <c r="G1011" s="216">
        <v>0</v>
      </c>
      <c r="H1011" s="216">
        <v>2</v>
      </c>
      <c r="I1011" s="216">
        <v>19.195399999999999</v>
      </c>
      <c r="J1011" s="216">
        <v>169</v>
      </c>
      <c r="K1011" s="216">
        <v>114.0355</v>
      </c>
      <c r="L1011" s="216"/>
      <c r="M1011" s="216"/>
    </row>
    <row r="1012" spans="1:13">
      <c r="A1012" s="201"/>
      <c r="B1012" s="213">
        <v>42125</v>
      </c>
      <c r="C1012" s="216"/>
      <c r="D1012" s="216">
        <v>0</v>
      </c>
      <c r="E1012" s="216">
        <v>0</v>
      </c>
      <c r="F1012" s="217">
        <v>0</v>
      </c>
      <c r="G1012" s="216">
        <v>0</v>
      </c>
      <c r="H1012" s="216">
        <v>2</v>
      </c>
      <c r="I1012" s="216">
        <v>19.195399999999999</v>
      </c>
      <c r="J1012" s="216">
        <v>169</v>
      </c>
      <c r="K1012" s="216">
        <v>117.0603</v>
      </c>
      <c r="L1012" s="216"/>
      <c r="M1012" s="216"/>
    </row>
    <row r="1013" spans="1:13">
      <c r="A1013" s="201"/>
      <c r="B1013" s="213">
        <v>42156</v>
      </c>
      <c r="C1013" s="216"/>
      <c r="D1013" s="216">
        <v>0</v>
      </c>
      <c r="E1013" s="216">
        <v>0</v>
      </c>
      <c r="F1013" s="217">
        <v>0</v>
      </c>
      <c r="G1013" s="216">
        <v>0</v>
      </c>
      <c r="H1013" s="216">
        <v>2</v>
      </c>
      <c r="I1013" s="216">
        <v>19.195399999999999</v>
      </c>
      <c r="J1013" s="216">
        <v>169</v>
      </c>
      <c r="K1013" s="216">
        <v>117.89149999999999</v>
      </c>
      <c r="L1013" s="216"/>
      <c r="M1013" s="216"/>
    </row>
    <row r="1014" spans="1:13">
      <c r="A1014" s="201"/>
      <c r="B1014" s="213">
        <v>42186</v>
      </c>
      <c r="C1014" s="216"/>
      <c r="D1014" s="216">
        <v>0</v>
      </c>
      <c r="E1014" s="216">
        <v>0</v>
      </c>
      <c r="F1014" s="217">
        <v>0</v>
      </c>
      <c r="G1014" s="216">
        <v>0</v>
      </c>
      <c r="H1014" s="216">
        <v>2</v>
      </c>
      <c r="I1014" s="216">
        <v>20.0627</v>
      </c>
      <c r="J1014" s="216">
        <v>169</v>
      </c>
      <c r="K1014" s="216">
        <v>118.5086</v>
      </c>
      <c r="L1014" s="216"/>
      <c r="M1014" s="216"/>
    </row>
    <row r="1015" spans="1:13">
      <c r="A1015" s="201"/>
      <c r="B1015" s="213">
        <v>42217</v>
      </c>
      <c r="C1015" s="216"/>
      <c r="D1015" s="216">
        <v>0</v>
      </c>
      <c r="E1015" s="216">
        <v>0</v>
      </c>
      <c r="F1015" s="217">
        <v>0</v>
      </c>
      <c r="G1015" s="216">
        <v>0</v>
      </c>
      <c r="H1015" s="216">
        <v>2</v>
      </c>
      <c r="I1015" s="216">
        <v>20.063199999999998</v>
      </c>
      <c r="J1015" s="216">
        <v>169</v>
      </c>
      <c r="K1015" s="216">
        <v>119.1987</v>
      </c>
      <c r="L1015" s="216"/>
      <c r="M1015" s="216"/>
    </row>
    <row r="1016" spans="1:13">
      <c r="A1016" s="201"/>
      <c r="B1016" s="213">
        <v>42248</v>
      </c>
      <c r="C1016" s="216"/>
      <c r="D1016" s="216">
        <v>0</v>
      </c>
      <c r="E1016" s="216">
        <v>0</v>
      </c>
      <c r="F1016" s="217">
        <v>0</v>
      </c>
      <c r="G1016" s="216">
        <v>0</v>
      </c>
      <c r="H1016" s="216">
        <v>2</v>
      </c>
      <c r="I1016" s="216">
        <v>20.063199999999998</v>
      </c>
      <c r="J1016" s="216">
        <v>169</v>
      </c>
      <c r="K1016" s="216">
        <v>119.9556</v>
      </c>
      <c r="L1016" s="216"/>
      <c r="M1016" s="216"/>
    </row>
    <row r="1017" spans="1:13">
      <c r="A1017" s="201"/>
      <c r="B1017" s="213">
        <v>42278</v>
      </c>
      <c r="C1017" s="216"/>
      <c r="D1017" s="216">
        <v>0</v>
      </c>
      <c r="E1017" s="216">
        <v>0</v>
      </c>
      <c r="F1017" s="217">
        <v>0</v>
      </c>
      <c r="G1017" s="216">
        <v>0</v>
      </c>
      <c r="H1017" s="216">
        <v>2</v>
      </c>
      <c r="I1017" s="216">
        <v>20.063199999999998</v>
      </c>
      <c r="J1017" s="216">
        <v>168</v>
      </c>
      <c r="K1017" s="216">
        <v>121.1699</v>
      </c>
      <c r="L1017" s="216"/>
      <c r="M1017" s="216"/>
    </row>
    <row r="1018" spans="1:13">
      <c r="A1018" s="201"/>
      <c r="B1018" s="213">
        <v>42309</v>
      </c>
      <c r="C1018" s="216"/>
      <c r="D1018" s="216">
        <v>0</v>
      </c>
      <c r="E1018" s="216">
        <v>0</v>
      </c>
      <c r="F1018" s="217">
        <v>0</v>
      </c>
      <c r="G1018" s="216">
        <v>0</v>
      </c>
      <c r="H1018" s="216">
        <v>2</v>
      </c>
      <c r="I1018" s="216">
        <v>20.063199999999998</v>
      </c>
      <c r="J1018" s="216">
        <v>168</v>
      </c>
      <c r="K1018" s="216">
        <v>122.2719</v>
      </c>
      <c r="L1018" s="216"/>
      <c r="M1018" s="216"/>
    </row>
    <row r="1019" spans="1:13">
      <c r="A1019" s="201"/>
      <c r="B1019" s="213">
        <v>42339</v>
      </c>
      <c r="C1019" s="216"/>
      <c r="D1019" s="216">
        <v>0</v>
      </c>
      <c r="E1019" s="216">
        <v>0</v>
      </c>
      <c r="F1019" s="217">
        <v>0</v>
      </c>
      <c r="G1019" s="216">
        <v>0</v>
      </c>
      <c r="H1019" s="216">
        <v>2</v>
      </c>
      <c r="I1019" s="216">
        <v>20.063199999999998</v>
      </c>
      <c r="J1019" s="216">
        <v>168</v>
      </c>
      <c r="K1019" s="216">
        <v>122.9619</v>
      </c>
      <c r="L1019" s="216"/>
      <c r="M1019" s="216"/>
    </row>
    <row r="1020" spans="1:13">
      <c r="A1020" s="201"/>
      <c r="B1020" s="213">
        <v>42370</v>
      </c>
      <c r="C1020" s="216"/>
      <c r="D1020" s="216">
        <v>0</v>
      </c>
      <c r="E1020" s="216">
        <v>0</v>
      </c>
      <c r="F1020" s="217">
        <v>0</v>
      </c>
      <c r="G1020" s="216">
        <v>0</v>
      </c>
      <c r="H1020" s="216">
        <v>2</v>
      </c>
      <c r="I1020" s="216">
        <v>20.063199999999998</v>
      </c>
      <c r="J1020" s="216">
        <v>168</v>
      </c>
      <c r="K1020" s="216">
        <v>123.6819</v>
      </c>
      <c r="L1020" s="216"/>
      <c r="M1020" s="216"/>
    </row>
    <row r="1021" spans="1:13">
      <c r="A1021" s="201"/>
      <c r="B1021" s="213">
        <v>42401</v>
      </c>
      <c r="C1021" s="216"/>
      <c r="D1021" s="216">
        <v>0</v>
      </c>
      <c r="E1021" s="216">
        <v>0</v>
      </c>
      <c r="F1021" s="217">
        <v>0</v>
      </c>
      <c r="G1021" s="216">
        <v>0</v>
      </c>
      <c r="H1021" s="216">
        <v>2</v>
      </c>
      <c r="I1021" s="216">
        <v>20.063199999999998</v>
      </c>
      <c r="J1021" s="216">
        <v>168</v>
      </c>
      <c r="K1021" s="216">
        <v>124.402</v>
      </c>
      <c r="L1021" s="216"/>
      <c r="M1021" s="216"/>
    </row>
    <row r="1022" spans="1:13">
      <c r="A1022" s="201"/>
      <c r="B1022" s="213">
        <v>42430</v>
      </c>
      <c r="C1022" s="216"/>
      <c r="D1022" s="216">
        <v>0</v>
      </c>
      <c r="E1022" s="216">
        <v>0</v>
      </c>
      <c r="F1022" s="217">
        <v>0</v>
      </c>
      <c r="G1022" s="216">
        <v>0</v>
      </c>
      <c r="H1022" s="216">
        <v>2</v>
      </c>
      <c r="I1022" s="216">
        <v>20.063199999999998</v>
      </c>
      <c r="J1022" s="216">
        <v>168</v>
      </c>
      <c r="K1022" s="216">
        <v>122.5543</v>
      </c>
      <c r="L1022" s="216"/>
      <c r="M1022" s="216"/>
    </row>
    <row r="1023" spans="1:13">
      <c r="A1023" s="201"/>
      <c r="B1023" s="213">
        <v>42461</v>
      </c>
      <c r="C1023" s="216"/>
      <c r="D1023" s="216">
        <v>0</v>
      </c>
      <c r="E1023" s="216">
        <v>0</v>
      </c>
      <c r="F1023" s="217">
        <v>0</v>
      </c>
      <c r="G1023" s="216">
        <v>0</v>
      </c>
      <c r="H1023" s="216">
        <v>2</v>
      </c>
      <c r="I1023" s="216">
        <v>20.063199999999998</v>
      </c>
      <c r="J1023" s="216">
        <v>168</v>
      </c>
      <c r="K1023" s="216">
        <v>129.25290000000001</v>
      </c>
      <c r="L1023" s="216"/>
      <c r="M1023" s="216"/>
    </row>
    <row r="1024" spans="1:13">
      <c r="A1024" s="201"/>
      <c r="B1024" s="213">
        <v>42491</v>
      </c>
      <c r="C1024" s="216"/>
      <c r="D1024" s="216">
        <v>0</v>
      </c>
      <c r="E1024" s="216">
        <v>0</v>
      </c>
      <c r="F1024" s="217">
        <v>0</v>
      </c>
      <c r="G1024" s="216">
        <v>0</v>
      </c>
      <c r="H1024" s="216">
        <v>2</v>
      </c>
      <c r="I1024" s="216">
        <v>20.063199999999998</v>
      </c>
      <c r="J1024" s="216">
        <v>168</v>
      </c>
      <c r="K1024" s="216">
        <v>133.1233</v>
      </c>
      <c r="L1024" s="216"/>
      <c r="M1024" s="216"/>
    </row>
    <row r="1025" spans="1:13">
      <c r="A1025" s="201"/>
      <c r="B1025" s="213">
        <v>42522</v>
      </c>
      <c r="C1025" s="216"/>
      <c r="D1025" s="216">
        <v>0</v>
      </c>
      <c r="E1025" s="216">
        <v>0</v>
      </c>
      <c r="F1025" s="217">
        <v>0</v>
      </c>
      <c r="G1025" s="216">
        <v>0</v>
      </c>
      <c r="H1025" s="216">
        <v>2</v>
      </c>
      <c r="I1025" s="216">
        <v>20.063199999999998</v>
      </c>
      <c r="J1025" s="216">
        <v>168</v>
      </c>
      <c r="K1025" s="216">
        <v>134.17070000000001</v>
      </c>
      <c r="L1025" s="216"/>
      <c r="M1025" s="216"/>
    </row>
    <row r="1026" spans="1:13">
      <c r="A1026" s="201"/>
      <c r="B1026" s="213">
        <v>42552</v>
      </c>
      <c r="C1026" s="216"/>
      <c r="D1026" s="216">
        <v>0</v>
      </c>
      <c r="E1026" s="216">
        <v>0</v>
      </c>
      <c r="F1026" s="217">
        <v>0</v>
      </c>
      <c r="G1026" s="216">
        <v>0</v>
      </c>
      <c r="H1026" s="216">
        <v>2</v>
      </c>
      <c r="I1026" s="216">
        <v>21.0276</v>
      </c>
      <c r="J1026" s="216">
        <v>168</v>
      </c>
      <c r="K1026" s="216">
        <v>135.59630000000001</v>
      </c>
      <c r="L1026" s="216"/>
      <c r="M1026" s="216"/>
    </row>
    <row r="1027" spans="1:13">
      <c r="A1027" s="201"/>
      <c r="B1027" s="213">
        <v>42583</v>
      </c>
      <c r="C1027" s="216"/>
      <c r="D1027" s="216">
        <v>0</v>
      </c>
      <c r="E1027" s="216">
        <v>0</v>
      </c>
      <c r="F1027" s="217">
        <v>0</v>
      </c>
      <c r="G1027" s="216">
        <v>0</v>
      </c>
      <c r="H1027" s="216">
        <v>2</v>
      </c>
      <c r="I1027" s="216">
        <v>21.028099999999998</v>
      </c>
      <c r="J1027" s="216">
        <v>168</v>
      </c>
      <c r="K1027" s="216">
        <v>136.63849999999999</v>
      </c>
      <c r="L1027" s="216"/>
      <c r="M1027" s="216"/>
    </row>
    <row r="1028" spans="1:13">
      <c r="A1028" s="201"/>
      <c r="B1028" s="213">
        <v>42614</v>
      </c>
      <c r="C1028" s="216"/>
      <c r="D1028" s="216">
        <v>0</v>
      </c>
      <c r="E1028" s="216">
        <v>0</v>
      </c>
      <c r="F1028" s="217">
        <v>0</v>
      </c>
      <c r="G1028" s="216">
        <v>0</v>
      </c>
      <c r="H1028" s="216">
        <v>2</v>
      </c>
      <c r="I1028" s="216">
        <v>21.028099999999998</v>
      </c>
      <c r="J1028" s="216">
        <v>167</v>
      </c>
      <c r="K1028" s="216">
        <v>135.4622</v>
      </c>
      <c r="L1028" s="216"/>
      <c r="M1028" s="216"/>
    </row>
    <row r="1029" spans="1:13">
      <c r="A1029" s="201"/>
      <c r="B1029" s="213">
        <v>42644</v>
      </c>
      <c r="C1029" s="216"/>
      <c r="D1029" s="216">
        <v>0</v>
      </c>
      <c r="E1029" s="216">
        <v>0</v>
      </c>
      <c r="F1029" s="217">
        <v>0</v>
      </c>
      <c r="G1029" s="216">
        <v>0</v>
      </c>
      <c r="H1029" s="216">
        <v>2</v>
      </c>
      <c r="I1029" s="216">
        <v>21.028099999999998</v>
      </c>
      <c r="J1029" s="216">
        <v>168</v>
      </c>
      <c r="K1029" s="216">
        <v>137.29560000000001</v>
      </c>
      <c r="L1029" s="216"/>
      <c r="M1029" s="216"/>
    </row>
    <row r="1030" spans="1:13">
      <c r="A1030" s="201"/>
      <c r="B1030" s="213">
        <v>42675</v>
      </c>
      <c r="C1030" s="216"/>
      <c r="D1030" s="216">
        <v>0</v>
      </c>
      <c r="E1030" s="216">
        <v>0</v>
      </c>
      <c r="F1030" s="217">
        <v>0</v>
      </c>
      <c r="G1030" s="216">
        <v>0</v>
      </c>
      <c r="H1030" s="216">
        <v>2</v>
      </c>
      <c r="I1030" s="216">
        <v>21.028099999999998</v>
      </c>
      <c r="J1030" s="216">
        <v>168</v>
      </c>
      <c r="K1030" s="216">
        <v>137.005</v>
      </c>
      <c r="L1030" s="216"/>
      <c r="M1030" s="216"/>
    </row>
    <row r="1031" spans="1:13">
      <c r="A1031" s="201"/>
      <c r="B1031" s="213">
        <v>42705</v>
      </c>
      <c r="C1031" s="216"/>
      <c r="D1031" s="216">
        <v>0</v>
      </c>
      <c r="E1031" s="216">
        <v>0</v>
      </c>
      <c r="F1031" s="217">
        <v>0</v>
      </c>
      <c r="G1031" s="216">
        <v>0</v>
      </c>
      <c r="H1031" s="216">
        <v>2</v>
      </c>
      <c r="I1031" s="216">
        <v>21.028099999999998</v>
      </c>
      <c r="J1031" s="216">
        <v>168</v>
      </c>
      <c r="K1031" s="216">
        <v>137.62729999999999</v>
      </c>
      <c r="L1031" s="216"/>
      <c r="M1031" s="216"/>
    </row>
    <row r="1032" spans="1:13">
      <c r="A1032" s="201"/>
      <c r="B1032" s="213">
        <v>42736</v>
      </c>
      <c r="C1032" s="216"/>
      <c r="D1032" s="216">
        <v>0</v>
      </c>
      <c r="E1032" s="216">
        <v>0</v>
      </c>
      <c r="F1032" s="217">
        <v>0</v>
      </c>
      <c r="G1032" s="216">
        <v>0</v>
      </c>
      <c r="H1032" s="216">
        <v>2</v>
      </c>
      <c r="I1032" s="216">
        <v>21.028099999999998</v>
      </c>
      <c r="J1032" s="216">
        <v>168</v>
      </c>
      <c r="K1032" s="216">
        <v>138.31739999999999</v>
      </c>
      <c r="L1032" s="216"/>
      <c r="M1032" s="216"/>
    </row>
    <row r="1033" spans="1:13">
      <c r="A1033" s="201"/>
      <c r="B1033" s="213">
        <v>42767</v>
      </c>
      <c r="C1033" s="216"/>
      <c r="D1033" s="216">
        <v>0</v>
      </c>
      <c r="E1033" s="216">
        <v>0</v>
      </c>
      <c r="F1033" s="217">
        <v>0</v>
      </c>
      <c r="G1033" s="216">
        <v>0</v>
      </c>
      <c r="H1033" s="216">
        <v>1</v>
      </c>
      <c r="I1033" s="216">
        <v>21.016500000000001</v>
      </c>
      <c r="J1033" s="216">
        <v>168</v>
      </c>
      <c r="K1033" s="216">
        <v>139.0275</v>
      </c>
      <c r="L1033" s="216"/>
      <c r="M1033" s="216"/>
    </row>
    <row r="1034" spans="1:13">
      <c r="A1034" s="201"/>
      <c r="B1034" s="213">
        <v>42795</v>
      </c>
      <c r="C1034" s="216"/>
      <c r="D1034" s="216">
        <v>0</v>
      </c>
      <c r="E1034" s="216">
        <v>0</v>
      </c>
      <c r="F1034" s="217">
        <v>0</v>
      </c>
      <c r="G1034" s="216">
        <v>0</v>
      </c>
      <c r="H1034" s="216">
        <v>1</v>
      </c>
      <c r="I1034" s="216">
        <v>21.016500000000001</v>
      </c>
      <c r="J1034" s="216">
        <v>168</v>
      </c>
      <c r="K1034" s="216">
        <v>140.68369999999999</v>
      </c>
      <c r="L1034" s="216"/>
      <c r="M1034" s="216"/>
    </row>
    <row r="1035" spans="1:13">
      <c r="A1035" s="201"/>
      <c r="B1035" s="213">
        <v>42826</v>
      </c>
      <c r="C1035" s="216"/>
      <c r="D1035" s="216">
        <v>0</v>
      </c>
      <c r="E1035" s="216">
        <v>0</v>
      </c>
      <c r="F1035" s="217">
        <v>0</v>
      </c>
      <c r="G1035" s="216">
        <v>0</v>
      </c>
      <c r="H1035" s="216">
        <v>1</v>
      </c>
      <c r="I1035" s="216">
        <v>21.016500000000001</v>
      </c>
      <c r="J1035" s="216">
        <v>168</v>
      </c>
      <c r="K1035" s="216">
        <v>146.9828</v>
      </c>
      <c r="L1035" s="216"/>
      <c r="M1035" s="216"/>
    </row>
    <row r="1036" spans="1:13">
      <c r="A1036" s="201"/>
      <c r="B1036" s="213">
        <v>42856</v>
      </c>
      <c r="C1036" s="216"/>
      <c r="D1036" s="216">
        <v>0</v>
      </c>
      <c r="E1036" s="216">
        <v>0</v>
      </c>
      <c r="F1036" s="217">
        <v>0</v>
      </c>
      <c r="G1036" s="216">
        <v>0</v>
      </c>
      <c r="H1036" s="216">
        <v>1</v>
      </c>
      <c r="I1036" s="216">
        <v>21.016500000000001</v>
      </c>
      <c r="J1036" s="216">
        <v>168</v>
      </c>
      <c r="K1036" s="216">
        <v>150.06479999999999</v>
      </c>
      <c r="L1036" s="216"/>
      <c r="M1036" s="216"/>
    </row>
    <row r="1037" spans="1:13">
      <c r="A1037" s="201"/>
      <c r="B1037" s="213">
        <v>42887</v>
      </c>
      <c r="C1037" s="216"/>
      <c r="D1037" s="216">
        <v>0</v>
      </c>
      <c r="E1037" s="216">
        <v>0</v>
      </c>
      <c r="F1037" s="217">
        <v>0</v>
      </c>
      <c r="G1037" s="216">
        <v>0</v>
      </c>
      <c r="H1037" s="216">
        <v>1</v>
      </c>
      <c r="I1037" s="216">
        <v>21.016500000000001</v>
      </c>
      <c r="J1037" s="216">
        <v>168</v>
      </c>
      <c r="K1037" s="216">
        <v>149.65610000000001</v>
      </c>
      <c r="L1037" s="216"/>
      <c r="M1037" s="216"/>
    </row>
    <row r="1038" spans="1:13">
      <c r="A1038" s="201"/>
      <c r="B1038" s="213">
        <v>42917</v>
      </c>
      <c r="C1038" s="216"/>
      <c r="D1038" s="216">
        <v>0</v>
      </c>
      <c r="E1038" s="216">
        <v>0</v>
      </c>
      <c r="F1038" s="217">
        <v>0</v>
      </c>
      <c r="G1038" s="216">
        <v>0</v>
      </c>
      <c r="H1038" s="216">
        <v>1</v>
      </c>
      <c r="I1038" s="216">
        <v>21.62</v>
      </c>
      <c r="J1038" s="216">
        <v>168</v>
      </c>
      <c r="K1038" s="216">
        <v>150.32380000000001</v>
      </c>
      <c r="L1038" s="216"/>
      <c r="M1038" s="216"/>
    </row>
    <row r="1039" spans="1:13">
      <c r="A1039" s="201"/>
      <c r="B1039" s="213">
        <v>42948</v>
      </c>
      <c r="C1039" s="216"/>
      <c r="D1039" s="216">
        <v>0</v>
      </c>
      <c r="E1039" s="216">
        <v>0</v>
      </c>
      <c r="F1039" s="217">
        <v>0</v>
      </c>
      <c r="G1039" s="216">
        <v>0</v>
      </c>
      <c r="H1039" s="216">
        <v>1</v>
      </c>
      <c r="I1039" s="216">
        <v>21.62</v>
      </c>
      <c r="J1039" s="216">
        <v>166</v>
      </c>
      <c r="K1039" s="216">
        <v>91.585899999999995</v>
      </c>
      <c r="L1039" s="216"/>
      <c r="M1039" s="216"/>
    </row>
    <row r="1040" spans="1:13">
      <c r="A1040" s="201"/>
      <c r="B1040" s="213">
        <v>42979</v>
      </c>
      <c r="C1040" s="216"/>
      <c r="D1040" s="216">
        <v>0</v>
      </c>
      <c r="E1040" s="216">
        <v>0</v>
      </c>
      <c r="F1040" s="217">
        <v>0</v>
      </c>
      <c r="G1040" s="216">
        <v>0</v>
      </c>
      <c r="H1040" s="216">
        <v>1</v>
      </c>
      <c r="I1040" s="216">
        <v>21.62</v>
      </c>
      <c r="J1040" s="216">
        <v>166</v>
      </c>
      <c r="K1040" s="216">
        <v>92.287899999999993</v>
      </c>
      <c r="L1040" s="216"/>
      <c r="M1040" s="216"/>
    </row>
    <row r="1041" spans="1:13">
      <c r="A1041" s="201"/>
      <c r="B1041" s="213">
        <v>43009</v>
      </c>
      <c r="C1041" s="216"/>
      <c r="D1041" s="216">
        <v>0</v>
      </c>
      <c r="E1041" s="216">
        <v>0</v>
      </c>
      <c r="F1041" s="217">
        <v>0</v>
      </c>
      <c r="G1041" s="216">
        <v>0</v>
      </c>
      <c r="H1041" s="216">
        <v>1</v>
      </c>
      <c r="I1041" s="216">
        <v>21.62</v>
      </c>
      <c r="J1041" s="216">
        <v>166</v>
      </c>
      <c r="K1041" s="216">
        <v>93.118200000000002</v>
      </c>
      <c r="L1041" s="216"/>
      <c r="M1041" s="216"/>
    </row>
    <row r="1042" spans="1:13">
      <c r="A1042" s="201"/>
      <c r="B1042" s="213">
        <v>43040</v>
      </c>
      <c r="C1042" s="216"/>
      <c r="D1042" s="216">
        <v>0</v>
      </c>
      <c r="E1042" s="216">
        <v>0</v>
      </c>
      <c r="F1042" s="217">
        <v>0</v>
      </c>
      <c r="G1042" s="216">
        <v>0</v>
      </c>
      <c r="H1042" s="216">
        <v>1</v>
      </c>
      <c r="I1042" s="216">
        <v>21.62</v>
      </c>
      <c r="J1042" s="216">
        <v>166</v>
      </c>
      <c r="K1042" s="216">
        <v>94.109899999999996</v>
      </c>
      <c r="L1042" s="216"/>
      <c r="M1042" s="216"/>
    </row>
    <row r="1043" spans="1:13">
      <c r="A1043" s="201"/>
      <c r="B1043" s="213">
        <v>43070</v>
      </c>
      <c r="C1043" s="216"/>
      <c r="D1043" s="216">
        <v>0</v>
      </c>
      <c r="E1043" s="216">
        <v>0</v>
      </c>
      <c r="F1043" s="217">
        <v>0</v>
      </c>
      <c r="G1043" s="216">
        <v>0</v>
      </c>
      <c r="H1043" s="216">
        <v>1</v>
      </c>
      <c r="I1043" s="216">
        <v>21.62</v>
      </c>
      <c r="J1043" s="216">
        <v>166</v>
      </c>
      <c r="K1043" s="216">
        <v>94.759600000000006</v>
      </c>
      <c r="L1043" s="216"/>
      <c r="M1043" s="216"/>
    </row>
    <row r="1044" spans="1:13">
      <c r="A1044" s="201"/>
      <c r="B1044" s="213">
        <v>43101</v>
      </c>
      <c r="C1044" s="216"/>
      <c r="D1044" s="216">
        <v>0</v>
      </c>
      <c r="E1044" s="216">
        <v>0</v>
      </c>
      <c r="F1044" s="217">
        <v>0</v>
      </c>
      <c r="G1044" s="216">
        <v>0</v>
      </c>
      <c r="H1044" s="216">
        <v>1</v>
      </c>
      <c r="I1044" s="216">
        <v>21.62</v>
      </c>
      <c r="J1044" s="216">
        <v>166</v>
      </c>
      <c r="K1044" s="216">
        <v>95.509600000000006</v>
      </c>
      <c r="L1044" s="216"/>
      <c r="M1044" s="216"/>
    </row>
    <row r="1045" spans="1:13">
      <c r="A1045" s="201"/>
      <c r="B1045" s="213">
        <v>43132</v>
      </c>
      <c r="C1045" s="216"/>
      <c r="D1045" s="216">
        <v>0</v>
      </c>
      <c r="E1045" s="216">
        <v>0</v>
      </c>
      <c r="F1045" s="217">
        <v>0</v>
      </c>
      <c r="G1045" s="216">
        <v>0</v>
      </c>
      <c r="H1045" s="216">
        <v>1</v>
      </c>
      <c r="I1045" s="216">
        <v>21.62</v>
      </c>
      <c r="J1045" s="216">
        <v>166</v>
      </c>
      <c r="K1045" s="216">
        <v>96.159700000000001</v>
      </c>
      <c r="L1045" s="216"/>
      <c r="M1045" s="216"/>
    </row>
    <row r="1046" spans="1:13">
      <c r="A1046" s="201"/>
      <c r="B1046" s="213">
        <v>43160</v>
      </c>
      <c r="C1046" s="216"/>
      <c r="D1046" s="216">
        <v>0</v>
      </c>
      <c r="E1046" s="216">
        <v>0</v>
      </c>
      <c r="F1046" s="217">
        <v>0</v>
      </c>
      <c r="G1046" s="216">
        <v>0</v>
      </c>
      <c r="H1046" s="216">
        <v>1</v>
      </c>
      <c r="I1046" s="216">
        <v>21.62</v>
      </c>
      <c r="J1046" s="216">
        <v>166</v>
      </c>
      <c r="K1046" s="216">
        <v>97.671700000000001</v>
      </c>
      <c r="L1046" s="216"/>
      <c r="M1046" s="216"/>
    </row>
    <row r="1047" spans="1:13">
      <c r="A1047" s="201"/>
      <c r="B1047" s="213">
        <v>43191</v>
      </c>
      <c r="C1047" s="216"/>
      <c r="D1047" s="216">
        <v>0</v>
      </c>
      <c r="E1047" s="216">
        <v>0</v>
      </c>
      <c r="F1047" s="217">
        <v>0</v>
      </c>
      <c r="G1047" s="216">
        <v>0</v>
      </c>
      <c r="H1047" s="216">
        <v>1</v>
      </c>
      <c r="I1047" s="216">
        <v>21.62</v>
      </c>
      <c r="J1047" s="216">
        <v>166</v>
      </c>
      <c r="K1047" s="216">
        <v>108.7803</v>
      </c>
      <c r="L1047" s="216"/>
      <c r="M1047" s="216"/>
    </row>
    <row r="1048" spans="1:13">
      <c r="A1048" s="201"/>
      <c r="B1048" s="213">
        <v>43221</v>
      </c>
      <c r="C1048" s="216"/>
      <c r="D1048" s="216">
        <v>0</v>
      </c>
      <c r="E1048" s="216">
        <v>0</v>
      </c>
      <c r="F1048" s="217">
        <v>0</v>
      </c>
      <c r="G1048" s="216">
        <v>0</v>
      </c>
      <c r="H1048" s="216">
        <v>1</v>
      </c>
      <c r="I1048" s="216">
        <v>21.62</v>
      </c>
      <c r="J1048" s="216">
        <v>166</v>
      </c>
      <c r="K1048" s="216">
        <v>110.7822</v>
      </c>
      <c r="L1048" s="216"/>
      <c r="M1048" s="216"/>
    </row>
    <row r="1049" spans="1:13">
      <c r="A1049" s="201"/>
      <c r="B1049" s="213">
        <v>43252</v>
      </c>
      <c r="C1049" s="216"/>
      <c r="D1049" s="216">
        <v>0</v>
      </c>
      <c r="E1049" s="216">
        <v>0</v>
      </c>
      <c r="F1049" s="217">
        <v>0</v>
      </c>
      <c r="G1049" s="216">
        <v>0</v>
      </c>
      <c r="H1049" s="216">
        <v>1</v>
      </c>
      <c r="I1049" s="216">
        <v>21.62</v>
      </c>
      <c r="J1049" s="216">
        <v>165</v>
      </c>
      <c r="K1049" s="216">
        <v>112.52809999999999</v>
      </c>
      <c r="L1049" s="216"/>
      <c r="M1049" s="216"/>
    </row>
    <row r="1050" spans="1:13">
      <c r="A1050" s="201"/>
      <c r="B1050" s="213">
        <v>43282</v>
      </c>
      <c r="C1050" s="216"/>
      <c r="D1050" s="216">
        <v>0</v>
      </c>
      <c r="E1050" s="216">
        <v>0</v>
      </c>
      <c r="F1050" s="217">
        <v>0</v>
      </c>
      <c r="G1050" s="216">
        <v>0</v>
      </c>
      <c r="H1050" s="216">
        <v>1</v>
      </c>
      <c r="I1050" s="216">
        <v>22.131900000000002</v>
      </c>
      <c r="J1050" s="216">
        <v>165</v>
      </c>
      <c r="K1050" s="216">
        <v>114.22920000000001</v>
      </c>
      <c r="L1050" s="216"/>
      <c r="M1050" s="216"/>
    </row>
    <row r="1051" spans="1:13">
      <c r="A1051" s="201"/>
      <c r="B1051" s="213">
        <v>43313</v>
      </c>
      <c r="C1051" s="216"/>
      <c r="D1051" s="216">
        <v>0</v>
      </c>
      <c r="E1051" s="216">
        <v>0</v>
      </c>
      <c r="F1051" s="217">
        <v>0</v>
      </c>
      <c r="G1051" s="216">
        <v>0</v>
      </c>
      <c r="H1051" s="216">
        <v>1</v>
      </c>
      <c r="I1051" s="216">
        <v>22.131900000000002</v>
      </c>
      <c r="J1051" s="216">
        <v>165</v>
      </c>
      <c r="K1051" s="216">
        <v>115.91930000000001</v>
      </c>
      <c r="L1051" s="216"/>
      <c r="M1051" s="216"/>
    </row>
    <row r="1052" spans="1:13">
      <c r="A1052" s="201"/>
      <c r="B1052" s="213">
        <v>43344</v>
      </c>
      <c r="C1052" s="216"/>
      <c r="D1052" s="216">
        <v>0</v>
      </c>
      <c r="E1052" s="216">
        <v>0</v>
      </c>
      <c r="F1052" s="217">
        <v>0</v>
      </c>
      <c r="G1052" s="216">
        <v>0</v>
      </c>
      <c r="H1052" s="216">
        <v>1</v>
      </c>
      <c r="I1052" s="216">
        <v>22.131900000000002</v>
      </c>
      <c r="J1052" s="216"/>
      <c r="K1052" s="216"/>
      <c r="L1052" s="216">
        <v>165</v>
      </c>
      <c r="M1052" s="216">
        <v>117.69110000000001</v>
      </c>
    </row>
    <row r="1053" spans="1:13">
      <c r="A1053" s="201"/>
      <c r="B1053" s="213">
        <v>43374</v>
      </c>
      <c r="C1053" s="216"/>
      <c r="D1053" s="216">
        <v>0</v>
      </c>
      <c r="E1053" s="216">
        <v>0</v>
      </c>
      <c r="F1053" s="217">
        <v>0</v>
      </c>
      <c r="G1053" s="216">
        <v>0</v>
      </c>
      <c r="H1053" s="216">
        <v>1</v>
      </c>
      <c r="I1053" s="216">
        <v>22.131900000000002</v>
      </c>
      <c r="J1053" s="216"/>
      <c r="K1053" s="216"/>
      <c r="L1053" s="216">
        <v>165</v>
      </c>
      <c r="M1053" s="216">
        <v>119.88030000000001</v>
      </c>
    </row>
    <row r="1054" spans="1:13">
      <c r="A1054" s="201"/>
      <c r="B1054" s="213">
        <v>43405</v>
      </c>
      <c r="C1054" s="216"/>
      <c r="D1054" s="216">
        <v>0</v>
      </c>
      <c r="E1054" s="216">
        <v>0</v>
      </c>
      <c r="F1054" s="217">
        <v>0</v>
      </c>
      <c r="G1054" s="216">
        <v>0</v>
      </c>
      <c r="H1054" s="216">
        <v>1</v>
      </c>
      <c r="I1054" s="216">
        <v>22.131900000000002</v>
      </c>
      <c r="J1054" s="216"/>
      <c r="K1054" s="216"/>
      <c r="L1054" s="216">
        <v>164</v>
      </c>
      <c r="M1054" s="216">
        <v>122.3869</v>
      </c>
    </row>
    <row r="1055" spans="1:13">
      <c r="A1055" s="201"/>
      <c r="B1055" s="213">
        <v>43435</v>
      </c>
      <c r="C1055" s="216"/>
      <c r="D1055" s="216">
        <v>0</v>
      </c>
      <c r="E1055" s="216">
        <v>0</v>
      </c>
      <c r="F1055" s="217">
        <v>0</v>
      </c>
      <c r="G1055" s="216">
        <v>0</v>
      </c>
      <c r="H1055" s="216">
        <v>1</v>
      </c>
      <c r="I1055" s="216">
        <v>22.131900000000002</v>
      </c>
      <c r="J1055" s="216"/>
      <c r="K1055" s="216"/>
      <c r="L1055" s="216">
        <v>164</v>
      </c>
      <c r="M1055" s="216">
        <v>122.357</v>
      </c>
    </row>
    <row r="1056" spans="1:13">
      <c r="A1056" s="201"/>
      <c r="B1056" s="213">
        <v>43466</v>
      </c>
      <c r="C1056" s="216"/>
      <c r="D1056" s="216">
        <v>0</v>
      </c>
      <c r="E1056" s="216">
        <v>0</v>
      </c>
      <c r="F1056" s="217">
        <v>0</v>
      </c>
      <c r="G1056" s="216">
        <v>0</v>
      </c>
      <c r="H1056" s="216">
        <v>1</v>
      </c>
      <c r="I1056" s="216">
        <v>22.131900000000002</v>
      </c>
      <c r="J1056" s="216"/>
      <c r="K1056" s="216"/>
      <c r="L1056" s="216">
        <v>164</v>
      </c>
      <c r="M1056" s="216">
        <v>123.967</v>
      </c>
    </row>
    <row r="1057" spans="1:14">
      <c r="A1057" s="201"/>
      <c r="B1057" s="213">
        <v>43497</v>
      </c>
      <c r="C1057" s="216"/>
      <c r="D1057" s="216">
        <v>0</v>
      </c>
      <c r="E1057" s="216">
        <v>0</v>
      </c>
      <c r="F1057" s="217">
        <v>0</v>
      </c>
      <c r="G1057" s="216">
        <v>0</v>
      </c>
      <c r="H1057" s="216">
        <v>1</v>
      </c>
      <c r="I1057" s="216">
        <v>22.131900000000002</v>
      </c>
      <c r="J1057" s="216"/>
      <c r="K1057" s="216"/>
      <c r="L1057" s="216">
        <v>121</v>
      </c>
      <c r="M1057" s="216">
        <v>125.4671</v>
      </c>
    </row>
    <row r="1058" spans="1:14">
      <c r="A1058" s="201"/>
      <c r="B1058" s="213">
        <v>43525</v>
      </c>
      <c r="C1058" s="216"/>
      <c r="D1058" s="216">
        <v>0</v>
      </c>
      <c r="E1058" s="216">
        <v>0</v>
      </c>
      <c r="F1058" s="217">
        <v>0</v>
      </c>
      <c r="G1058" s="216">
        <v>0</v>
      </c>
      <c r="H1058" s="216">
        <v>1</v>
      </c>
      <c r="I1058" s="216">
        <v>22.131900000000002</v>
      </c>
      <c r="J1058" s="216"/>
      <c r="K1058" s="216"/>
      <c r="L1058" s="216">
        <v>121</v>
      </c>
      <c r="M1058" s="216">
        <v>127.17319999999999</v>
      </c>
    </row>
    <row r="1059" spans="1:14">
      <c r="A1059" s="201"/>
      <c r="B1059" s="213">
        <v>43556</v>
      </c>
      <c r="C1059" s="216"/>
      <c r="D1059" s="216">
        <v>0</v>
      </c>
      <c r="E1059" s="216">
        <v>0</v>
      </c>
      <c r="F1059" s="217">
        <v>0</v>
      </c>
      <c r="G1059" s="216">
        <v>0</v>
      </c>
      <c r="H1059" s="216">
        <v>1</v>
      </c>
      <c r="I1059" s="216">
        <v>22.131900000000002</v>
      </c>
      <c r="J1059" s="216"/>
      <c r="K1059" s="216"/>
      <c r="L1059" s="216">
        <v>110</v>
      </c>
      <c r="M1059" s="216">
        <v>130.82990000000001</v>
      </c>
    </row>
    <row r="1060" spans="1:14">
      <c r="A1060" s="201"/>
      <c r="B1060" s="213">
        <v>43586</v>
      </c>
      <c r="C1060" s="216"/>
      <c r="D1060" s="216">
        <v>0</v>
      </c>
      <c r="E1060" s="216">
        <v>0</v>
      </c>
      <c r="F1060" s="217">
        <v>0</v>
      </c>
      <c r="G1060" s="216">
        <v>0</v>
      </c>
      <c r="H1060" s="216">
        <v>1</v>
      </c>
      <c r="I1060" s="216">
        <v>22.131900000000002</v>
      </c>
      <c r="J1060" s="216"/>
      <c r="K1060" s="216"/>
      <c r="L1060" s="216">
        <v>110</v>
      </c>
      <c r="M1060" s="216">
        <v>132.8347</v>
      </c>
    </row>
    <row r="1061" spans="1:14">
      <c r="A1061" s="201"/>
      <c r="B1061" s="213">
        <v>43617</v>
      </c>
      <c r="C1061" s="216"/>
      <c r="D1061" s="216">
        <v>0</v>
      </c>
      <c r="E1061" s="216">
        <v>0</v>
      </c>
      <c r="F1061" s="217">
        <v>0</v>
      </c>
      <c r="G1061" s="216">
        <v>0</v>
      </c>
      <c r="H1061" s="216">
        <v>1</v>
      </c>
      <c r="I1061" s="216">
        <v>22.131900000000002</v>
      </c>
      <c r="J1061" s="216"/>
      <c r="K1061" s="216"/>
      <c r="L1061" s="216">
        <v>110</v>
      </c>
      <c r="M1061" s="216">
        <v>131.80350000000001</v>
      </c>
    </row>
    <row r="1062" spans="1:14">
      <c r="A1062" s="201"/>
      <c r="B1062" s="213">
        <v>43647</v>
      </c>
      <c r="C1062" s="216"/>
      <c r="D1062" s="216">
        <v>0</v>
      </c>
      <c r="E1062" s="216">
        <v>0</v>
      </c>
      <c r="F1062" s="217">
        <v>0</v>
      </c>
      <c r="G1062" s="216">
        <v>0</v>
      </c>
      <c r="H1062" s="216">
        <v>1</v>
      </c>
      <c r="I1062" s="216">
        <v>22.853899999999999</v>
      </c>
      <c r="J1062" s="216"/>
      <c r="K1062" s="216"/>
      <c r="L1062" s="216">
        <v>109</v>
      </c>
      <c r="M1062" s="216">
        <v>83.429699999999997</v>
      </c>
    </row>
    <row r="1063" spans="1:14">
      <c r="A1063" s="201"/>
      <c r="B1063" s="213">
        <v>43678</v>
      </c>
      <c r="C1063" s="216"/>
      <c r="D1063" s="216">
        <v>0</v>
      </c>
      <c r="E1063" s="216">
        <v>0</v>
      </c>
      <c r="F1063" s="217">
        <v>0</v>
      </c>
      <c r="G1063" s="216">
        <v>0</v>
      </c>
      <c r="H1063" s="216">
        <v>1</v>
      </c>
      <c r="I1063" s="216">
        <v>22.853899999999999</v>
      </c>
      <c r="J1063" s="216"/>
      <c r="K1063" s="216"/>
      <c r="L1063" s="216">
        <v>108</v>
      </c>
      <c r="M1063" s="216">
        <v>84.637699999999995</v>
      </c>
    </row>
    <row r="1064" spans="1:14">
      <c r="A1064" s="201"/>
      <c r="B1064" s="213">
        <v>43709</v>
      </c>
      <c r="C1064" s="216"/>
      <c r="D1064" s="216">
        <v>0</v>
      </c>
      <c r="E1064" s="216">
        <v>0</v>
      </c>
      <c r="F1064" s="217">
        <v>0</v>
      </c>
      <c r="G1064" s="216">
        <v>0</v>
      </c>
      <c r="H1064" s="216">
        <v>1</v>
      </c>
      <c r="I1064" s="216">
        <v>22.853899999999999</v>
      </c>
      <c r="J1064" s="216"/>
      <c r="K1064" s="216"/>
      <c r="L1064" s="216">
        <v>29</v>
      </c>
      <c r="M1064" s="216">
        <v>73.325500000000005</v>
      </c>
    </row>
    <row r="1065" spans="1:14" s="241" customFormat="1" ht="13.2"/>
    <row r="1066" spans="1:14">
      <c r="A1066" s="201"/>
      <c r="B1066" s="219"/>
      <c r="C1066" s="220"/>
      <c r="D1066" s="203"/>
      <c r="E1066" s="220"/>
      <c r="F1066" s="203"/>
      <c r="G1066" s="220"/>
      <c r="H1066" s="220"/>
      <c r="I1066" s="220"/>
      <c r="J1066" s="220"/>
      <c r="K1066" s="220"/>
      <c r="L1066" s="221"/>
    </row>
    <row r="1067" spans="1:14" s="209" customFormat="1">
      <c r="C1067" s="206"/>
      <c r="D1067" s="206"/>
      <c r="E1067" s="224"/>
      <c r="F1067" s="206"/>
      <c r="G1067" s="206"/>
      <c r="H1067" s="206"/>
      <c r="I1067" s="206"/>
      <c r="J1067" s="206"/>
      <c r="K1067" s="206"/>
      <c r="M1067" s="182"/>
      <c r="N1067" s="182"/>
    </row>
    <row r="1068" spans="1:14" s="201" customFormat="1">
      <c r="B1068" s="210" t="s">
        <v>145</v>
      </c>
      <c r="C1068" s="211"/>
      <c r="D1068" s="332" t="s">
        <v>132</v>
      </c>
      <c r="E1068" s="332"/>
      <c r="F1068" s="332" t="s">
        <v>87</v>
      </c>
      <c r="G1068" s="332"/>
      <c r="H1068" s="332" t="s">
        <v>133</v>
      </c>
      <c r="I1068" s="332"/>
      <c r="J1068" s="332" t="s">
        <v>89</v>
      </c>
      <c r="K1068" s="332"/>
      <c r="L1068" s="332" t="s">
        <v>152</v>
      </c>
      <c r="M1068" s="332"/>
      <c r="N1068" s="9"/>
    </row>
    <row r="1069" spans="1:14" s="209" customFormat="1">
      <c r="B1069" s="212"/>
      <c r="C1069" s="207"/>
      <c r="D1069" s="207" t="s">
        <v>28</v>
      </c>
      <c r="E1069" s="208" t="s">
        <v>0</v>
      </c>
      <c r="F1069" s="207" t="s">
        <v>28</v>
      </c>
      <c r="G1069" s="207" t="s">
        <v>0</v>
      </c>
      <c r="H1069" s="207" t="s">
        <v>28</v>
      </c>
      <c r="I1069" s="207" t="s">
        <v>0</v>
      </c>
      <c r="J1069" s="207" t="s">
        <v>28</v>
      </c>
      <c r="K1069" s="207" t="s">
        <v>0</v>
      </c>
      <c r="L1069" s="207" t="s">
        <v>28</v>
      </c>
      <c r="M1069" s="207" t="s">
        <v>0</v>
      </c>
      <c r="N1069" s="182"/>
    </row>
    <row r="1070" spans="1:14" hidden="1">
      <c r="A1070" s="201"/>
      <c r="B1070" s="213">
        <v>37469</v>
      </c>
      <c r="C1070" s="239"/>
      <c r="D1070" s="214">
        <v>0</v>
      </c>
      <c r="E1070" s="214">
        <v>0</v>
      </c>
      <c r="F1070" s="214">
        <v>0</v>
      </c>
      <c r="G1070" s="214">
        <v>0</v>
      </c>
      <c r="H1070" s="214">
        <v>0</v>
      </c>
      <c r="I1070" s="214">
        <v>0</v>
      </c>
      <c r="J1070" s="214">
        <v>0</v>
      </c>
      <c r="K1070" s="214">
        <v>0</v>
      </c>
      <c r="L1070" s="214">
        <v>0</v>
      </c>
      <c r="M1070" s="214">
        <v>0</v>
      </c>
    </row>
    <row r="1071" spans="1:14" hidden="1">
      <c r="A1071" s="201"/>
      <c r="B1071" s="213">
        <v>37500</v>
      </c>
      <c r="C1071" s="239"/>
      <c r="D1071" s="214">
        <v>0</v>
      </c>
      <c r="E1071" s="214">
        <v>0</v>
      </c>
      <c r="F1071" s="214">
        <v>0</v>
      </c>
      <c r="G1071" s="214">
        <v>0</v>
      </c>
      <c r="H1071" s="214">
        <v>0</v>
      </c>
      <c r="I1071" s="214">
        <v>0</v>
      </c>
      <c r="J1071" s="214">
        <v>0</v>
      </c>
      <c r="K1071" s="214">
        <v>0</v>
      </c>
      <c r="L1071" s="214">
        <v>0</v>
      </c>
      <c r="M1071" s="214">
        <v>0</v>
      </c>
    </row>
    <row r="1072" spans="1:14" hidden="1">
      <c r="A1072" s="201"/>
      <c r="B1072" s="213">
        <v>37530</v>
      </c>
      <c r="C1072" s="239"/>
      <c r="D1072" s="214">
        <v>0</v>
      </c>
      <c r="E1072" s="214">
        <v>0</v>
      </c>
      <c r="F1072" s="214">
        <v>0</v>
      </c>
      <c r="G1072" s="214">
        <v>0</v>
      </c>
      <c r="H1072" s="214">
        <v>0</v>
      </c>
      <c r="I1072" s="214">
        <v>0</v>
      </c>
      <c r="J1072" s="214">
        <v>0</v>
      </c>
      <c r="K1072" s="214">
        <v>0</v>
      </c>
      <c r="L1072" s="214">
        <v>0</v>
      </c>
      <c r="M1072" s="214">
        <v>0</v>
      </c>
    </row>
    <row r="1073" spans="1:13" hidden="1">
      <c r="A1073" s="201"/>
      <c r="B1073" s="213">
        <v>37561</v>
      </c>
      <c r="C1073" s="239"/>
      <c r="D1073" s="214">
        <v>0</v>
      </c>
      <c r="E1073" s="214">
        <v>0</v>
      </c>
      <c r="F1073" s="214">
        <v>0</v>
      </c>
      <c r="G1073" s="214">
        <v>0</v>
      </c>
      <c r="H1073" s="214">
        <v>0</v>
      </c>
      <c r="I1073" s="214">
        <v>0</v>
      </c>
      <c r="J1073" s="214">
        <v>0</v>
      </c>
      <c r="K1073" s="214">
        <v>0</v>
      </c>
      <c r="L1073" s="214">
        <v>0</v>
      </c>
      <c r="M1073" s="214">
        <v>0</v>
      </c>
    </row>
    <row r="1074" spans="1:13" hidden="1">
      <c r="A1074" s="201"/>
      <c r="B1074" s="213">
        <v>37591</v>
      </c>
      <c r="C1074" s="239"/>
      <c r="D1074" s="214">
        <v>0</v>
      </c>
      <c r="E1074" s="214">
        <v>0</v>
      </c>
      <c r="F1074" s="214">
        <v>0</v>
      </c>
      <c r="G1074" s="214">
        <v>0</v>
      </c>
      <c r="H1074" s="214">
        <v>0</v>
      </c>
      <c r="I1074" s="214">
        <v>0</v>
      </c>
      <c r="J1074" s="214">
        <v>0</v>
      </c>
      <c r="K1074" s="214">
        <v>0</v>
      </c>
      <c r="L1074" s="214">
        <v>0</v>
      </c>
      <c r="M1074" s="214">
        <v>0</v>
      </c>
    </row>
    <row r="1075" spans="1:13" hidden="1">
      <c r="A1075" s="201"/>
      <c r="B1075" s="213">
        <v>37622</v>
      </c>
      <c r="C1075" s="239"/>
      <c r="D1075" s="214">
        <v>2</v>
      </c>
      <c r="E1075" s="214">
        <v>0.10272100000000001</v>
      </c>
      <c r="F1075" s="214">
        <v>0</v>
      </c>
      <c r="G1075" s="214">
        <v>0</v>
      </c>
      <c r="H1075" s="214">
        <v>0</v>
      </c>
      <c r="I1075" s="214">
        <v>0</v>
      </c>
      <c r="J1075" s="214">
        <v>0</v>
      </c>
      <c r="K1075" s="214">
        <v>0</v>
      </c>
      <c r="L1075" s="214">
        <v>0</v>
      </c>
      <c r="M1075" s="214">
        <v>0</v>
      </c>
    </row>
    <row r="1076" spans="1:13" hidden="1">
      <c r="A1076" s="201"/>
      <c r="B1076" s="213">
        <v>37653</v>
      </c>
      <c r="C1076" s="239"/>
      <c r="D1076" s="214">
        <v>2</v>
      </c>
      <c r="E1076" s="214">
        <v>15.539343000000002</v>
      </c>
      <c r="F1076" s="214">
        <v>0</v>
      </c>
      <c r="G1076" s="214">
        <v>0</v>
      </c>
      <c r="H1076" s="214">
        <v>0</v>
      </c>
      <c r="I1076" s="214">
        <v>0</v>
      </c>
      <c r="J1076" s="214">
        <v>0</v>
      </c>
      <c r="K1076" s="214">
        <v>0</v>
      </c>
      <c r="L1076" s="214">
        <v>0</v>
      </c>
      <c r="M1076" s="214">
        <v>0</v>
      </c>
    </row>
    <row r="1077" spans="1:13" hidden="1">
      <c r="A1077" s="201"/>
      <c r="B1077" s="213">
        <v>37681</v>
      </c>
      <c r="C1077" s="239"/>
      <c r="D1077" s="214">
        <v>3</v>
      </c>
      <c r="E1077" s="214">
        <v>15.539343000000002</v>
      </c>
      <c r="F1077" s="214">
        <v>0</v>
      </c>
      <c r="G1077" s="214">
        <v>0</v>
      </c>
      <c r="H1077" s="214">
        <v>0</v>
      </c>
      <c r="I1077" s="214">
        <v>0</v>
      </c>
      <c r="J1077" s="214">
        <v>0</v>
      </c>
      <c r="K1077" s="214">
        <v>0</v>
      </c>
      <c r="L1077" s="214">
        <v>0</v>
      </c>
      <c r="M1077" s="214">
        <v>0</v>
      </c>
    </row>
    <row r="1078" spans="1:13" hidden="1">
      <c r="A1078" s="201"/>
      <c r="B1078" s="213">
        <v>37712</v>
      </c>
      <c r="C1078" s="239"/>
      <c r="D1078" s="214">
        <v>3</v>
      </c>
      <c r="E1078" s="214">
        <v>20.274007000000001</v>
      </c>
      <c r="F1078" s="214">
        <v>0</v>
      </c>
      <c r="G1078" s="214">
        <v>0</v>
      </c>
      <c r="H1078" s="214">
        <v>0</v>
      </c>
      <c r="I1078" s="214">
        <v>0</v>
      </c>
      <c r="J1078" s="214">
        <v>0</v>
      </c>
      <c r="K1078" s="214">
        <v>0</v>
      </c>
      <c r="L1078" s="214">
        <v>0</v>
      </c>
      <c r="M1078" s="214">
        <v>0</v>
      </c>
    </row>
    <row r="1079" spans="1:13" hidden="1">
      <c r="A1079" s="201"/>
      <c r="B1079" s="213">
        <v>37742</v>
      </c>
      <c r="C1079" s="239"/>
      <c r="D1079" s="214">
        <v>3</v>
      </c>
      <c r="E1079" s="214">
        <v>20.580348000000001</v>
      </c>
      <c r="F1079" s="214">
        <v>0</v>
      </c>
      <c r="G1079" s="214">
        <v>0</v>
      </c>
      <c r="H1079" s="214">
        <v>0</v>
      </c>
      <c r="I1079" s="214">
        <v>0</v>
      </c>
      <c r="J1079" s="214">
        <v>0</v>
      </c>
      <c r="K1079" s="214">
        <v>0</v>
      </c>
      <c r="L1079" s="214">
        <v>0</v>
      </c>
      <c r="M1079" s="214">
        <v>0</v>
      </c>
    </row>
    <row r="1080" spans="1:13" hidden="1">
      <c r="A1080" s="201"/>
      <c r="B1080" s="213">
        <v>37773</v>
      </c>
      <c r="C1080" s="239"/>
      <c r="D1080" s="214">
        <v>3</v>
      </c>
      <c r="E1080" s="214">
        <v>0.104299</v>
      </c>
      <c r="F1080" s="214">
        <v>0</v>
      </c>
      <c r="G1080" s="214">
        <v>0</v>
      </c>
      <c r="H1080" s="214">
        <v>0</v>
      </c>
      <c r="I1080" s="214">
        <v>0</v>
      </c>
      <c r="J1080" s="214">
        <v>0</v>
      </c>
      <c r="K1080" s="214">
        <v>0</v>
      </c>
      <c r="L1080" s="214">
        <v>0</v>
      </c>
      <c r="M1080" s="214">
        <v>0</v>
      </c>
    </row>
    <row r="1081" spans="1:13" hidden="1">
      <c r="A1081" s="201"/>
      <c r="B1081" s="213">
        <v>37803</v>
      </c>
      <c r="C1081" s="239"/>
      <c r="D1081" s="214">
        <v>3</v>
      </c>
      <c r="E1081" s="214">
        <v>0.104299</v>
      </c>
      <c r="F1081" s="214">
        <v>0</v>
      </c>
      <c r="G1081" s="214">
        <v>0</v>
      </c>
      <c r="H1081" s="214">
        <v>0</v>
      </c>
      <c r="I1081" s="214">
        <v>0</v>
      </c>
      <c r="J1081" s="214">
        <v>0</v>
      </c>
      <c r="K1081" s="214">
        <v>0</v>
      </c>
      <c r="L1081" s="214">
        <v>0</v>
      </c>
      <c r="M1081" s="214">
        <v>0</v>
      </c>
    </row>
    <row r="1082" spans="1:13" hidden="1">
      <c r="A1082" s="201"/>
      <c r="B1082" s="213">
        <v>37834</v>
      </c>
      <c r="C1082" s="239"/>
      <c r="D1082" s="214">
        <v>3</v>
      </c>
      <c r="E1082" s="214">
        <v>0.104299</v>
      </c>
      <c r="F1082" s="214">
        <v>0</v>
      </c>
      <c r="G1082" s="214">
        <v>0</v>
      </c>
      <c r="H1082" s="214">
        <v>0</v>
      </c>
      <c r="I1082" s="214">
        <v>0</v>
      </c>
      <c r="J1082" s="214">
        <v>0</v>
      </c>
      <c r="K1082" s="214">
        <v>0</v>
      </c>
      <c r="L1082" s="214">
        <v>0</v>
      </c>
      <c r="M1082" s="214">
        <v>0</v>
      </c>
    </row>
    <row r="1083" spans="1:13" hidden="1">
      <c r="A1083" s="201"/>
      <c r="B1083" s="213">
        <v>37865</v>
      </c>
      <c r="C1083" s="239"/>
      <c r="D1083" s="214">
        <v>3</v>
      </c>
      <c r="E1083" s="214">
        <v>0.104299</v>
      </c>
      <c r="F1083" s="214">
        <v>0</v>
      </c>
      <c r="G1083" s="214">
        <v>0</v>
      </c>
      <c r="H1083" s="214">
        <v>0</v>
      </c>
      <c r="I1083" s="214">
        <v>0</v>
      </c>
      <c r="J1083" s="214">
        <v>0</v>
      </c>
      <c r="K1083" s="214">
        <v>0</v>
      </c>
      <c r="L1083" s="214">
        <v>0</v>
      </c>
      <c r="M1083" s="214">
        <v>0</v>
      </c>
    </row>
    <row r="1084" spans="1:13" hidden="1">
      <c r="A1084" s="201"/>
      <c r="B1084" s="213">
        <v>37895</v>
      </c>
      <c r="C1084" s="239"/>
      <c r="D1084" s="214">
        <v>3</v>
      </c>
      <c r="E1084" s="214">
        <v>0.10455100000000001</v>
      </c>
      <c r="F1084" s="214">
        <v>0</v>
      </c>
      <c r="G1084" s="214">
        <v>0</v>
      </c>
      <c r="H1084" s="214">
        <v>0</v>
      </c>
      <c r="I1084" s="214">
        <v>0</v>
      </c>
      <c r="J1084" s="214">
        <v>0</v>
      </c>
      <c r="K1084" s="214">
        <v>0</v>
      </c>
      <c r="L1084" s="214">
        <v>0</v>
      </c>
      <c r="M1084" s="214">
        <v>0</v>
      </c>
    </row>
    <row r="1085" spans="1:13" hidden="1">
      <c r="A1085" s="201"/>
      <c r="B1085" s="213">
        <v>37926</v>
      </c>
      <c r="C1085" s="239"/>
      <c r="D1085" s="214">
        <v>3</v>
      </c>
      <c r="E1085" s="214">
        <v>0.10455100000000001</v>
      </c>
      <c r="F1085" s="214">
        <v>0</v>
      </c>
      <c r="G1085" s="214">
        <v>0</v>
      </c>
      <c r="H1085" s="214">
        <v>0</v>
      </c>
      <c r="I1085" s="214">
        <v>0</v>
      </c>
      <c r="J1085" s="214">
        <v>0</v>
      </c>
      <c r="K1085" s="214">
        <v>0</v>
      </c>
      <c r="L1085" s="214">
        <v>0</v>
      </c>
      <c r="M1085" s="214">
        <v>0</v>
      </c>
    </row>
    <row r="1086" spans="1:13" hidden="1">
      <c r="A1086" s="201"/>
      <c r="B1086" s="213">
        <v>37956</v>
      </c>
      <c r="C1086" s="239"/>
      <c r="D1086" s="214">
        <v>3</v>
      </c>
      <c r="E1086" s="214">
        <v>0.10455100000000001</v>
      </c>
      <c r="F1086" s="214">
        <v>0</v>
      </c>
      <c r="G1086" s="214">
        <v>0</v>
      </c>
      <c r="H1086" s="214">
        <v>0</v>
      </c>
      <c r="I1086" s="214">
        <v>0</v>
      </c>
      <c r="J1086" s="214">
        <v>0</v>
      </c>
      <c r="K1086" s="214">
        <v>0</v>
      </c>
      <c r="L1086" s="214">
        <v>0</v>
      </c>
      <c r="M1086" s="214">
        <v>0</v>
      </c>
    </row>
    <row r="1087" spans="1:13" hidden="1">
      <c r="A1087" s="201"/>
      <c r="B1087" s="213">
        <v>37987</v>
      </c>
      <c r="C1087" s="239"/>
      <c r="D1087" s="214">
        <v>3</v>
      </c>
      <c r="E1087" s="214">
        <v>0.106595</v>
      </c>
      <c r="F1087" s="214">
        <v>0</v>
      </c>
      <c r="G1087" s="214">
        <v>0</v>
      </c>
      <c r="H1087" s="214">
        <v>0</v>
      </c>
      <c r="I1087" s="214">
        <v>0</v>
      </c>
      <c r="J1087" s="214">
        <v>0</v>
      </c>
      <c r="K1087" s="214">
        <v>0</v>
      </c>
      <c r="L1087" s="214">
        <v>0</v>
      </c>
      <c r="M1087" s="214">
        <v>0</v>
      </c>
    </row>
    <row r="1088" spans="1:13" hidden="1">
      <c r="A1088" s="201"/>
      <c r="B1088" s="213">
        <v>38018</v>
      </c>
      <c r="C1088" s="239"/>
      <c r="D1088" s="214">
        <v>3</v>
      </c>
      <c r="E1088" s="214">
        <v>0.172706</v>
      </c>
      <c r="F1088" s="214">
        <v>0</v>
      </c>
      <c r="G1088" s="214">
        <v>0</v>
      </c>
      <c r="H1088" s="214">
        <v>0</v>
      </c>
      <c r="I1088" s="214">
        <v>0</v>
      </c>
      <c r="J1088" s="214">
        <v>0</v>
      </c>
      <c r="K1088" s="214">
        <v>0</v>
      </c>
      <c r="L1088" s="214">
        <v>0</v>
      </c>
      <c r="M1088" s="214">
        <v>0</v>
      </c>
    </row>
    <row r="1089" spans="1:13" hidden="1">
      <c r="A1089" s="201"/>
      <c r="B1089" s="213">
        <v>38047</v>
      </c>
      <c r="C1089" s="239"/>
      <c r="D1089" s="214">
        <v>3</v>
      </c>
      <c r="E1089" s="214">
        <v>0.172706</v>
      </c>
      <c r="F1089" s="214">
        <v>0</v>
      </c>
      <c r="G1089" s="214">
        <v>0</v>
      </c>
      <c r="H1089" s="214">
        <v>0</v>
      </c>
      <c r="I1089" s="214">
        <v>0</v>
      </c>
      <c r="J1089" s="214">
        <v>0</v>
      </c>
      <c r="K1089" s="214">
        <v>0</v>
      </c>
      <c r="L1089" s="214">
        <v>0</v>
      </c>
      <c r="M1089" s="214">
        <v>0</v>
      </c>
    </row>
    <row r="1090" spans="1:13" hidden="1">
      <c r="A1090" s="201"/>
      <c r="B1090" s="213">
        <v>38078</v>
      </c>
      <c r="C1090" s="239"/>
      <c r="D1090" s="214">
        <v>3</v>
      </c>
      <c r="E1090" s="214">
        <v>0.25311499999999998</v>
      </c>
      <c r="F1090" s="214">
        <v>0</v>
      </c>
      <c r="G1090" s="214">
        <v>0</v>
      </c>
      <c r="H1090" s="214">
        <v>0</v>
      </c>
      <c r="I1090" s="214">
        <v>0</v>
      </c>
      <c r="J1090" s="214">
        <v>0</v>
      </c>
      <c r="K1090" s="214">
        <v>0</v>
      </c>
      <c r="L1090" s="214">
        <v>0</v>
      </c>
      <c r="M1090" s="214">
        <v>0</v>
      </c>
    </row>
    <row r="1091" spans="1:13" hidden="1">
      <c r="A1091" s="201"/>
      <c r="B1091" s="213">
        <v>38108</v>
      </c>
      <c r="C1091" s="239"/>
      <c r="D1091" s="214">
        <v>3</v>
      </c>
      <c r="E1091" s="214">
        <v>0.25311499999999998</v>
      </c>
      <c r="F1091" s="214">
        <v>0</v>
      </c>
      <c r="G1091" s="214">
        <v>0</v>
      </c>
      <c r="H1091" s="214">
        <v>0</v>
      </c>
      <c r="I1091" s="214">
        <v>0</v>
      </c>
      <c r="J1091" s="214">
        <v>0</v>
      </c>
      <c r="K1091" s="214">
        <v>0</v>
      </c>
      <c r="L1091" s="214">
        <v>0</v>
      </c>
      <c r="M1091" s="214">
        <v>0</v>
      </c>
    </row>
    <row r="1092" spans="1:13" hidden="1">
      <c r="A1092" s="201"/>
      <c r="B1092" s="213">
        <v>38139</v>
      </c>
      <c r="C1092" s="239"/>
      <c r="D1092" s="214">
        <v>3</v>
      </c>
      <c r="E1092" s="214">
        <v>8.0408999999999994E-2</v>
      </c>
      <c r="F1092" s="214">
        <v>0</v>
      </c>
      <c r="G1092" s="214">
        <v>0</v>
      </c>
      <c r="H1092" s="214">
        <v>0</v>
      </c>
      <c r="I1092" s="214">
        <v>0</v>
      </c>
      <c r="J1092" s="214">
        <v>0</v>
      </c>
      <c r="K1092" s="214">
        <v>0</v>
      </c>
      <c r="L1092" s="214">
        <v>0</v>
      </c>
      <c r="M1092" s="214">
        <v>0</v>
      </c>
    </row>
    <row r="1093" spans="1:13" hidden="1">
      <c r="A1093" s="201"/>
      <c r="B1093" s="213">
        <v>38169</v>
      </c>
      <c r="C1093" s="239"/>
      <c r="D1093" s="214">
        <v>3</v>
      </c>
      <c r="E1093" s="214">
        <v>8.0408999999999994E-2</v>
      </c>
      <c r="F1093" s="214">
        <v>0</v>
      </c>
      <c r="G1093" s="214">
        <v>0</v>
      </c>
      <c r="H1093" s="214">
        <v>0</v>
      </c>
      <c r="I1093" s="214">
        <v>0</v>
      </c>
      <c r="J1093" s="214">
        <v>0</v>
      </c>
      <c r="K1093" s="214">
        <v>0</v>
      </c>
      <c r="L1093" s="214">
        <v>0</v>
      </c>
      <c r="M1093" s="214">
        <v>0</v>
      </c>
    </row>
    <row r="1094" spans="1:13" hidden="1">
      <c r="A1094" s="201"/>
      <c r="B1094" s="213">
        <v>38200</v>
      </c>
      <c r="C1094" s="239"/>
      <c r="D1094" s="214">
        <v>3</v>
      </c>
      <c r="E1094" s="214">
        <v>8.0408999999999994E-2</v>
      </c>
      <c r="F1094" s="214">
        <v>0</v>
      </c>
      <c r="G1094" s="214">
        <v>0</v>
      </c>
      <c r="H1094" s="214">
        <v>0</v>
      </c>
      <c r="I1094" s="214">
        <v>0</v>
      </c>
      <c r="J1094" s="214">
        <v>0</v>
      </c>
      <c r="K1094" s="214">
        <v>0</v>
      </c>
      <c r="L1094" s="214">
        <v>0</v>
      </c>
      <c r="M1094" s="214">
        <v>0</v>
      </c>
    </row>
    <row r="1095" spans="1:13" hidden="1">
      <c r="A1095" s="201"/>
      <c r="B1095" s="213">
        <v>38231</v>
      </c>
      <c r="C1095" s="239"/>
      <c r="D1095" s="214">
        <v>3</v>
      </c>
      <c r="E1095" s="214">
        <v>8.0408999999999994E-2</v>
      </c>
      <c r="F1095" s="214">
        <v>22</v>
      </c>
      <c r="G1095" s="214">
        <v>62.843806999999998</v>
      </c>
      <c r="H1095" s="214">
        <v>0</v>
      </c>
      <c r="I1095" s="214">
        <v>0</v>
      </c>
      <c r="J1095" s="214">
        <v>0</v>
      </c>
      <c r="K1095" s="214">
        <v>0</v>
      </c>
      <c r="L1095" s="214">
        <v>0</v>
      </c>
      <c r="M1095" s="214">
        <v>0</v>
      </c>
    </row>
    <row r="1096" spans="1:13" hidden="1">
      <c r="A1096" s="201"/>
      <c r="B1096" s="213">
        <v>38261</v>
      </c>
      <c r="C1096" s="239"/>
      <c r="D1096" s="214">
        <v>3</v>
      </c>
      <c r="E1096" s="214">
        <v>8.0408999999999994E-2</v>
      </c>
      <c r="F1096" s="214">
        <v>8.0408999999999994E-2</v>
      </c>
      <c r="G1096" s="214">
        <v>0</v>
      </c>
      <c r="H1096" s="214">
        <v>8.0408999999999994E-2</v>
      </c>
      <c r="I1096" s="214">
        <v>0</v>
      </c>
      <c r="J1096" s="214">
        <v>8.0408999999999994E-2</v>
      </c>
      <c r="K1096" s="214">
        <v>0</v>
      </c>
      <c r="L1096" s="214">
        <v>8.0408999999999994E-2</v>
      </c>
      <c r="M1096" s="214">
        <v>0</v>
      </c>
    </row>
    <row r="1097" spans="1:13" hidden="1">
      <c r="A1097" s="201"/>
      <c r="B1097" s="213">
        <v>38292</v>
      </c>
      <c r="C1097" s="239"/>
      <c r="D1097" s="214">
        <v>3</v>
      </c>
      <c r="E1097" s="214">
        <v>8.0408999999999994E-2</v>
      </c>
      <c r="F1097" s="214">
        <v>8.0408999999999994E-2</v>
      </c>
      <c r="G1097" s="214">
        <v>0</v>
      </c>
      <c r="H1097" s="214">
        <v>8.0408999999999994E-2</v>
      </c>
      <c r="I1097" s="214">
        <v>0</v>
      </c>
      <c r="J1097" s="214">
        <v>8.0408999999999994E-2</v>
      </c>
      <c r="K1097" s="214">
        <v>0</v>
      </c>
      <c r="L1097" s="214">
        <v>8.0408999999999994E-2</v>
      </c>
      <c r="M1097" s="214">
        <v>0</v>
      </c>
    </row>
    <row r="1098" spans="1:13" hidden="1">
      <c r="A1098" s="201"/>
      <c r="B1098" s="213">
        <v>38322</v>
      </c>
      <c r="C1098" s="239"/>
      <c r="D1098" s="214">
        <v>0</v>
      </c>
      <c r="E1098" s="214">
        <v>0</v>
      </c>
      <c r="F1098" s="214">
        <v>0</v>
      </c>
      <c r="G1098" s="214">
        <v>0</v>
      </c>
      <c r="H1098" s="214">
        <v>0</v>
      </c>
      <c r="I1098" s="214">
        <v>0</v>
      </c>
      <c r="J1098" s="214">
        <v>0</v>
      </c>
      <c r="K1098" s="214">
        <v>0</v>
      </c>
      <c r="L1098" s="214">
        <v>0</v>
      </c>
      <c r="M1098" s="214">
        <v>0</v>
      </c>
    </row>
    <row r="1099" spans="1:13" hidden="1">
      <c r="A1099" s="201"/>
      <c r="B1099" s="213">
        <v>38353</v>
      </c>
      <c r="C1099" s="239"/>
      <c r="D1099" s="214">
        <v>0</v>
      </c>
      <c r="E1099" s="214">
        <v>0</v>
      </c>
      <c r="F1099" s="214">
        <v>0</v>
      </c>
      <c r="G1099" s="214">
        <v>0</v>
      </c>
      <c r="H1099" s="214">
        <v>0</v>
      </c>
      <c r="I1099" s="214">
        <v>0</v>
      </c>
      <c r="J1099" s="214">
        <v>0</v>
      </c>
      <c r="K1099" s="214">
        <v>0</v>
      </c>
      <c r="L1099" s="214">
        <v>0</v>
      </c>
      <c r="M1099" s="214">
        <v>0</v>
      </c>
    </row>
    <row r="1100" spans="1:13" hidden="1">
      <c r="A1100" s="201"/>
      <c r="B1100" s="213">
        <v>38384</v>
      </c>
      <c r="C1100" s="239"/>
      <c r="D1100" s="214">
        <v>0</v>
      </c>
      <c r="E1100" s="214">
        <v>0</v>
      </c>
      <c r="F1100" s="214">
        <v>0</v>
      </c>
      <c r="G1100" s="214">
        <v>0</v>
      </c>
      <c r="H1100" s="214">
        <v>0</v>
      </c>
      <c r="I1100" s="214">
        <v>0</v>
      </c>
      <c r="J1100" s="214">
        <v>0</v>
      </c>
      <c r="K1100" s="214">
        <v>0</v>
      </c>
      <c r="L1100" s="214">
        <v>0</v>
      </c>
      <c r="M1100" s="214">
        <v>0</v>
      </c>
    </row>
    <row r="1101" spans="1:13" hidden="1">
      <c r="A1101" s="201"/>
      <c r="B1101" s="213">
        <v>38412</v>
      </c>
      <c r="C1101" s="239"/>
      <c r="D1101" s="214">
        <v>0</v>
      </c>
      <c r="E1101" s="214">
        <v>0</v>
      </c>
      <c r="F1101" s="214">
        <v>0</v>
      </c>
      <c r="G1101" s="214">
        <v>0</v>
      </c>
      <c r="H1101" s="214">
        <v>0</v>
      </c>
      <c r="I1101" s="214">
        <v>0</v>
      </c>
      <c r="J1101" s="214">
        <v>0</v>
      </c>
      <c r="K1101" s="214">
        <v>0</v>
      </c>
      <c r="L1101" s="214">
        <v>0</v>
      </c>
      <c r="M1101" s="214">
        <v>0</v>
      </c>
    </row>
    <row r="1102" spans="1:13" hidden="1">
      <c r="A1102" s="201"/>
      <c r="B1102" s="213">
        <v>38443</v>
      </c>
      <c r="C1102" s="239"/>
      <c r="D1102" s="214">
        <v>0</v>
      </c>
      <c r="E1102" s="214">
        <v>0</v>
      </c>
      <c r="F1102" s="214">
        <v>0</v>
      </c>
      <c r="G1102" s="214">
        <v>0</v>
      </c>
      <c r="H1102" s="214">
        <v>0</v>
      </c>
      <c r="I1102" s="214">
        <v>0</v>
      </c>
      <c r="J1102" s="214">
        <v>0</v>
      </c>
      <c r="K1102" s="214">
        <v>0</v>
      </c>
      <c r="L1102" s="214">
        <v>0</v>
      </c>
      <c r="M1102" s="214">
        <v>0</v>
      </c>
    </row>
    <row r="1103" spans="1:13" hidden="1">
      <c r="A1103" s="201"/>
      <c r="B1103" s="213">
        <v>38473</v>
      </c>
      <c r="C1103" s="239"/>
      <c r="D1103" s="214">
        <v>0</v>
      </c>
      <c r="E1103" s="214">
        <v>0</v>
      </c>
      <c r="F1103" s="214">
        <v>0</v>
      </c>
      <c r="G1103" s="214">
        <v>0</v>
      </c>
      <c r="H1103" s="214">
        <v>0</v>
      </c>
      <c r="I1103" s="214">
        <v>0</v>
      </c>
      <c r="J1103" s="214">
        <v>0</v>
      </c>
      <c r="K1103" s="214">
        <v>0</v>
      </c>
      <c r="L1103" s="214">
        <v>0</v>
      </c>
      <c r="M1103" s="214">
        <v>0</v>
      </c>
    </row>
    <row r="1104" spans="1:13" hidden="1">
      <c r="A1104" s="201"/>
      <c r="B1104" s="213">
        <v>38504</v>
      </c>
      <c r="C1104" s="239"/>
      <c r="D1104" s="214">
        <v>0</v>
      </c>
      <c r="E1104" s="214">
        <v>0</v>
      </c>
      <c r="F1104" s="214">
        <v>0</v>
      </c>
      <c r="G1104" s="214">
        <v>0</v>
      </c>
      <c r="H1104" s="214">
        <v>0</v>
      </c>
      <c r="I1104" s="214">
        <v>0</v>
      </c>
      <c r="J1104" s="214">
        <v>0</v>
      </c>
      <c r="K1104" s="214">
        <v>0</v>
      </c>
      <c r="L1104" s="214">
        <v>0</v>
      </c>
      <c r="M1104" s="214">
        <v>0</v>
      </c>
    </row>
    <row r="1105" spans="1:13" hidden="1">
      <c r="A1105" s="201"/>
      <c r="B1105" s="213">
        <v>38534</v>
      </c>
      <c r="C1105" s="239"/>
      <c r="D1105" s="214">
        <v>0</v>
      </c>
      <c r="E1105" s="214">
        <v>0</v>
      </c>
      <c r="F1105" s="214">
        <v>0</v>
      </c>
      <c r="G1105" s="214">
        <v>0</v>
      </c>
      <c r="H1105" s="214">
        <v>0</v>
      </c>
      <c r="I1105" s="214">
        <v>0</v>
      </c>
      <c r="J1105" s="214">
        <v>0</v>
      </c>
      <c r="K1105" s="214">
        <v>0</v>
      </c>
      <c r="L1105" s="214">
        <v>0</v>
      </c>
      <c r="M1105" s="214">
        <v>0</v>
      </c>
    </row>
    <row r="1106" spans="1:13" hidden="1">
      <c r="A1106" s="201"/>
      <c r="B1106" s="213">
        <v>38565</v>
      </c>
      <c r="C1106" s="239"/>
      <c r="D1106" s="214">
        <v>0</v>
      </c>
      <c r="E1106" s="214">
        <v>0</v>
      </c>
      <c r="F1106" s="214">
        <v>0</v>
      </c>
      <c r="G1106" s="214">
        <v>0</v>
      </c>
      <c r="H1106" s="214">
        <v>0</v>
      </c>
      <c r="I1106" s="214">
        <v>0</v>
      </c>
      <c r="J1106" s="214">
        <v>0</v>
      </c>
      <c r="K1106" s="214">
        <v>0</v>
      </c>
      <c r="L1106" s="214">
        <v>0</v>
      </c>
      <c r="M1106" s="214">
        <v>0</v>
      </c>
    </row>
    <row r="1107" spans="1:13" hidden="1">
      <c r="A1107" s="201"/>
      <c r="B1107" s="213">
        <v>38596</v>
      </c>
      <c r="C1107" s="239"/>
      <c r="D1107" s="214">
        <v>0</v>
      </c>
      <c r="E1107" s="214">
        <v>0</v>
      </c>
      <c r="F1107" s="214">
        <v>0</v>
      </c>
      <c r="G1107" s="214">
        <v>0</v>
      </c>
      <c r="H1107" s="214">
        <v>0</v>
      </c>
      <c r="I1107" s="214">
        <v>0</v>
      </c>
      <c r="J1107" s="214">
        <v>0</v>
      </c>
      <c r="K1107" s="214">
        <v>0</v>
      </c>
      <c r="L1107" s="214">
        <v>0</v>
      </c>
      <c r="M1107" s="214">
        <v>0</v>
      </c>
    </row>
    <row r="1108" spans="1:13" hidden="1">
      <c r="A1108" s="201"/>
      <c r="B1108" s="213">
        <v>38626</v>
      </c>
      <c r="C1108" s="239"/>
      <c r="D1108" s="214">
        <v>0</v>
      </c>
      <c r="E1108" s="214">
        <v>0</v>
      </c>
      <c r="F1108" s="214">
        <v>0</v>
      </c>
      <c r="G1108" s="214">
        <v>0</v>
      </c>
      <c r="H1108" s="214">
        <v>0</v>
      </c>
      <c r="I1108" s="214">
        <v>0</v>
      </c>
      <c r="J1108" s="214">
        <v>0</v>
      </c>
      <c r="K1108" s="214">
        <v>0</v>
      </c>
      <c r="L1108" s="214">
        <v>0</v>
      </c>
      <c r="M1108" s="214">
        <v>0</v>
      </c>
    </row>
    <row r="1109" spans="1:13" hidden="1">
      <c r="A1109" s="201"/>
      <c r="B1109" s="213">
        <v>38657</v>
      </c>
      <c r="C1109" s="239"/>
      <c r="D1109" s="214">
        <v>0</v>
      </c>
      <c r="E1109" s="214">
        <v>0</v>
      </c>
      <c r="F1109" s="214">
        <v>0</v>
      </c>
      <c r="G1109" s="214">
        <v>0</v>
      </c>
      <c r="H1109" s="214">
        <v>0</v>
      </c>
      <c r="I1109" s="214">
        <v>0</v>
      </c>
      <c r="J1109" s="214">
        <v>0</v>
      </c>
      <c r="K1109" s="214">
        <v>0</v>
      </c>
      <c r="L1109" s="214">
        <v>0</v>
      </c>
      <c r="M1109" s="214">
        <v>0</v>
      </c>
    </row>
    <row r="1110" spans="1:13" hidden="1">
      <c r="A1110" s="201"/>
      <c r="B1110" s="213">
        <v>38687</v>
      </c>
      <c r="C1110" s="239"/>
      <c r="D1110" s="214">
        <v>0</v>
      </c>
      <c r="E1110" s="214">
        <v>0</v>
      </c>
      <c r="F1110" s="214">
        <v>0</v>
      </c>
      <c r="G1110" s="214">
        <v>0</v>
      </c>
      <c r="H1110" s="214">
        <v>0</v>
      </c>
      <c r="I1110" s="214">
        <v>0</v>
      </c>
      <c r="J1110" s="214">
        <v>0</v>
      </c>
      <c r="K1110" s="214">
        <v>0</v>
      </c>
      <c r="L1110" s="214">
        <v>0</v>
      </c>
      <c r="M1110" s="214">
        <v>0</v>
      </c>
    </row>
    <row r="1111" spans="1:13" hidden="1">
      <c r="A1111" s="201"/>
      <c r="B1111" s="213">
        <v>38718</v>
      </c>
      <c r="C1111" s="239"/>
      <c r="D1111" s="214">
        <v>0</v>
      </c>
      <c r="E1111" s="214">
        <v>0</v>
      </c>
      <c r="F1111" s="214">
        <v>0</v>
      </c>
      <c r="G1111" s="214">
        <v>0</v>
      </c>
      <c r="H1111" s="214">
        <v>0</v>
      </c>
      <c r="I1111" s="214">
        <v>0</v>
      </c>
      <c r="J1111" s="214">
        <v>0</v>
      </c>
      <c r="K1111" s="214">
        <v>0</v>
      </c>
      <c r="L1111" s="214">
        <v>0</v>
      </c>
      <c r="M1111" s="214">
        <v>0</v>
      </c>
    </row>
    <row r="1112" spans="1:13" hidden="1">
      <c r="A1112" s="201"/>
      <c r="B1112" s="213">
        <v>38749</v>
      </c>
      <c r="C1112" s="239"/>
      <c r="D1112" s="214">
        <v>0</v>
      </c>
      <c r="E1112" s="214">
        <v>0</v>
      </c>
      <c r="F1112" s="214">
        <v>0</v>
      </c>
      <c r="G1112" s="214">
        <v>0</v>
      </c>
      <c r="H1112" s="214">
        <v>0</v>
      </c>
      <c r="I1112" s="214">
        <v>0</v>
      </c>
      <c r="J1112" s="214">
        <v>0</v>
      </c>
      <c r="K1112" s="214">
        <v>0</v>
      </c>
      <c r="L1112" s="214">
        <v>0</v>
      </c>
      <c r="M1112" s="214">
        <v>0</v>
      </c>
    </row>
    <row r="1113" spans="1:13" hidden="1">
      <c r="A1113" s="201"/>
      <c r="B1113" s="213">
        <v>38777</v>
      </c>
      <c r="C1113" s="239"/>
      <c r="D1113" s="214">
        <v>0</v>
      </c>
      <c r="E1113" s="214">
        <v>0</v>
      </c>
      <c r="F1113" s="214">
        <v>0</v>
      </c>
      <c r="G1113" s="214">
        <v>0</v>
      </c>
      <c r="H1113" s="214">
        <v>0</v>
      </c>
      <c r="I1113" s="214">
        <v>0</v>
      </c>
      <c r="J1113" s="214">
        <v>0</v>
      </c>
      <c r="K1113" s="214">
        <v>0</v>
      </c>
      <c r="L1113" s="214">
        <v>0</v>
      </c>
      <c r="M1113" s="214">
        <v>0</v>
      </c>
    </row>
    <row r="1114" spans="1:13" hidden="1">
      <c r="A1114" s="201"/>
      <c r="B1114" s="213">
        <v>38808</v>
      </c>
      <c r="C1114" s="239"/>
      <c r="D1114" s="214">
        <v>0</v>
      </c>
      <c r="E1114" s="214">
        <v>0</v>
      </c>
      <c r="F1114" s="214">
        <v>0</v>
      </c>
      <c r="G1114" s="214">
        <v>0</v>
      </c>
      <c r="H1114" s="214">
        <v>0</v>
      </c>
      <c r="I1114" s="214">
        <v>0</v>
      </c>
      <c r="J1114" s="214">
        <v>0</v>
      </c>
      <c r="K1114" s="214">
        <v>0</v>
      </c>
      <c r="L1114" s="214">
        <v>0</v>
      </c>
      <c r="M1114" s="214">
        <v>0</v>
      </c>
    </row>
    <row r="1115" spans="1:13" hidden="1">
      <c r="A1115" s="201"/>
      <c r="B1115" s="213">
        <v>38838</v>
      </c>
      <c r="C1115" s="239"/>
      <c r="D1115" s="214">
        <v>0</v>
      </c>
      <c r="E1115" s="214">
        <v>0</v>
      </c>
      <c r="F1115" s="214">
        <v>0</v>
      </c>
      <c r="G1115" s="214">
        <v>0</v>
      </c>
      <c r="H1115" s="214">
        <v>0</v>
      </c>
      <c r="I1115" s="214">
        <v>0</v>
      </c>
      <c r="J1115" s="214">
        <v>0</v>
      </c>
      <c r="K1115" s="214">
        <v>0</v>
      </c>
      <c r="L1115" s="214">
        <v>0</v>
      </c>
      <c r="M1115" s="214">
        <v>0</v>
      </c>
    </row>
    <row r="1116" spans="1:13" hidden="1">
      <c r="A1116" s="201"/>
      <c r="B1116" s="213">
        <v>38869</v>
      </c>
      <c r="C1116" s="239"/>
      <c r="D1116" s="214">
        <v>0</v>
      </c>
      <c r="E1116" s="214">
        <v>0</v>
      </c>
      <c r="F1116" s="214">
        <v>0</v>
      </c>
      <c r="G1116" s="214">
        <v>0</v>
      </c>
      <c r="H1116" s="214">
        <v>0</v>
      </c>
      <c r="I1116" s="214">
        <v>0</v>
      </c>
      <c r="J1116" s="214">
        <v>0</v>
      </c>
      <c r="K1116" s="214">
        <v>0</v>
      </c>
      <c r="L1116" s="214">
        <v>0</v>
      </c>
      <c r="M1116" s="214">
        <v>0</v>
      </c>
    </row>
    <row r="1117" spans="1:13" hidden="1">
      <c r="A1117" s="201"/>
      <c r="B1117" s="213">
        <v>38899</v>
      </c>
      <c r="C1117" s="239"/>
      <c r="D1117" s="214">
        <v>0</v>
      </c>
      <c r="E1117" s="214">
        <v>0</v>
      </c>
      <c r="F1117" s="214">
        <v>0</v>
      </c>
      <c r="G1117" s="214">
        <v>0</v>
      </c>
      <c r="H1117" s="214">
        <v>0</v>
      </c>
      <c r="I1117" s="214">
        <v>0</v>
      </c>
      <c r="J1117" s="214">
        <v>0</v>
      </c>
      <c r="K1117" s="214">
        <v>0</v>
      </c>
      <c r="L1117" s="214">
        <v>0</v>
      </c>
      <c r="M1117" s="214">
        <v>0</v>
      </c>
    </row>
    <row r="1118" spans="1:13" hidden="1">
      <c r="A1118" s="201"/>
      <c r="B1118" s="213">
        <v>38930</v>
      </c>
      <c r="C1118" s="239"/>
      <c r="D1118" s="214">
        <v>0</v>
      </c>
      <c r="E1118" s="214">
        <v>0</v>
      </c>
      <c r="F1118" s="214">
        <v>0</v>
      </c>
      <c r="G1118" s="214">
        <v>0</v>
      </c>
      <c r="H1118" s="214">
        <v>0</v>
      </c>
      <c r="I1118" s="214">
        <v>0</v>
      </c>
      <c r="J1118" s="214">
        <v>0</v>
      </c>
      <c r="K1118" s="214">
        <v>0</v>
      </c>
      <c r="L1118" s="214">
        <v>0</v>
      </c>
      <c r="M1118" s="214">
        <v>0</v>
      </c>
    </row>
    <row r="1119" spans="1:13" hidden="1">
      <c r="A1119" s="201"/>
      <c r="B1119" s="213">
        <v>38961</v>
      </c>
      <c r="C1119" s="239"/>
      <c r="D1119" s="214">
        <v>0</v>
      </c>
      <c r="E1119" s="214">
        <v>0</v>
      </c>
      <c r="F1119" s="214">
        <v>0</v>
      </c>
      <c r="G1119" s="214">
        <v>0</v>
      </c>
      <c r="H1119" s="214">
        <v>0</v>
      </c>
      <c r="I1119" s="214">
        <v>0</v>
      </c>
      <c r="J1119" s="214">
        <v>0</v>
      </c>
      <c r="K1119" s="214">
        <v>0</v>
      </c>
      <c r="L1119" s="214">
        <v>0</v>
      </c>
      <c r="M1119" s="214">
        <v>0</v>
      </c>
    </row>
    <row r="1120" spans="1:13" hidden="1">
      <c r="A1120" s="201"/>
      <c r="B1120" s="213">
        <v>38991</v>
      </c>
      <c r="C1120" s="239"/>
      <c r="D1120" s="214">
        <v>0</v>
      </c>
      <c r="E1120" s="214">
        <v>0</v>
      </c>
      <c r="F1120" s="214">
        <v>0</v>
      </c>
      <c r="G1120" s="214">
        <v>0</v>
      </c>
      <c r="H1120" s="214">
        <v>0</v>
      </c>
      <c r="I1120" s="214">
        <v>0</v>
      </c>
      <c r="J1120" s="214">
        <v>0</v>
      </c>
      <c r="K1120" s="214">
        <v>0</v>
      </c>
      <c r="L1120" s="214">
        <v>0</v>
      </c>
      <c r="M1120" s="214">
        <v>0</v>
      </c>
    </row>
    <row r="1121" spans="1:13" hidden="1">
      <c r="A1121" s="201"/>
      <c r="B1121" s="213">
        <v>39022</v>
      </c>
      <c r="C1121" s="239"/>
      <c r="D1121" s="214">
        <v>0</v>
      </c>
      <c r="E1121" s="214">
        <v>0</v>
      </c>
      <c r="F1121" s="214">
        <v>0</v>
      </c>
      <c r="G1121" s="214">
        <v>0</v>
      </c>
      <c r="H1121" s="214">
        <v>0</v>
      </c>
      <c r="I1121" s="214">
        <v>0</v>
      </c>
      <c r="J1121" s="214">
        <v>0</v>
      </c>
      <c r="K1121" s="214">
        <v>0</v>
      </c>
      <c r="L1121" s="214">
        <v>0</v>
      </c>
      <c r="M1121" s="214">
        <v>0</v>
      </c>
    </row>
    <row r="1122" spans="1:13" hidden="1">
      <c r="A1122" s="201"/>
      <c r="B1122" s="213">
        <v>39052</v>
      </c>
      <c r="C1122" s="239"/>
      <c r="D1122" s="214">
        <v>0</v>
      </c>
      <c r="E1122" s="214">
        <v>0</v>
      </c>
      <c r="F1122" s="214">
        <v>0</v>
      </c>
      <c r="G1122" s="214">
        <v>0</v>
      </c>
      <c r="H1122" s="214">
        <v>0</v>
      </c>
      <c r="I1122" s="214">
        <v>0</v>
      </c>
      <c r="J1122" s="214">
        <v>0</v>
      </c>
      <c r="K1122" s="214">
        <v>0</v>
      </c>
      <c r="L1122" s="214">
        <v>0</v>
      </c>
      <c r="M1122" s="214">
        <v>0</v>
      </c>
    </row>
    <row r="1123" spans="1:13" hidden="1">
      <c r="A1123" s="201"/>
      <c r="B1123" s="213">
        <v>39083</v>
      </c>
      <c r="C1123" s="239"/>
      <c r="D1123" s="214">
        <v>0</v>
      </c>
      <c r="E1123" s="214">
        <v>0</v>
      </c>
      <c r="F1123" s="214">
        <v>0</v>
      </c>
      <c r="G1123" s="214">
        <v>0</v>
      </c>
      <c r="H1123" s="214">
        <v>0</v>
      </c>
      <c r="I1123" s="214">
        <v>0</v>
      </c>
      <c r="J1123" s="214">
        <v>0</v>
      </c>
      <c r="K1123" s="214">
        <v>0</v>
      </c>
      <c r="L1123" s="214">
        <v>0</v>
      </c>
      <c r="M1123" s="214">
        <v>0</v>
      </c>
    </row>
    <row r="1124" spans="1:13" hidden="1">
      <c r="A1124" s="201"/>
      <c r="B1124" s="213">
        <v>39114</v>
      </c>
      <c r="C1124" s="239"/>
      <c r="D1124" s="214">
        <v>0</v>
      </c>
      <c r="E1124" s="214">
        <v>0</v>
      </c>
      <c r="F1124" s="214">
        <v>0</v>
      </c>
      <c r="G1124" s="214">
        <v>0</v>
      </c>
      <c r="H1124" s="214">
        <v>0</v>
      </c>
      <c r="I1124" s="214">
        <v>0</v>
      </c>
      <c r="J1124" s="214">
        <v>0</v>
      </c>
      <c r="K1124" s="214">
        <v>0</v>
      </c>
      <c r="L1124" s="214">
        <v>0</v>
      </c>
      <c r="M1124" s="214">
        <v>0</v>
      </c>
    </row>
    <row r="1125" spans="1:13" hidden="1">
      <c r="A1125" s="201"/>
      <c r="B1125" s="213">
        <v>39142</v>
      </c>
      <c r="C1125" s="239"/>
      <c r="D1125" s="214">
        <v>0</v>
      </c>
      <c r="E1125" s="214">
        <v>0</v>
      </c>
      <c r="F1125" s="214">
        <v>0</v>
      </c>
      <c r="G1125" s="214">
        <v>0</v>
      </c>
      <c r="H1125" s="214">
        <v>0</v>
      </c>
      <c r="I1125" s="214">
        <v>0</v>
      </c>
      <c r="J1125" s="214">
        <v>0</v>
      </c>
      <c r="K1125" s="214">
        <v>0</v>
      </c>
      <c r="L1125" s="214">
        <v>0</v>
      </c>
      <c r="M1125" s="214">
        <v>0</v>
      </c>
    </row>
    <row r="1126" spans="1:13" hidden="1">
      <c r="A1126" s="201"/>
      <c r="B1126" s="213">
        <v>39173</v>
      </c>
      <c r="C1126" s="239"/>
      <c r="D1126" s="214">
        <v>0</v>
      </c>
      <c r="E1126" s="214">
        <v>0</v>
      </c>
      <c r="F1126" s="214">
        <v>0</v>
      </c>
      <c r="G1126" s="214">
        <v>0</v>
      </c>
      <c r="H1126" s="214">
        <v>0</v>
      </c>
      <c r="I1126" s="214">
        <v>0</v>
      </c>
      <c r="J1126" s="214">
        <v>0</v>
      </c>
      <c r="K1126" s="214">
        <v>0</v>
      </c>
      <c r="L1126" s="214">
        <v>0</v>
      </c>
      <c r="M1126" s="214">
        <v>0</v>
      </c>
    </row>
    <row r="1127" spans="1:13" hidden="1">
      <c r="A1127" s="201"/>
      <c r="B1127" s="213">
        <v>39203</v>
      </c>
      <c r="C1127" s="239"/>
      <c r="D1127" s="214">
        <v>0</v>
      </c>
      <c r="E1127" s="214">
        <v>0</v>
      </c>
      <c r="F1127" s="214">
        <v>0</v>
      </c>
      <c r="G1127" s="214">
        <v>0</v>
      </c>
      <c r="H1127" s="214">
        <v>0</v>
      </c>
      <c r="I1127" s="214">
        <v>0</v>
      </c>
      <c r="J1127" s="214">
        <v>0</v>
      </c>
      <c r="K1127" s="214">
        <v>0</v>
      </c>
      <c r="L1127" s="214">
        <v>0</v>
      </c>
      <c r="M1127" s="214">
        <v>0</v>
      </c>
    </row>
    <row r="1128" spans="1:13" hidden="1">
      <c r="A1128" s="201"/>
      <c r="B1128" s="213">
        <v>39234</v>
      </c>
      <c r="C1128" s="239"/>
      <c r="D1128" s="214">
        <v>0</v>
      </c>
      <c r="E1128" s="214">
        <v>0</v>
      </c>
      <c r="F1128" s="214">
        <v>0</v>
      </c>
      <c r="G1128" s="214">
        <v>0</v>
      </c>
      <c r="H1128" s="214">
        <v>0</v>
      </c>
      <c r="I1128" s="214">
        <v>0</v>
      </c>
      <c r="J1128" s="214">
        <v>0</v>
      </c>
      <c r="K1128" s="214">
        <v>0</v>
      </c>
      <c r="L1128" s="214">
        <v>0</v>
      </c>
      <c r="M1128" s="214">
        <v>0</v>
      </c>
    </row>
    <row r="1129" spans="1:13" hidden="1">
      <c r="A1129" s="201"/>
      <c r="B1129" s="213">
        <v>39264</v>
      </c>
      <c r="C1129" s="239"/>
      <c r="D1129" s="214">
        <v>0</v>
      </c>
      <c r="E1129" s="214">
        <v>0</v>
      </c>
      <c r="F1129" s="214">
        <v>0</v>
      </c>
      <c r="G1129" s="214">
        <v>0</v>
      </c>
      <c r="H1129" s="214">
        <v>0</v>
      </c>
      <c r="I1129" s="214">
        <v>0</v>
      </c>
      <c r="J1129" s="214">
        <v>0</v>
      </c>
      <c r="K1129" s="214">
        <v>0</v>
      </c>
      <c r="L1129" s="214">
        <v>0</v>
      </c>
      <c r="M1129" s="214">
        <v>0</v>
      </c>
    </row>
    <row r="1130" spans="1:13" hidden="1">
      <c r="A1130" s="201"/>
      <c r="B1130" s="213">
        <v>39295</v>
      </c>
      <c r="C1130" s="239"/>
      <c r="D1130" s="214">
        <v>0</v>
      </c>
      <c r="E1130" s="214">
        <v>0</v>
      </c>
      <c r="F1130" s="214">
        <v>0</v>
      </c>
      <c r="G1130" s="214">
        <v>0</v>
      </c>
      <c r="H1130" s="214">
        <v>0</v>
      </c>
      <c r="I1130" s="214">
        <v>0</v>
      </c>
      <c r="J1130" s="214">
        <v>0</v>
      </c>
      <c r="K1130" s="214">
        <v>0</v>
      </c>
      <c r="L1130" s="214">
        <v>0</v>
      </c>
      <c r="M1130" s="214">
        <v>0</v>
      </c>
    </row>
    <row r="1131" spans="1:13" hidden="1">
      <c r="A1131" s="201"/>
      <c r="B1131" s="213">
        <v>39326</v>
      </c>
      <c r="C1131" s="239"/>
      <c r="D1131" s="214">
        <v>0</v>
      </c>
      <c r="E1131" s="214">
        <v>0</v>
      </c>
      <c r="F1131" s="214">
        <v>0</v>
      </c>
      <c r="G1131" s="214">
        <v>0</v>
      </c>
      <c r="H1131" s="214">
        <v>0</v>
      </c>
      <c r="I1131" s="214">
        <v>0</v>
      </c>
      <c r="J1131" s="214">
        <v>0</v>
      </c>
      <c r="K1131" s="214">
        <v>0</v>
      </c>
      <c r="L1131" s="214">
        <v>0</v>
      </c>
      <c r="M1131" s="214">
        <v>0</v>
      </c>
    </row>
    <row r="1132" spans="1:13" hidden="1">
      <c r="A1132" s="201"/>
      <c r="B1132" s="213">
        <v>39356</v>
      </c>
      <c r="C1132" s="239"/>
      <c r="D1132" s="214">
        <v>0</v>
      </c>
      <c r="E1132" s="214">
        <v>0</v>
      </c>
      <c r="F1132" s="214">
        <v>0</v>
      </c>
      <c r="G1132" s="214">
        <v>0</v>
      </c>
      <c r="H1132" s="214">
        <v>0</v>
      </c>
      <c r="I1132" s="214">
        <v>0</v>
      </c>
      <c r="J1132" s="214">
        <v>0</v>
      </c>
      <c r="K1132" s="214">
        <v>0</v>
      </c>
      <c r="L1132" s="214">
        <v>0</v>
      </c>
      <c r="M1132" s="214">
        <v>0</v>
      </c>
    </row>
    <row r="1133" spans="1:13" hidden="1">
      <c r="A1133" s="201"/>
      <c r="B1133" s="213">
        <v>39387</v>
      </c>
      <c r="C1133" s="239"/>
      <c r="D1133" s="214">
        <v>0</v>
      </c>
      <c r="E1133" s="214">
        <v>0</v>
      </c>
      <c r="F1133" s="214">
        <v>0</v>
      </c>
      <c r="G1133" s="214">
        <v>0</v>
      </c>
      <c r="H1133" s="214">
        <v>0</v>
      </c>
      <c r="I1133" s="214">
        <v>0</v>
      </c>
      <c r="J1133" s="214">
        <v>0</v>
      </c>
      <c r="K1133" s="214">
        <v>0</v>
      </c>
      <c r="L1133" s="214">
        <v>0</v>
      </c>
      <c r="M1133" s="214">
        <v>0</v>
      </c>
    </row>
    <row r="1134" spans="1:13" hidden="1">
      <c r="A1134" s="201"/>
      <c r="B1134" s="213">
        <v>39417</v>
      </c>
      <c r="C1134" s="239"/>
      <c r="D1134" s="214">
        <v>0</v>
      </c>
      <c r="E1134" s="214">
        <v>0</v>
      </c>
      <c r="F1134" s="214">
        <v>0</v>
      </c>
      <c r="G1134" s="214">
        <v>0</v>
      </c>
      <c r="H1134" s="214">
        <v>0</v>
      </c>
      <c r="I1134" s="214">
        <v>0</v>
      </c>
      <c r="J1134" s="214">
        <v>0</v>
      </c>
      <c r="K1134" s="214">
        <v>0</v>
      </c>
      <c r="L1134" s="214">
        <v>0</v>
      </c>
      <c r="M1134" s="214">
        <v>0</v>
      </c>
    </row>
    <row r="1135" spans="1:13">
      <c r="A1135" s="201"/>
      <c r="B1135" s="213">
        <v>39448</v>
      </c>
      <c r="C1135" s="239"/>
      <c r="D1135" s="214">
        <v>0</v>
      </c>
      <c r="E1135" s="214">
        <v>0</v>
      </c>
      <c r="F1135" s="214">
        <v>0</v>
      </c>
      <c r="G1135" s="214">
        <v>0</v>
      </c>
      <c r="H1135" s="214">
        <v>0</v>
      </c>
      <c r="I1135" s="214">
        <v>0</v>
      </c>
      <c r="J1135" s="214">
        <v>0</v>
      </c>
      <c r="K1135" s="214">
        <v>0</v>
      </c>
      <c r="L1135" s="214"/>
      <c r="M1135" s="214"/>
    </row>
    <row r="1136" spans="1:13">
      <c r="A1136" s="201"/>
      <c r="B1136" s="213">
        <v>39479</v>
      </c>
      <c r="C1136" s="239"/>
      <c r="D1136" s="214">
        <v>0</v>
      </c>
      <c r="E1136" s="214">
        <v>0</v>
      </c>
      <c r="F1136" s="214">
        <v>0</v>
      </c>
      <c r="G1136" s="214">
        <v>0</v>
      </c>
      <c r="H1136" s="214">
        <v>0</v>
      </c>
      <c r="I1136" s="214">
        <v>0</v>
      </c>
      <c r="J1136" s="214">
        <v>0</v>
      </c>
      <c r="K1136" s="214">
        <v>0</v>
      </c>
      <c r="L1136" s="214"/>
      <c r="M1136" s="214"/>
    </row>
    <row r="1137" spans="1:14">
      <c r="A1137" s="201"/>
      <c r="B1137" s="213">
        <v>39508</v>
      </c>
      <c r="C1137" s="239"/>
      <c r="D1137" s="214">
        <v>0</v>
      </c>
      <c r="E1137" s="214">
        <v>0</v>
      </c>
      <c r="F1137" s="214">
        <v>0</v>
      </c>
      <c r="G1137" s="214">
        <v>0</v>
      </c>
      <c r="H1137" s="214">
        <v>0</v>
      </c>
      <c r="I1137" s="214">
        <v>0</v>
      </c>
      <c r="J1137" s="214">
        <v>0</v>
      </c>
      <c r="K1137" s="214">
        <v>0</v>
      </c>
      <c r="L1137" s="214"/>
      <c r="M1137" s="214"/>
    </row>
    <row r="1138" spans="1:14">
      <c r="A1138" s="201"/>
      <c r="B1138" s="213">
        <v>39539</v>
      </c>
      <c r="C1138" s="239"/>
      <c r="D1138" s="214">
        <v>0</v>
      </c>
      <c r="E1138" s="214">
        <v>0</v>
      </c>
      <c r="F1138" s="214">
        <v>0</v>
      </c>
      <c r="G1138" s="214">
        <v>0</v>
      </c>
      <c r="H1138" s="214">
        <v>0</v>
      </c>
      <c r="I1138" s="214">
        <v>0</v>
      </c>
      <c r="J1138" s="214">
        <v>0</v>
      </c>
      <c r="K1138" s="214">
        <v>0</v>
      </c>
      <c r="L1138" s="214"/>
      <c r="M1138" s="214"/>
    </row>
    <row r="1139" spans="1:14">
      <c r="A1139" s="201"/>
      <c r="B1139" s="213">
        <v>39569</v>
      </c>
      <c r="C1139" s="239"/>
      <c r="D1139" s="214">
        <v>0</v>
      </c>
      <c r="E1139" s="214">
        <v>0</v>
      </c>
      <c r="F1139" s="214">
        <v>0</v>
      </c>
      <c r="G1139" s="214">
        <v>0</v>
      </c>
      <c r="H1139" s="214">
        <v>0</v>
      </c>
      <c r="I1139" s="214">
        <v>0</v>
      </c>
      <c r="J1139" s="214">
        <v>0</v>
      </c>
      <c r="K1139" s="214">
        <v>0</v>
      </c>
      <c r="L1139" s="214"/>
      <c r="M1139" s="214"/>
    </row>
    <row r="1140" spans="1:14">
      <c r="B1140" s="213">
        <v>39630</v>
      </c>
      <c r="C1140" s="216"/>
      <c r="D1140" s="214">
        <v>0</v>
      </c>
      <c r="E1140" s="214">
        <v>0</v>
      </c>
      <c r="F1140" s="214">
        <v>0</v>
      </c>
      <c r="G1140" s="214">
        <v>0</v>
      </c>
      <c r="H1140" s="214">
        <v>0</v>
      </c>
      <c r="I1140" s="214">
        <v>0</v>
      </c>
      <c r="J1140" s="214">
        <v>0</v>
      </c>
      <c r="K1140" s="214">
        <v>0</v>
      </c>
      <c r="L1140" s="214"/>
      <c r="M1140" s="214"/>
      <c r="N1140" s="9"/>
    </row>
    <row r="1141" spans="1:14">
      <c r="B1141" s="213">
        <v>39661</v>
      </c>
      <c r="C1141" s="216"/>
      <c r="D1141" s="214">
        <v>0</v>
      </c>
      <c r="E1141" s="214">
        <v>0</v>
      </c>
      <c r="F1141" s="214">
        <v>0</v>
      </c>
      <c r="G1141" s="214">
        <v>0</v>
      </c>
      <c r="H1141" s="214">
        <v>0</v>
      </c>
      <c r="I1141" s="214">
        <v>0</v>
      </c>
      <c r="J1141" s="214">
        <v>0</v>
      </c>
      <c r="K1141" s="214">
        <v>0</v>
      </c>
      <c r="L1141" s="214"/>
      <c r="M1141" s="214"/>
      <c r="N1141" s="9"/>
    </row>
    <row r="1142" spans="1:14">
      <c r="B1142" s="213">
        <v>39692</v>
      </c>
      <c r="C1142" s="216"/>
      <c r="D1142" s="214">
        <v>0</v>
      </c>
      <c r="E1142" s="214">
        <v>0</v>
      </c>
      <c r="F1142" s="214">
        <v>0</v>
      </c>
      <c r="G1142" s="214">
        <v>0</v>
      </c>
      <c r="H1142" s="214">
        <v>0</v>
      </c>
      <c r="I1142" s="214">
        <v>0</v>
      </c>
      <c r="J1142" s="214">
        <v>0</v>
      </c>
      <c r="K1142" s="214">
        <v>0</v>
      </c>
      <c r="L1142" s="214"/>
      <c r="M1142" s="214"/>
      <c r="N1142" s="9"/>
    </row>
    <row r="1143" spans="1:14">
      <c r="B1143" s="213">
        <v>39722</v>
      </c>
      <c r="C1143" s="216"/>
      <c r="D1143" s="214">
        <v>0</v>
      </c>
      <c r="E1143" s="214">
        <v>0</v>
      </c>
      <c r="F1143" s="214">
        <v>0</v>
      </c>
      <c r="G1143" s="214">
        <v>0</v>
      </c>
      <c r="H1143" s="214">
        <v>0</v>
      </c>
      <c r="I1143" s="214">
        <v>0</v>
      </c>
      <c r="J1143" s="214">
        <v>0</v>
      </c>
      <c r="K1143" s="214">
        <v>0</v>
      </c>
      <c r="L1143" s="214"/>
      <c r="M1143" s="214"/>
      <c r="N1143" s="9"/>
    </row>
    <row r="1144" spans="1:14">
      <c r="B1144" s="213">
        <v>39753</v>
      </c>
      <c r="C1144" s="216"/>
      <c r="D1144" s="214">
        <v>0</v>
      </c>
      <c r="E1144" s="214">
        <v>0</v>
      </c>
      <c r="F1144" s="214">
        <v>0</v>
      </c>
      <c r="G1144" s="214">
        <v>0</v>
      </c>
      <c r="H1144" s="214">
        <v>0</v>
      </c>
      <c r="I1144" s="214">
        <v>0</v>
      </c>
      <c r="J1144" s="214">
        <v>0</v>
      </c>
      <c r="K1144" s="214">
        <v>0</v>
      </c>
      <c r="L1144" s="214"/>
      <c r="M1144" s="214"/>
      <c r="N1144" s="9"/>
    </row>
    <row r="1145" spans="1:14">
      <c r="B1145" s="213">
        <v>39783</v>
      </c>
      <c r="C1145" s="216"/>
      <c r="D1145" s="214">
        <v>0</v>
      </c>
      <c r="E1145" s="214">
        <v>0</v>
      </c>
      <c r="F1145" s="214">
        <v>0</v>
      </c>
      <c r="G1145" s="214">
        <v>0</v>
      </c>
      <c r="H1145" s="214">
        <v>0</v>
      </c>
      <c r="I1145" s="214">
        <v>0</v>
      </c>
      <c r="J1145" s="214">
        <v>0</v>
      </c>
      <c r="K1145" s="214">
        <v>0</v>
      </c>
      <c r="L1145" s="214"/>
      <c r="M1145" s="214"/>
      <c r="N1145" s="9"/>
    </row>
    <row r="1146" spans="1:14">
      <c r="B1146" s="213">
        <v>39814</v>
      </c>
      <c r="C1146" s="216"/>
      <c r="D1146" s="214">
        <v>0</v>
      </c>
      <c r="E1146" s="214">
        <v>0</v>
      </c>
      <c r="F1146" s="214">
        <v>0</v>
      </c>
      <c r="G1146" s="214">
        <v>0</v>
      </c>
      <c r="H1146" s="214">
        <v>0</v>
      </c>
      <c r="I1146" s="214">
        <v>0</v>
      </c>
      <c r="J1146" s="214">
        <v>0</v>
      </c>
      <c r="K1146" s="214">
        <v>0</v>
      </c>
      <c r="L1146" s="214"/>
      <c r="M1146" s="214"/>
      <c r="N1146" s="9"/>
    </row>
    <row r="1147" spans="1:14">
      <c r="B1147" s="213">
        <v>39845</v>
      </c>
      <c r="C1147" s="216"/>
      <c r="D1147" s="214">
        <v>0</v>
      </c>
      <c r="E1147" s="214">
        <v>0</v>
      </c>
      <c r="F1147" s="214">
        <v>0</v>
      </c>
      <c r="G1147" s="214">
        <v>0</v>
      </c>
      <c r="H1147" s="214">
        <v>0</v>
      </c>
      <c r="I1147" s="214">
        <v>0</v>
      </c>
      <c r="J1147" s="214">
        <v>0</v>
      </c>
      <c r="K1147" s="214">
        <v>0</v>
      </c>
      <c r="L1147" s="214"/>
      <c r="M1147" s="214"/>
      <c r="N1147" s="9"/>
    </row>
    <row r="1148" spans="1:14">
      <c r="B1148" s="213">
        <v>39873</v>
      </c>
      <c r="C1148" s="216"/>
      <c r="D1148" s="214">
        <v>0</v>
      </c>
      <c r="E1148" s="214">
        <v>0</v>
      </c>
      <c r="F1148" s="214">
        <v>0</v>
      </c>
      <c r="G1148" s="214">
        <v>0</v>
      </c>
      <c r="H1148" s="214">
        <v>0</v>
      </c>
      <c r="I1148" s="214">
        <v>0</v>
      </c>
      <c r="J1148" s="214">
        <v>0</v>
      </c>
      <c r="K1148" s="214">
        <v>0</v>
      </c>
      <c r="L1148" s="214"/>
      <c r="M1148" s="214"/>
      <c r="N1148" s="9"/>
    </row>
    <row r="1149" spans="1:14">
      <c r="B1149" s="213">
        <v>39904</v>
      </c>
      <c r="C1149" s="216"/>
      <c r="D1149" s="214">
        <v>0</v>
      </c>
      <c r="E1149" s="214">
        <v>0</v>
      </c>
      <c r="F1149" s="214">
        <v>0</v>
      </c>
      <c r="G1149" s="214">
        <v>0</v>
      </c>
      <c r="H1149" s="214">
        <v>0</v>
      </c>
      <c r="I1149" s="214">
        <v>0</v>
      </c>
      <c r="J1149" s="214">
        <v>0</v>
      </c>
      <c r="K1149" s="214">
        <v>0</v>
      </c>
      <c r="L1149" s="214"/>
      <c r="M1149" s="214"/>
      <c r="N1149" s="9"/>
    </row>
    <row r="1150" spans="1:14">
      <c r="B1150" s="213">
        <v>39934</v>
      </c>
      <c r="C1150" s="216"/>
      <c r="D1150" s="214">
        <v>0</v>
      </c>
      <c r="E1150" s="214">
        <v>0</v>
      </c>
      <c r="F1150" s="214">
        <v>0</v>
      </c>
      <c r="G1150" s="214">
        <v>0</v>
      </c>
      <c r="H1150" s="214">
        <v>0</v>
      </c>
      <c r="I1150" s="214">
        <v>0</v>
      </c>
      <c r="J1150" s="214">
        <v>0</v>
      </c>
      <c r="K1150" s="214">
        <v>0</v>
      </c>
      <c r="L1150" s="214"/>
      <c r="M1150" s="214"/>
      <c r="N1150" s="9"/>
    </row>
    <row r="1151" spans="1:14">
      <c r="B1151" s="213">
        <v>39965</v>
      </c>
      <c r="C1151" s="214"/>
      <c r="D1151" s="214">
        <v>0</v>
      </c>
      <c r="E1151" s="214">
        <v>0</v>
      </c>
      <c r="F1151" s="214">
        <v>0</v>
      </c>
      <c r="G1151" s="214">
        <v>0</v>
      </c>
      <c r="H1151" s="214">
        <v>0</v>
      </c>
      <c r="I1151" s="214">
        <v>0</v>
      </c>
      <c r="J1151" s="214">
        <v>0</v>
      </c>
      <c r="K1151" s="214">
        <v>0</v>
      </c>
      <c r="L1151" s="214"/>
      <c r="M1151" s="214"/>
    </row>
    <row r="1152" spans="1:14">
      <c r="B1152" s="213">
        <v>39995</v>
      </c>
      <c r="C1152" s="214"/>
      <c r="D1152" s="214">
        <v>0</v>
      </c>
      <c r="E1152" s="214">
        <v>0</v>
      </c>
      <c r="F1152" s="214">
        <v>0</v>
      </c>
      <c r="G1152" s="214">
        <v>0</v>
      </c>
      <c r="H1152" s="214">
        <v>0</v>
      </c>
      <c r="I1152" s="214">
        <v>0</v>
      </c>
      <c r="J1152" s="214">
        <v>0</v>
      </c>
      <c r="K1152" s="214">
        <v>0</v>
      </c>
      <c r="L1152" s="214"/>
      <c r="M1152" s="214"/>
    </row>
    <row r="1153" spans="2:13">
      <c r="B1153" s="213">
        <v>40026</v>
      </c>
      <c r="C1153" s="214"/>
      <c r="D1153" s="214">
        <v>0</v>
      </c>
      <c r="E1153" s="214">
        <v>0</v>
      </c>
      <c r="F1153" s="214">
        <v>0</v>
      </c>
      <c r="G1153" s="214">
        <v>0</v>
      </c>
      <c r="H1153" s="214">
        <v>0</v>
      </c>
      <c r="I1153" s="214">
        <v>0</v>
      </c>
      <c r="J1153" s="214">
        <v>0</v>
      </c>
      <c r="K1153" s="214">
        <v>0</v>
      </c>
      <c r="L1153" s="214"/>
      <c r="M1153" s="214"/>
    </row>
    <row r="1154" spans="2:13">
      <c r="B1154" s="213">
        <v>40057</v>
      </c>
      <c r="C1154" s="214"/>
      <c r="D1154" s="214">
        <v>0</v>
      </c>
      <c r="E1154" s="214">
        <v>0</v>
      </c>
      <c r="F1154" s="214">
        <v>0</v>
      </c>
      <c r="G1154" s="214">
        <v>0</v>
      </c>
      <c r="H1154" s="214">
        <v>0</v>
      </c>
      <c r="I1154" s="214">
        <v>0</v>
      </c>
      <c r="J1154" s="214">
        <v>0</v>
      </c>
      <c r="K1154" s="214">
        <v>0</v>
      </c>
      <c r="L1154" s="214"/>
      <c r="M1154" s="214"/>
    </row>
    <row r="1155" spans="2:13">
      <c r="B1155" s="213">
        <v>40087</v>
      </c>
      <c r="C1155" s="214"/>
      <c r="D1155" s="214">
        <v>0</v>
      </c>
      <c r="E1155" s="214">
        <v>0</v>
      </c>
      <c r="F1155" s="214">
        <v>0</v>
      </c>
      <c r="G1155" s="214">
        <v>0</v>
      </c>
      <c r="H1155" s="214">
        <v>0</v>
      </c>
      <c r="I1155" s="214">
        <v>0</v>
      </c>
      <c r="J1155" s="214">
        <v>0</v>
      </c>
      <c r="K1155" s="214">
        <v>0</v>
      </c>
      <c r="L1155" s="214"/>
      <c r="M1155" s="214"/>
    </row>
    <row r="1156" spans="2:13">
      <c r="B1156" s="213">
        <v>40118</v>
      </c>
      <c r="C1156" s="214"/>
      <c r="D1156" s="214">
        <v>0</v>
      </c>
      <c r="E1156" s="214">
        <v>0</v>
      </c>
      <c r="F1156" s="214">
        <v>0</v>
      </c>
      <c r="G1156" s="214">
        <v>0</v>
      </c>
      <c r="H1156" s="214">
        <v>0</v>
      </c>
      <c r="I1156" s="214">
        <v>0</v>
      </c>
      <c r="J1156" s="214">
        <v>0</v>
      </c>
      <c r="K1156" s="214">
        <v>0</v>
      </c>
      <c r="L1156" s="214"/>
      <c r="M1156" s="214"/>
    </row>
    <row r="1157" spans="2:13">
      <c r="B1157" s="213">
        <v>40148</v>
      </c>
      <c r="C1157" s="214"/>
      <c r="D1157" s="214">
        <v>0</v>
      </c>
      <c r="E1157" s="214">
        <v>0</v>
      </c>
      <c r="F1157" s="214">
        <v>0</v>
      </c>
      <c r="G1157" s="214">
        <v>0</v>
      </c>
      <c r="H1157" s="214">
        <v>0</v>
      </c>
      <c r="I1157" s="214">
        <v>0</v>
      </c>
      <c r="J1157" s="214">
        <v>0</v>
      </c>
      <c r="K1157" s="214">
        <v>0</v>
      </c>
      <c r="L1157" s="214"/>
      <c r="M1157" s="214"/>
    </row>
    <row r="1158" spans="2:13">
      <c r="B1158" s="213">
        <v>40179</v>
      </c>
      <c r="C1158" s="214"/>
      <c r="D1158" s="214">
        <v>0</v>
      </c>
      <c r="E1158" s="214">
        <v>0</v>
      </c>
      <c r="F1158" s="214">
        <v>0</v>
      </c>
      <c r="G1158" s="214">
        <v>0</v>
      </c>
      <c r="H1158" s="214">
        <v>0</v>
      </c>
      <c r="I1158" s="214">
        <v>0</v>
      </c>
      <c r="J1158" s="214">
        <v>0</v>
      </c>
      <c r="K1158" s="214">
        <v>0</v>
      </c>
      <c r="L1158" s="214"/>
      <c r="M1158" s="214"/>
    </row>
    <row r="1159" spans="2:13">
      <c r="B1159" s="213">
        <v>40210</v>
      </c>
      <c r="C1159" s="214"/>
      <c r="D1159" s="214">
        <v>0</v>
      </c>
      <c r="E1159" s="214">
        <v>0</v>
      </c>
      <c r="F1159" s="214">
        <v>0</v>
      </c>
      <c r="G1159" s="214">
        <v>0</v>
      </c>
      <c r="H1159" s="214">
        <v>0</v>
      </c>
      <c r="I1159" s="214">
        <v>0</v>
      </c>
      <c r="J1159" s="214">
        <v>0</v>
      </c>
      <c r="K1159" s="214">
        <v>0</v>
      </c>
      <c r="L1159" s="214"/>
      <c r="M1159" s="214"/>
    </row>
    <row r="1160" spans="2:13">
      <c r="B1160" s="213">
        <v>40238</v>
      </c>
      <c r="C1160" s="214"/>
      <c r="D1160" s="214">
        <v>0</v>
      </c>
      <c r="E1160" s="214">
        <v>0</v>
      </c>
      <c r="F1160" s="214">
        <v>0</v>
      </c>
      <c r="G1160" s="214">
        <v>0</v>
      </c>
      <c r="H1160" s="214">
        <v>0</v>
      </c>
      <c r="I1160" s="214">
        <v>0</v>
      </c>
      <c r="J1160" s="214">
        <v>0</v>
      </c>
      <c r="K1160" s="214">
        <v>0</v>
      </c>
      <c r="L1160" s="214"/>
      <c r="M1160" s="214"/>
    </row>
    <row r="1161" spans="2:13">
      <c r="B1161" s="213">
        <v>40269</v>
      </c>
      <c r="C1161" s="214"/>
      <c r="D1161" s="214">
        <v>0</v>
      </c>
      <c r="E1161" s="214">
        <v>0</v>
      </c>
      <c r="F1161" s="214">
        <v>0</v>
      </c>
      <c r="G1161" s="214">
        <v>0</v>
      </c>
      <c r="H1161" s="214">
        <v>0</v>
      </c>
      <c r="I1161" s="214">
        <v>0</v>
      </c>
      <c r="J1161" s="214">
        <v>0</v>
      </c>
      <c r="K1161" s="214">
        <v>0</v>
      </c>
      <c r="L1161" s="214"/>
      <c r="M1161" s="214"/>
    </row>
    <row r="1162" spans="2:13">
      <c r="B1162" s="213">
        <v>40299</v>
      </c>
      <c r="C1162" s="214"/>
      <c r="D1162" s="214">
        <v>0</v>
      </c>
      <c r="E1162" s="214">
        <v>0</v>
      </c>
      <c r="F1162" s="214">
        <v>0</v>
      </c>
      <c r="G1162" s="214">
        <v>0</v>
      </c>
      <c r="H1162" s="214">
        <v>0</v>
      </c>
      <c r="I1162" s="214">
        <v>0</v>
      </c>
      <c r="J1162" s="214">
        <v>0</v>
      </c>
      <c r="K1162" s="214">
        <v>0</v>
      </c>
      <c r="L1162" s="214"/>
      <c r="M1162" s="214"/>
    </row>
    <row r="1163" spans="2:13">
      <c r="B1163" s="213">
        <v>40330</v>
      </c>
      <c r="C1163" s="214"/>
      <c r="D1163" s="214">
        <v>0</v>
      </c>
      <c r="E1163" s="214">
        <v>0</v>
      </c>
      <c r="F1163" s="214">
        <v>0</v>
      </c>
      <c r="G1163" s="214">
        <v>0</v>
      </c>
      <c r="H1163" s="214">
        <v>0</v>
      </c>
      <c r="I1163" s="214">
        <v>0</v>
      </c>
      <c r="J1163" s="214">
        <v>0</v>
      </c>
      <c r="K1163" s="214">
        <v>0</v>
      </c>
      <c r="L1163" s="214"/>
      <c r="M1163" s="214"/>
    </row>
    <row r="1164" spans="2:13">
      <c r="B1164" s="213">
        <v>40360</v>
      </c>
      <c r="C1164" s="214"/>
      <c r="D1164" s="214">
        <v>0</v>
      </c>
      <c r="E1164" s="214">
        <v>0</v>
      </c>
      <c r="F1164" s="214">
        <v>0</v>
      </c>
      <c r="G1164" s="214">
        <v>0</v>
      </c>
      <c r="H1164" s="214">
        <v>0</v>
      </c>
      <c r="I1164" s="214">
        <v>0</v>
      </c>
      <c r="J1164" s="214">
        <v>0</v>
      </c>
      <c r="K1164" s="214">
        <v>0</v>
      </c>
      <c r="L1164" s="214"/>
      <c r="M1164" s="214"/>
    </row>
    <row r="1165" spans="2:13">
      <c r="B1165" s="213">
        <v>40391</v>
      </c>
      <c r="C1165" s="214"/>
      <c r="D1165" s="214">
        <v>0</v>
      </c>
      <c r="E1165" s="214">
        <v>0</v>
      </c>
      <c r="F1165" s="214">
        <v>0</v>
      </c>
      <c r="G1165" s="214">
        <v>0</v>
      </c>
      <c r="H1165" s="214">
        <v>0</v>
      </c>
      <c r="I1165" s="214">
        <v>0</v>
      </c>
      <c r="J1165" s="214">
        <v>0</v>
      </c>
      <c r="K1165" s="214">
        <v>0</v>
      </c>
      <c r="L1165" s="214"/>
      <c r="M1165" s="214"/>
    </row>
    <row r="1166" spans="2:13">
      <c r="B1166" s="213">
        <v>40422</v>
      </c>
      <c r="C1166" s="214"/>
      <c r="D1166" s="214">
        <v>0</v>
      </c>
      <c r="E1166" s="214">
        <v>0</v>
      </c>
      <c r="F1166" s="214">
        <v>0</v>
      </c>
      <c r="G1166" s="214">
        <v>0</v>
      </c>
      <c r="H1166" s="214">
        <v>0</v>
      </c>
      <c r="I1166" s="214">
        <v>0</v>
      </c>
      <c r="J1166" s="214">
        <v>0</v>
      </c>
      <c r="K1166" s="214">
        <v>0</v>
      </c>
      <c r="L1166" s="214"/>
      <c r="M1166" s="214"/>
    </row>
    <row r="1167" spans="2:13">
      <c r="B1167" s="213">
        <v>40452</v>
      </c>
      <c r="C1167" s="214"/>
      <c r="D1167" s="214">
        <v>0</v>
      </c>
      <c r="E1167" s="214">
        <v>0</v>
      </c>
      <c r="F1167" s="214">
        <v>0</v>
      </c>
      <c r="G1167" s="214">
        <v>0</v>
      </c>
      <c r="H1167" s="214">
        <v>0</v>
      </c>
      <c r="I1167" s="214">
        <v>0</v>
      </c>
      <c r="J1167" s="214">
        <v>0</v>
      </c>
      <c r="K1167" s="214">
        <v>0</v>
      </c>
      <c r="L1167" s="214"/>
      <c r="M1167" s="214"/>
    </row>
    <row r="1168" spans="2:13">
      <c r="B1168" s="213">
        <v>40483</v>
      </c>
      <c r="C1168" s="214"/>
      <c r="D1168" s="214">
        <v>0</v>
      </c>
      <c r="E1168" s="214">
        <v>0</v>
      </c>
      <c r="F1168" s="214">
        <v>0</v>
      </c>
      <c r="G1168" s="214">
        <v>0</v>
      </c>
      <c r="H1168" s="214">
        <v>0</v>
      </c>
      <c r="I1168" s="214">
        <v>0</v>
      </c>
      <c r="J1168" s="214">
        <v>0</v>
      </c>
      <c r="K1168" s="214">
        <v>0</v>
      </c>
      <c r="L1168" s="214"/>
      <c r="M1168" s="214"/>
    </row>
    <row r="1169" spans="2:13">
      <c r="B1169" s="213">
        <v>40513</v>
      </c>
      <c r="C1169" s="214"/>
      <c r="D1169" s="214">
        <v>0</v>
      </c>
      <c r="E1169" s="214">
        <v>0</v>
      </c>
      <c r="F1169" s="214">
        <v>0</v>
      </c>
      <c r="G1169" s="214">
        <v>0</v>
      </c>
      <c r="H1169" s="214">
        <v>0</v>
      </c>
      <c r="I1169" s="214">
        <v>0</v>
      </c>
      <c r="J1169" s="214">
        <v>0</v>
      </c>
      <c r="K1169" s="214">
        <v>0</v>
      </c>
      <c r="L1169" s="214"/>
      <c r="M1169" s="214"/>
    </row>
    <row r="1170" spans="2:13">
      <c r="B1170" s="213">
        <v>40544</v>
      </c>
      <c r="C1170" s="214"/>
      <c r="D1170" s="214">
        <v>0</v>
      </c>
      <c r="E1170" s="214">
        <v>0</v>
      </c>
      <c r="F1170" s="214">
        <v>0</v>
      </c>
      <c r="G1170" s="214">
        <v>0</v>
      </c>
      <c r="H1170" s="214">
        <v>0</v>
      </c>
      <c r="I1170" s="214">
        <v>0</v>
      </c>
      <c r="J1170" s="214">
        <v>0</v>
      </c>
      <c r="K1170" s="214">
        <v>0</v>
      </c>
      <c r="L1170" s="214"/>
      <c r="M1170" s="214"/>
    </row>
    <row r="1171" spans="2:13">
      <c r="B1171" s="213">
        <v>40575</v>
      </c>
      <c r="C1171" s="214"/>
      <c r="D1171" s="214">
        <v>0</v>
      </c>
      <c r="E1171" s="214">
        <v>0</v>
      </c>
      <c r="F1171" s="214">
        <v>0</v>
      </c>
      <c r="G1171" s="214">
        <v>0</v>
      </c>
      <c r="H1171" s="214">
        <v>0</v>
      </c>
      <c r="I1171" s="214">
        <v>0</v>
      </c>
      <c r="J1171" s="214">
        <v>0</v>
      </c>
      <c r="K1171" s="214">
        <v>0</v>
      </c>
      <c r="L1171" s="214"/>
      <c r="M1171" s="214"/>
    </row>
    <row r="1172" spans="2:13">
      <c r="B1172" s="213">
        <v>40603</v>
      </c>
      <c r="C1172" s="214"/>
      <c r="D1172" s="214">
        <v>0</v>
      </c>
      <c r="E1172" s="214">
        <v>0</v>
      </c>
      <c r="F1172" s="214">
        <v>0</v>
      </c>
      <c r="G1172" s="214">
        <v>0</v>
      </c>
      <c r="H1172" s="214">
        <v>0</v>
      </c>
      <c r="I1172" s="214">
        <v>0</v>
      </c>
      <c r="J1172" s="214">
        <v>0</v>
      </c>
      <c r="K1172" s="214">
        <v>0</v>
      </c>
      <c r="L1172" s="214"/>
      <c r="M1172" s="214"/>
    </row>
    <row r="1173" spans="2:13">
      <c r="B1173" s="213">
        <v>40634</v>
      </c>
      <c r="C1173" s="216"/>
      <c r="D1173" s="214">
        <v>0</v>
      </c>
      <c r="E1173" s="214">
        <v>0</v>
      </c>
      <c r="F1173" s="214">
        <v>0</v>
      </c>
      <c r="G1173" s="214">
        <v>0</v>
      </c>
      <c r="H1173" s="214">
        <v>0</v>
      </c>
      <c r="I1173" s="214">
        <v>0</v>
      </c>
      <c r="J1173" s="214">
        <v>0</v>
      </c>
      <c r="K1173" s="214">
        <v>0</v>
      </c>
      <c r="L1173" s="214"/>
      <c r="M1173" s="214"/>
    </row>
    <row r="1174" spans="2:13">
      <c r="B1174" s="213">
        <v>40664</v>
      </c>
      <c r="C1174" s="216"/>
      <c r="D1174" s="214">
        <v>0</v>
      </c>
      <c r="E1174" s="214">
        <v>0</v>
      </c>
      <c r="F1174" s="214">
        <v>0</v>
      </c>
      <c r="G1174" s="214">
        <v>0</v>
      </c>
      <c r="H1174" s="214">
        <v>0</v>
      </c>
      <c r="I1174" s="214">
        <v>0</v>
      </c>
      <c r="J1174" s="214">
        <v>0</v>
      </c>
      <c r="K1174" s="214">
        <v>0</v>
      </c>
      <c r="L1174" s="214"/>
      <c r="M1174" s="214"/>
    </row>
    <row r="1175" spans="2:13">
      <c r="B1175" s="213">
        <v>40695</v>
      </c>
      <c r="C1175" s="216"/>
      <c r="D1175" s="214">
        <v>0</v>
      </c>
      <c r="E1175" s="214">
        <v>0</v>
      </c>
      <c r="F1175" s="214">
        <v>0</v>
      </c>
      <c r="G1175" s="214">
        <v>0</v>
      </c>
      <c r="H1175" s="214">
        <v>0</v>
      </c>
      <c r="I1175" s="214">
        <v>0</v>
      </c>
      <c r="J1175" s="214">
        <v>0</v>
      </c>
      <c r="K1175" s="214">
        <v>0</v>
      </c>
      <c r="L1175" s="214"/>
      <c r="M1175" s="214"/>
    </row>
    <row r="1176" spans="2:13">
      <c r="B1176" s="213">
        <v>40725</v>
      </c>
      <c r="C1176" s="216"/>
      <c r="D1176" s="214">
        <v>0</v>
      </c>
      <c r="E1176" s="214">
        <v>0</v>
      </c>
      <c r="F1176" s="214">
        <v>0</v>
      </c>
      <c r="G1176" s="214">
        <v>0</v>
      </c>
      <c r="H1176" s="214">
        <v>0</v>
      </c>
      <c r="I1176" s="214">
        <v>0</v>
      </c>
      <c r="J1176" s="214">
        <v>0</v>
      </c>
      <c r="K1176" s="214">
        <v>0</v>
      </c>
      <c r="L1176" s="214"/>
      <c r="M1176" s="214"/>
    </row>
    <row r="1177" spans="2:13">
      <c r="B1177" s="213">
        <v>40756</v>
      </c>
      <c r="C1177" s="216"/>
      <c r="D1177" s="214">
        <v>0</v>
      </c>
      <c r="E1177" s="214">
        <v>0</v>
      </c>
      <c r="F1177" s="214">
        <v>0</v>
      </c>
      <c r="G1177" s="214">
        <v>0</v>
      </c>
      <c r="H1177" s="214">
        <v>0</v>
      </c>
      <c r="I1177" s="214">
        <v>0</v>
      </c>
      <c r="J1177" s="214">
        <v>0</v>
      </c>
      <c r="K1177" s="214">
        <v>0</v>
      </c>
      <c r="L1177" s="214"/>
      <c r="M1177" s="214"/>
    </row>
    <row r="1178" spans="2:13">
      <c r="B1178" s="213">
        <v>40787</v>
      </c>
      <c r="C1178" s="216"/>
      <c r="D1178" s="214">
        <v>0</v>
      </c>
      <c r="E1178" s="214">
        <v>0</v>
      </c>
      <c r="F1178" s="214">
        <v>0</v>
      </c>
      <c r="G1178" s="214">
        <v>0</v>
      </c>
      <c r="H1178" s="214">
        <v>0</v>
      </c>
      <c r="I1178" s="214">
        <v>0</v>
      </c>
      <c r="J1178" s="214">
        <v>0</v>
      </c>
      <c r="K1178" s="214">
        <v>0</v>
      </c>
      <c r="L1178" s="214"/>
      <c r="M1178" s="214"/>
    </row>
    <row r="1179" spans="2:13">
      <c r="B1179" s="213">
        <v>40817</v>
      </c>
      <c r="C1179" s="216"/>
      <c r="D1179" s="214">
        <v>0</v>
      </c>
      <c r="E1179" s="214">
        <v>0</v>
      </c>
      <c r="F1179" s="214">
        <v>0</v>
      </c>
      <c r="G1179" s="214">
        <v>0</v>
      </c>
      <c r="H1179" s="214">
        <v>0</v>
      </c>
      <c r="I1179" s="214">
        <v>0</v>
      </c>
      <c r="J1179" s="214">
        <v>0</v>
      </c>
      <c r="K1179" s="214">
        <v>0</v>
      </c>
      <c r="L1179" s="214"/>
      <c r="M1179" s="214"/>
    </row>
    <row r="1180" spans="2:13">
      <c r="B1180" s="213">
        <v>40848</v>
      </c>
      <c r="C1180" s="216"/>
      <c r="D1180" s="214">
        <v>0</v>
      </c>
      <c r="E1180" s="214">
        <v>0</v>
      </c>
      <c r="F1180" s="214">
        <v>0</v>
      </c>
      <c r="G1180" s="214">
        <v>0</v>
      </c>
      <c r="H1180" s="214">
        <v>0</v>
      </c>
      <c r="I1180" s="214">
        <v>0</v>
      </c>
      <c r="J1180" s="214">
        <v>0</v>
      </c>
      <c r="K1180" s="214">
        <v>0</v>
      </c>
      <c r="L1180" s="214"/>
      <c r="M1180" s="214"/>
    </row>
    <row r="1181" spans="2:13">
      <c r="B1181" s="213">
        <v>40878</v>
      </c>
      <c r="C1181" s="216"/>
      <c r="D1181" s="214">
        <v>0</v>
      </c>
      <c r="E1181" s="214">
        <v>0</v>
      </c>
      <c r="F1181" s="214">
        <v>0</v>
      </c>
      <c r="G1181" s="214">
        <v>0</v>
      </c>
      <c r="H1181" s="214">
        <v>0</v>
      </c>
      <c r="I1181" s="214">
        <v>0</v>
      </c>
      <c r="J1181" s="214">
        <v>0</v>
      </c>
      <c r="K1181" s="214">
        <v>0</v>
      </c>
      <c r="L1181" s="214"/>
      <c r="M1181" s="214"/>
    </row>
    <row r="1182" spans="2:13">
      <c r="B1182" s="213">
        <v>40909</v>
      </c>
      <c r="C1182" s="214"/>
      <c r="D1182" s="214">
        <v>0</v>
      </c>
      <c r="E1182" s="214">
        <v>0</v>
      </c>
      <c r="F1182" s="214">
        <v>0</v>
      </c>
      <c r="G1182" s="214">
        <v>0</v>
      </c>
      <c r="H1182" s="214">
        <v>0</v>
      </c>
      <c r="I1182" s="214">
        <v>0</v>
      </c>
      <c r="J1182" s="214">
        <v>0</v>
      </c>
      <c r="K1182" s="214">
        <v>0</v>
      </c>
      <c r="L1182" s="214"/>
      <c r="M1182" s="214"/>
    </row>
    <row r="1183" spans="2:13">
      <c r="B1183" s="213">
        <v>40940</v>
      </c>
      <c r="C1183" s="214"/>
      <c r="D1183" s="214">
        <v>0</v>
      </c>
      <c r="E1183" s="214">
        <v>0</v>
      </c>
      <c r="F1183" s="214">
        <v>0</v>
      </c>
      <c r="G1183" s="214">
        <v>0</v>
      </c>
      <c r="H1183" s="214">
        <v>0</v>
      </c>
      <c r="I1183" s="214">
        <v>0</v>
      </c>
      <c r="J1183" s="214">
        <v>0</v>
      </c>
      <c r="K1183" s="214">
        <v>0</v>
      </c>
      <c r="L1183" s="214"/>
      <c r="M1183" s="214"/>
    </row>
    <row r="1184" spans="2:13">
      <c r="B1184" s="213">
        <v>40969</v>
      </c>
      <c r="C1184" s="214"/>
      <c r="D1184" s="214">
        <v>0</v>
      </c>
      <c r="E1184" s="214">
        <v>0</v>
      </c>
      <c r="F1184" s="214">
        <v>0</v>
      </c>
      <c r="G1184" s="214">
        <v>0</v>
      </c>
      <c r="H1184" s="214">
        <v>0</v>
      </c>
      <c r="I1184" s="214">
        <v>0</v>
      </c>
      <c r="J1184" s="214">
        <v>0</v>
      </c>
      <c r="K1184" s="214">
        <v>0</v>
      </c>
      <c r="L1184" s="214"/>
      <c r="M1184" s="214"/>
    </row>
    <row r="1185" spans="2:14">
      <c r="B1185" s="213">
        <v>41000</v>
      </c>
      <c r="C1185" s="214"/>
      <c r="D1185" s="214">
        <v>0</v>
      </c>
      <c r="E1185" s="214">
        <v>0</v>
      </c>
      <c r="F1185" s="214">
        <v>0</v>
      </c>
      <c r="G1185" s="214">
        <v>0</v>
      </c>
      <c r="H1185" s="214">
        <v>0</v>
      </c>
      <c r="I1185" s="214">
        <v>0</v>
      </c>
      <c r="J1185" s="214">
        <v>0</v>
      </c>
      <c r="K1185" s="214">
        <v>0</v>
      </c>
      <c r="L1185" s="214"/>
      <c r="M1185" s="214"/>
    </row>
    <row r="1186" spans="2:14">
      <c r="B1186" s="213">
        <v>41030</v>
      </c>
      <c r="C1186" s="214"/>
      <c r="D1186" s="214">
        <v>0</v>
      </c>
      <c r="E1186" s="214">
        <v>0</v>
      </c>
      <c r="F1186" s="214">
        <v>0</v>
      </c>
      <c r="G1186" s="214">
        <v>0</v>
      </c>
      <c r="H1186" s="214">
        <v>0</v>
      </c>
      <c r="I1186" s="214">
        <v>0</v>
      </c>
      <c r="J1186" s="214">
        <v>0</v>
      </c>
      <c r="K1186" s="214">
        <v>0</v>
      </c>
      <c r="L1186" s="214"/>
      <c r="M1186" s="214"/>
    </row>
    <row r="1187" spans="2:14">
      <c r="B1187" s="213">
        <v>41061</v>
      </c>
      <c r="C1187" s="214"/>
      <c r="D1187" s="214">
        <v>0</v>
      </c>
      <c r="E1187" s="214">
        <v>0</v>
      </c>
      <c r="F1187" s="214">
        <v>0</v>
      </c>
      <c r="G1187" s="214">
        <v>0</v>
      </c>
      <c r="H1187" s="214">
        <v>0</v>
      </c>
      <c r="I1187" s="214">
        <v>0</v>
      </c>
      <c r="J1187" s="214">
        <v>0</v>
      </c>
      <c r="K1187" s="214">
        <v>0</v>
      </c>
      <c r="L1187" s="214"/>
      <c r="M1187" s="214"/>
    </row>
    <row r="1188" spans="2:14">
      <c r="B1188" s="213">
        <v>41091</v>
      </c>
      <c r="C1188" s="216"/>
      <c r="D1188" s="214">
        <v>0</v>
      </c>
      <c r="E1188" s="214">
        <v>0</v>
      </c>
      <c r="F1188" s="214">
        <v>0</v>
      </c>
      <c r="G1188" s="214">
        <v>0</v>
      </c>
      <c r="H1188" s="214">
        <v>0</v>
      </c>
      <c r="I1188" s="214">
        <v>0</v>
      </c>
      <c r="J1188" s="214">
        <v>0</v>
      </c>
      <c r="K1188" s="214">
        <v>0</v>
      </c>
      <c r="L1188" s="214"/>
      <c r="M1188" s="214"/>
    </row>
    <row r="1189" spans="2:14">
      <c r="B1189" s="213">
        <v>41122</v>
      </c>
      <c r="C1189" s="216"/>
      <c r="D1189" s="214">
        <v>0</v>
      </c>
      <c r="E1189" s="214">
        <v>0</v>
      </c>
      <c r="F1189" s="214">
        <v>0</v>
      </c>
      <c r="G1189" s="214">
        <v>0</v>
      </c>
      <c r="H1189" s="214">
        <v>0</v>
      </c>
      <c r="I1189" s="214">
        <v>0</v>
      </c>
      <c r="J1189" s="214">
        <v>0</v>
      </c>
      <c r="K1189" s="214">
        <v>0</v>
      </c>
      <c r="L1189" s="214"/>
      <c r="M1189" s="214"/>
    </row>
    <row r="1190" spans="2:14">
      <c r="B1190" s="213">
        <v>41153</v>
      </c>
      <c r="C1190" s="216"/>
      <c r="D1190" s="214">
        <v>0</v>
      </c>
      <c r="E1190" s="214">
        <v>0</v>
      </c>
      <c r="F1190" s="214">
        <v>0</v>
      </c>
      <c r="G1190" s="214">
        <v>0</v>
      </c>
      <c r="H1190" s="214">
        <v>0</v>
      </c>
      <c r="I1190" s="214">
        <v>0</v>
      </c>
      <c r="J1190" s="214">
        <v>0</v>
      </c>
      <c r="K1190" s="214">
        <v>0</v>
      </c>
      <c r="L1190" s="214"/>
      <c r="M1190" s="214"/>
    </row>
    <row r="1191" spans="2:14">
      <c r="B1191" s="213">
        <v>41183</v>
      </c>
      <c r="C1191" s="216"/>
      <c r="D1191" s="214">
        <v>0</v>
      </c>
      <c r="E1191" s="214">
        <v>0</v>
      </c>
      <c r="F1191" s="214">
        <v>0</v>
      </c>
      <c r="G1191" s="214">
        <v>0</v>
      </c>
      <c r="H1191" s="214">
        <v>0</v>
      </c>
      <c r="I1191" s="214">
        <v>0</v>
      </c>
      <c r="J1191" s="214">
        <v>0</v>
      </c>
      <c r="K1191" s="214">
        <v>0</v>
      </c>
      <c r="L1191" s="214"/>
      <c r="M1191" s="214"/>
    </row>
    <row r="1192" spans="2:14">
      <c r="B1192" s="213">
        <v>41214</v>
      </c>
      <c r="C1192" s="216"/>
      <c r="D1192" s="214">
        <v>0</v>
      </c>
      <c r="E1192" s="214">
        <v>0</v>
      </c>
      <c r="F1192" s="214">
        <v>0</v>
      </c>
      <c r="G1192" s="214">
        <v>0</v>
      </c>
      <c r="H1192" s="214">
        <v>0</v>
      </c>
      <c r="I1192" s="214">
        <v>0</v>
      </c>
      <c r="J1192" s="214">
        <v>0</v>
      </c>
      <c r="K1192" s="214">
        <v>0</v>
      </c>
      <c r="L1192" s="214"/>
      <c r="M1192" s="214"/>
    </row>
    <row r="1193" spans="2:14">
      <c r="B1193" s="213">
        <v>41244</v>
      </c>
      <c r="C1193" s="216"/>
      <c r="D1193" s="214">
        <v>0</v>
      </c>
      <c r="E1193" s="214">
        <v>0</v>
      </c>
      <c r="F1193" s="214">
        <v>0</v>
      </c>
      <c r="G1193" s="214">
        <v>0</v>
      </c>
      <c r="H1193" s="214">
        <v>0</v>
      </c>
      <c r="I1193" s="214">
        <v>0</v>
      </c>
      <c r="J1193" s="214">
        <v>0</v>
      </c>
      <c r="K1193" s="214">
        <v>0</v>
      </c>
      <c r="L1193" s="214"/>
      <c r="M1193" s="214"/>
    </row>
    <row r="1194" spans="2:14">
      <c r="B1194" s="213">
        <v>41275</v>
      </c>
      <c r="C1194" s="216"/>
      <c r="D1194" s="214">
        <v>0</v>
      </c>
      <c r="E1194" s="214">
        <v>0</v>
      </c>
      <c r="F1194" s="214">
        <v>0</v>
      </c>
      <c r="G1194" s="214">
        <v>0</v>
      </c>
      <c r="H1194" s="214">
        <v>0</v>
      </c>
      <c r="I1194" s="214">
        <v>0</v>
      </c>
      <c r="J1194" s="214">
        <v>0</v>
      </c>
      <c r="K1194" s="214">
        <v>0</v>
      </c>
      <c r="L1194" s="214"/>
      <c r="M1194" s="214"/>
    </row>
    <row r="1195" spans="2:14">
      <c r="B1195" s="213">
        <v>41306</v>
      </c>
      <c r="C1195" s="216"/>
      <c r="D1195" s="214">
        <v>0</v>
      </c>
      <c r="E1195" s="214">
        <v>0</v>
      </c>
      <c r="F1195" s="214">
        <v>0</v>
      </c>
      <c r="G1195" s="214">
        <v>0</v>
      </c>
      <c r="H1195" s="214">
        <v>0</v>
      </c>
      <c r="I1195" s="214">
        <v>0</v>
      </c>
      <c r="J1195" s="214">
        <v>0</v>
      </c>
      <c r="K1195" s="214">
        <v>0</v>
      </c>
      <c r="L1195" s="214"/>
      <c r="M1195" s="214"/>
      <c r="N1195" s="9"/>
    </row>
    <row r="1196" spans="2:14">
      <c r="B1196" s="213">
        <v>41334</v>
      </c>
      <c r="C1196" s="216"/>
      <c r="D1196" s="214">
        <v>0</v>
      </c>
      <c r="E1196" s="214">
        <v>0</v>
      </c>
      <c r="F1196" s="214">
        <v>0</v>
      </c>
      <c r="G1196" s="214">
        <v>0</v>
      </c>
      <c r="H1196" s="214">
        <v>0</v>
      </c>
      <c r="I1196" s="214">
        <v>0</v>
      </c>
      <c r="J1196" s="214">
        <v>0</v>
      </c>
      <c r="K1196" s="214">
        <v>0</v>
      </c>
      <c r="L1196" s="214"/>
      <c r="M1196" s="214"/>
      <c r="N1196" s="9"/>
    </row>
    <row r="1197" spans="2:14">
      <c r="B1197" s="213">
        <v>41365</v>
      </c>
      <c r="C1197" s="216"/>
      <c r="D1197" s="214">
        <v>0</v>
      </c>
      <c r="E1197" s="214">
        <v>0</v>
      </c>
      <c r="F1197" s="214">
        <v>0</v>
      </c>
      <c r="G1197" s="214">
        <v>0</v>
      </c>
      <c r="H1197" s="214">
        <v>0</v>
      </c>
      <c r="I1197" s="214">
        <v>0</v>
      </c>
      <c r="J1197" s="214">
        <v>0</v>
      </c>
      <c r="K1197" s="214">
        <v>0</v>
      </c>
      <c r="L1197" s="214"/>
      <c r="M1197" s="214"/>
      <c r="N1197" s="9"/>
    </row>
    <row r="1198" spans="2:14">
      <c r="B1198" s="213">
        <v>41395</v>
      </c>
      <c r="C1198" s="216"/>
      <c r="D1198" s="214">
        <v>0</v>
      </c>
      <c r="E1198" s="214">
        <v>0</v>
      </c>
      <c r="F1198" s="214">
        <v>0</v>
      </c>
      <c r="G1198" s="214">
        <v>0</v>
      </c>
      <c r="H1198" s="214">
        <v>0</v>
      </c>
      <c r="I1198" s="214">
        <v>0</v>
      </c>
      <c r="J1198" s="214">
        <v>0</v>
      </c>
      <c r="K1198" s="214">
        <v>0</v>
      </c>
      <c r="L1198" s="214"/>
      <c r="M1198" s="214"/>
      <c r="N1198" s="9"/>
    </row>
    <row r="1199" spans="2:14">
      <c r="B1199" s="213">
        <v>41426</v>
      </c>
      <c r="C1199" s="216"/>
      <c r="D1199" s="214">
        <v>0</v>
      </c>
      <c r="E1199" s="214">
        <v>0</v>
      </c>
      <c r="F1199" s="214">
        <v>0</v>
      </c>
      <c r="G1199" s="214">
        <v>0</v>
      </c>
      <c r="H1199" s="214">
        <v>0</v>
      </c>
      <c r="I1199" s="214">
        <v>0</v>
      </c>
      <c r="J1199" s="214">
        <v>0</v>
      </c>
      <c r="K1199" s="214">
        <v>0</v>
      </c>
      <c r="L1199" s="214"/>
      <c r="M1199" s="214"/>
      <c r="N1199" s="9"/>
    </row>
    <row r="1200" spans="2:14">
      <c r="B1200" s="213">
        <v>41456</v>
      </c>
      <c r="C1200" s="216"/>
      <c r="D1200" s="214">
        <v>0</v>
      </c>
      <c r="E1200" s="214">
        <v>0</v>
      </c>
      <c r="F1200" s="214">
        <v>0</v>
      </c>
      <c r="G1200" s="214">
        <v>0</v>
      </c>
      <c r="H1200" s="214">
        <v>0</v>
      </c>
      <c r="I1200" s="214">
        <v>0</v>
      </c>
      <c r="J1200" s="214">
        <v>0</v>
      </c>
      <c r="K1200" s="214">
        <v>0</v>
      </c>
      <c r="L1200" s="214"/>
      <c r="M1200" s="214"/>
      <c r="N1200" s="9"/>
    </row>
    <row r="1201" spans="2:14">
      <c r="B1201" s="213">
        <v>41487</v>
      </c>
      <c r="C1201" s="216"/>
      <c r="D1201" s="214">
        <v>0</v>
      </c>
      <c r="E1201" s="214">
        <v>0</v>
      </c>
      <c r="F1201" s="214">
        <v>0</v>
      </c>
      <c r="G1201" s="214">
        <v>0</v>
      </c>
      <c r="H1201" s="214">
        <v>0</v>
      </c>
      <c r="I1201" s="214">
        <v>0</v>
      </c>
      <c r="J1201" s="214">
        <v>0</v>
      </c>
      <c r="K1201" s="214">
        <v>0</v>
      </c>
      <c r="L1201" s="214"/>
      <c r="M1201" s="214"/>
      <c r="N1201" s="9"/>
    </row>
    <row r="1202" spans="2:14">
      <c r="B1202" s="213">
        <v>41518</v>
      </c>
      <c r="C1202" s="216"/>
      <c r="D1202" s="214">
        <v>0</v>
      </c>
      <c r="E1202" s="214">
        <v>0</v>
      </c>
      <c r="F1202" s="214">
        <v>0</v>
      </c>
      <c r="G1202" s="214">
        <v>0</v>
      </c>
      <c r="H1202" s="214">
        <v>0</v>
      </c>
      <c r="I1202" s="214">
        <v>0</v>
      </c>
      <c r="J1202" s="214">
        <v>0</v>
      </c>
      <c r="K1202" s="214">
        <v>0</v>
      </c>
      <c r="L1202" s="214"/>
      <c r="M1202" s="214"/>
      <c r="N1202" s="9"/>
    </row>
    <row r="1203" spans="2:14">
      <c r="B1203" s="213">
        <v>41548</v>
      </c>
      <c r="C1203" s="216"/>
      <c r="D1203" s="214">
        <v>0</v>
      </c>
      <c r="E1203" s="214">
        <v>0</v>
      </c>
      <c r="F1203" s="214">
        <v>0</v>
      </c>
      <c r="G1203" s="214">
        <v>0</v>
      </c>
      <c r="H1203" s="214">
        <v>0</v>
      </c>
      <c r="I1203" s="214">
        <v>0</v>
      </c>
      <c r="J1203" s="214">
        <v>0</v>
      </c>
      <c r="K1203" s="214">
        <v>0</v>
      </c>
      <c r="L1203" s="214"/>
      <c r="M1203" s="214"/>
      <c r="N1203" s="9"/>
    </row>
    <row r="1204" spans="2:14">
      <c r="B1204" s="213">
        <v>41579</v>
      </c>
      <c r="C1204" s="216"/>
      <c r="D1204" s="214">
        <v>0</v>
      </c>
      <c r="E1204" s="214">
        <v>0</v>
      </c>
      <c r="F1204" s="214">
        <v>0</v>
      </c>
      <c r="G1204" s="214">
        <v>0</v>
      </c>
      <c r="H1204" s="214">
        <v>0</v>
      </c>
      <c r="I1204" s="214">
        <v>0</v>
      </c>
      <c r="J1204" s="214">
        <v>0</v>
      </c>
      <c r="K1204" s="214">
        <v>0</v>
      </c>
      <c r="L1204" s="214"/>
      <c r="M1204" s="214"/>
      <c r="N1204" s="9"/>
    </row>
    <row r="1205" spans="2:14">
      <c r="B1205" s="213">
        <v>41609</v>
      </c>
      <c r="C1205" s="216"/>
      <c r="D1205" s="214">
        <v>0</v>
      </c>
      <c r="E1205" s="214">
        <v>0</v>
      </c>
      <c r="F1205" s="214">
        <v>0</v>
      </c>
      <c r="G1205" s="214">
        <v>0</v>
      </c>
      <c r="H1205" s="214">
        <v>0</v>
      </c>
      <c r="I1205" s="214">
        <v>0</v>
      </c>
      <c r="J1205" s="214">
        <v>0</v>
      </c>
      <c r="K1205" s="214">
        <v>0</v>
      </c>
      <c r="L1205" s="214"/>
      <c r="M1205" s="214"/>
      <c r="N1205" s="9"/>
    </row>
    <row r="1206" spans="2:14">
      <c r="B1206" s="213">
        <v>41640</v>
      </c>
      <c r="C1206" s="216"/>
      <c r="D1206" s="214">
        <v>0</v>
      </c>
      <c r="E1206" s="214">
        <v>0</v>
      </c>
      <c r="F1206" s="214">
        <v>0</v>
      </c>
      <c r="G1206" s="214">
        <v>0</v>
      </c>
      <c r="H1206" s="214">
        <v>0</v>
      </c>
      <c r="I1206" s="214">
        <v>0</v>
      </c>
      <c r="J1206" s="214">
        <v>0</v>
      </c>
      <c r="K1206" s="214">
        <v>0</v>
      </c>
      <c r="L1206" s="214"/>
      <c r="M1206" s="214"/>
      <c r="N1206" s="9"/>
    </row>
    <row r="1207" spans="2:14">
      <c r="B1207" s="213">
        <v>41671</v>
      </c>
      <c r="C1207" s="216"/>
      <c r="D1207" s="214">
        <v>0</v>
      </c>
      <c r="E1207" s="214">
        <v>0</v>
      </c>
      <c r="F1207" s="214">
        <v>0</v>
      </c>
      <c r="G1207" s="214">
        <v>0</v>
      </c>
      <c r="H1207" s="214">
        <v>0</v>
      </c>
      <c r="I1207" s="214">
        <v>0</v>
      </c>
      <c r="J1207" s="214">
        <v>0</v>
      </c>
      <c r="K1207" s="214">
        <v>0</v>
      </c>
      <c r="L1207" s="214"/>
      <c r="M1207" s="214"/>
      <c r="N1207" s="9"/>
    </row>
    <row r="1208" spans="2:14">
      <c r="B1208" s="213">
        <v>41699</v>
      </c>
      <c r="C1208" s="216"/>
      <c r="D1208" s="214">
        <v>0</v>
      </c>
      <c r="E1208" s="214">
        <v>0</v>
      </c>
      <c r="F1208" s="214">
        <v>0</v>
      </c>
      <c r="G1208" s="214">
        <v>0</v>
      </c>
      <c r="H1208" s="214">
        <v>0</v>
      </c>
      <c r="I1208" s="214">
        <v>0</v>
      </c>
      <c r="J1208" s="214">
        <v>0</v>
      </c>
      <c r="K1208" s="214">
        <v>0</v>
      </c>
      <c r="L1208" s="214"/>
      <c r="M1208" s="214"/>
      <c r="N1208" s="9"/>
    </row>
    <row r="1209" spans="2:14">
      <c r="B1209" s="213">
        <v>41730</v>
      </c>
      <c r="C1209" s="216"/>
      <c r="D1209" s="214">
        <v>0</v>
      </c>
      <c r="E1209" s="214">
        <v>0</v>
      </c>
      <c r="F1209" s="214">
        <v>0</v>
      </c>
      <c r="G1209" s="214">
        <v>0</v>
      </c>
      <c r="H1209" s="214">
        <v>0</v>
      </c>
      <c r="I1209" s="214">
        <v>0</v>
      </c>
      <c r="J1209" s="214">
        <v>0</v>
      </c>
      <c r="K1209" s="214">
        <v>0</v>
      </c>
      <c r="L1209" s="214"/>
      <c r="M1209" s="214"/>
      <c r="N1209" s="9"/>
    </row>
    <row r="1210" spans="2:14">
      <c r="B1210" s="213">
        <v>41760</v>
      </c>
      <c r="C1210" s="216"/>
      <c r="D1210" s="214">
        <v>0</v>
      </c>
      <c r="E1210" s="214">
        <v>0</v>
      </c>
      <c r="F1210" s="214">
        <v>0</v>
      </c>
      <c r="G1210" s="214">
        <v>0</v>
      </c>
      <c r="H1210" s="214">
        <v>0</v>
      </c>
      <c r="I1210" s="214">
        <v>0</v>
      </c>
      <c r="J1210" s="214">
        <v>0</v>
      </c>
      <c r="K1210" s="214">
        <v>0</v>
      </c>
      <c r="L1210" s="214"/>
      <c r="M1210" s="214"/>
      <c r="N1210" s="9"/>
    </row>
    <row r="1211" spans="2:14">
      <c r="B1211" s="213">
        <v>41791</v>
      </c>
      <c r="C1211" s="216"/>
      <c r="D1211" s="214">
        <v>0</v>
      </c>
      <c r="E1211" s="214">
        <v>0</v>
      </c>
      <c r="F1211" s="214">
        <v>0</v>
      </c>
      <c r="G1211" s="214">
        <v>0</v>
      </c>
      <c r="H1211" s="214">
        <v>0</v>
      </c>
      <c r="I1211" s="214">
        <v>0</v>
      </c>
      <c r="J1211" s="214">
        <v>0</v>
      </c>
      <c r="K1211" s="214">
        <v>0</v>
      </c>
      <c r="L1211" s="214"/>
      <c r="M1211" s="214"/>
      <c r="N1211" s="9"/>
    </row>
    <row r="1212" spans="2:14">
      <c r="B1212" s="213">
        <v>41821</v>
      </c>
      <c r="C1212" s="216"/>
      <c r="D1212" s="214">
        <v>0</v>
      </c>
      <c r="E1212" s="214">
        <v>0</v>
      </c>
      <c r="F1212" s="214">
        <v>0</v>
      </c>
      <c r="G1212" s="214">
        <v>0</v>
      </c>
      <c r="H1212" s="214">
        <v>0</v>
      </c>
      <c r="I1212" s="214">
        <v>0</v>
      </c>
      <c r="J1212" s="214">
        <v>0</v>
      </c>
      <c r="K1212" s="214">
        <v>0</v>
      </c>
      <c r="L1212" s="214"/>
      <c r="M1212" s="214"/>
      <c r="N1212" s="9"/>
    </row>
    <row r="1213" spans="2:14">
      <c r="B1213" s="213">
        <v>41852</v>
      </c>
      <c r="C1213" s="216"/>
      <c r="D1213" s="214">
        <v>0</v>
      </c>
      <c r="E1213" s="214">
        <v>0</v>
      </c>
      <c r="F1213" s="214">
        <v>0</v>
      </c>
      <c r="G1213" s="214">
        <v>0</v>
      </c>
      <c r="H1213" s="214">
        <v>0</v>
      </c>
      <c r="I1213" s="214">
        <v>0</v>
      </c>
      <c r="J1213" s="214">
        <v>0</v>
      </c>
      <c r="K1213" s="214">
        <v>0</v>
      </c>
      <c r="L1213" s="214"/>
      <c r="M1213" s="214"/>
      <c r="N1213" s="9"/>
    </row>
    <row r="1214" spans="2:14">
      <c r="B1214" s="213">
        <v>41883</v>
      </c>
      <c r="C1214" s="216"/>
      <c r="D1214" s="214">
        <v>0</v>
      </c>
      <c r="E1214" s="214">
        <v>0</v>
      </c>
      <c r="F1214" s="214">
        <v>0</v>
      </c>
      <c r="G1214" s="214">
        <v>0</v>
      </c>
      <c r="H1214" s="214">
        <v>0</v>
      </c>
      <c r="I1214" s="214">
        <v>0</v>
      </c>
      <c r="J1214" s="214">
        <v>0</v>
      </c>
      <c r="K1214" s="214">
        <v>0</v>
      </c>
      <c r="L1214" s="214"/>
      <c r="M1214" s="214"/>
      <c r="N1214" s="9"/>
    </row>
    <row r="1215" spans="2:14">
      <c r="B1215" s="213">
        <v>41913</v>
      </c>
      <c r="C1215" s="216"/>
      <c r="D1215" s="214">
        <v>0</v>
      </c>
      <c r="E1215" s="214">
        <v>0</v>
      </c>
      <c r="F1215" s="214">
        <v>0</v>
      </c>
      <c r="G1215" s="214">
        <v>0</v>
      </c>
      <c r="H1215" s="214">
        <v>0</v>
      </c>
      <c r="I1215" s="214">
        <v>0</v>
      </c>
      <c r="J1215" s="214">
        <v>0</v>
      </c>
      <c r="K1215" s="214">
        <v>0</v>
      </c>
      <c r="L1215" s="214"/>
      <c r="M1215" s="214"/>
      <c r="N1215" s="9"/>
    </row>
    <row r="1216" spans="2:14">
      <c r="B1216" s="213">
        <v>41944</v>
      </c>
      <c r="C1216" s="216"/>
      <c r="D1216" s="214">
        <v>0</v>
      </c>
      <c r="E1216" s="214">
        <v>0</v>
      </c>
      <c r="F1216" s="214">
        <v>0</v>
      </c>
      <c r="G1216" s="214">
        <v>0</v>
      </c>
      <c r="H1216" s="214">
        <v>0</v>
      </c>
      <c r="I1216" s="214">
        <v>0</v>
      </c>
      <c r="J1216" s="214">
        <v>0</v>
      </c>
      <c r="K1216" s="214">
        <v>0</v>
      </c>
      <c r="L1216" s="214"/>
      <c r="M1216" s="214"/>
      <c r="N1216" s="9"/>
    </row>
    <row r="1217" spans="2:14">
      <c r="B1217" s="213">
        <v>41974</v>
      </c>
      <c r="C1217" s="216"/>
      <c r="D1217" s="214">
        <v>0</v>
      </c>
      <c r="E1217" s="214">
        <v>0</v>
      </c>
      <c r="F1217" s="214">
        <v>0</v>
      </c>
      <c r="G1217" s="214">
        <v>0</v>
      </c>
      <c r="H1217" s="214">
        <v>0</v>
      </c>
      <c r="I1217" s="214">
        <v>0</v>
      </c>
      <c r="J1217" s="214">
        <v>0</v>
      </c>
      <c r="K1217" s="214">
        <v>0</v>
      </c>
      <c r="L1217" s="214"/>
      <c r="M1217" s="214"/>
      <c r="N1217" s="9"/>
    </row>
    <row r="1218" spans="2:14">
      <c r="B1218" s="213">
        <v>42005</v>
      </c>
      <c r="C1218" s="216"/>
      <c r="D1218" s="214">
        <v>0</v>
      </c>
      <c r="E1218" s="214">
        <v>0</v>
      </c>
      <c r="F1218" s="214">
        <v>0</v>
      </c>
      <c r="G1218" s="214">
        <v>0</v>
      </c>
      <c r="H1218" s="214">
        <v>0</v>
      </c>
      <c r="I1218" s="214">
        <v>0</v>
      </c>
      <c r="J1218" s="214">
        <v>0</v>
      </c>
      <c r="K1218" s="214">
        <v>0</v>
      </c>
      <c r="L1218" s="214"/>
      <c r="M1218" s="214"/>
      <c r="N1218" s="9"/>
    </row>
    <row r="1219" spans="2:14">
      <c r="B1219" s="213">
        <v>42036</v>
      </c>
      <c r="C1219" s="216"/>
      <c r="D1219" s="214">
        <v>0</v>
      </c>
      <c r="E1219" s="214">
        <v>0</v>
      </c>
      <c r="F1219" s="214">
        <v>0</v>
      </c>
      <c r="G1219" s="214">
        <v>0</v>
      </c>
      <c r="H1219" s="214">
        <v>0</v>
      </c>
      <c r="I1219" s="214">
        <v>0</v>
      </c>
      <c r="J1219" s="214">
        <v>0</v>
      </c>
      <c r="K1219" s="214">
        <v>0</v>
      </c>
      <c r="L1219" s="214"/>
      <c r="M1219" s="214"/>
      <c r="N1219" s="9"/>
    </row>
    <row r="1220" spans="2:14">
      <c r="B1220" s="213">
        <v>42064</v>
      </c>
      <c r="C1220" s="216"/>
      <c r="D1220" s="214">
        <v>0</v>
      </c>
      <c r="E1220" s="214">
        <v>0</v>
      </c>
      <c r="F1220" s="214">
        <v>0</v>
      </c>
      <c r="G1220" s="214">
        <v>0</v>
      </c>
      <c r="H1220" s="214">
        <v>0</v>
      </c>
      <c r="I1220" s="214">
        <v>0</v>
      </c>
      <c r="J1220" s="214">
        <v>0</v>
      </c>
      <c r="K1220" s="214">
        <v>0</v>
      </c>
      <c r="L1220" s="214"/>
      <c r="M1220" s="214"/>
      <c r="N1220" s="9"/>
    </row>
    <row r="1221" spans="2:14">
      <c r="B1221" s="213">
        <v>42095</v>
      </c>
      <c r="C1221" s="216"/>
      <c r="D1221" s="214">
        <v>0</v>
      </c>
      <c r="E1221" s="214">
        <v>0</v>
      </c>
      <c r="F1221" s="214">
        <v>0</v>
      </c>
      <c r="G1221" s="214">
        <v>0</v>
      </c>
      <c r="H1221" s="214">
        <v>0</v>
      </c>
      <c r="I1221" s="214">
        <v>0</v>
      </c>
      <c r="J1221" s="214">
        <v>0</v>
      </c>
      <c r="K1221" s="214">
        <v>0</v>
      </c>
      <c r="L1221" s="214"/>
      <c r="M1221" s="214"/>
      <c r="N1221" s="9"/>
    </row>
    <row r="1222" spans="2:14">
      <c r="B1222" s="213">
        <v>42125</v>
      </c>
      <c r="C1222" s="216"/>
      <c r="D1222" s="214">
        <v>0</v>
      </c>
      <c r="E1222" s="214">
        <v>0</v>
      </c>
      <c r="F1222" s="214">
        <v>0</v>
      </c>
      <c r="G1222" s="214">
        <v>0</v>
      </c>
      <c r="H1222" s="214">
        <v>0</v>
      </c>
      <c r="I1222" s="214">
        <v>0</v>
      </c>
      <c r="J1222" s="214">
        <v>0</v>
      </c>
      <c r="K1222" s="214">
        <v>0</v>
      </c>
      <c r="L1222" s="214"/>
      <c r="M1222" s="214"/>
      <c r="N1222" s="9"/>
    </row>
    <row r="1223" spans="2:14">
      <c r="B1223" s="213">
        <v>42156</v>
      </c>
      <c r="C1223" s="216"/>
      <c r="D1223" s="214">
        <v>0</v>
      </c>
      <c r="E1223" s="214">
        <v>0</v>
      </c>
      <c r="F1223" s="214">
        <v>0</v>
      </c>
      <c r="G1223" s="214">
        <v>0</v>
      </c>
      <c r="H1223" s="214">
        <v>0</v>
      </c>
      <c r="I1223" s="214">
        <v>0</v>
      </c>
      <c r="J1223" s="214">
        <v>0</v>
      </c>
      <c r="K1223" s="214">
        <v>0</v>
      </c>
      <c r="L1223" s="214"/>
      <c r="M1223" s="214"/>
      <c r="N1223" s="9"/>
    </row>
    <row r="1224" spans="2:14">
      <c r="B1224" s="213">
        <v>42186</v>
      </c>
      <c r="C1224" s="216"/>
      <c r="D1224" s="214">
        <v>0</v>
      </c>
      <c r="E1224" s="214">
        <v>0</v>
      </c>
      <c r="F1224" s="214">
        <v>0</v>
      </c>
      <c r="G1224" s="214">
        <v>0</v>
      </c>
      <c r="H1224" s="214">
        <v>0</v>
      </c>
      <c r="I1224" s="214">
        <v>0</v>
      </c>
      <c r="J1224" s="214">
        <v>0</v>
      </c>
      <c r="K1224" s="214">
        <v>0</v>
      </c>
      <c r="L1224" s="214"/>
      <c r="M1224" s="214"/>
      <c r="N1224" s="9"/>
    </row>
    <row r="1225" spans="2:14">
      <c r="B1225" s="213">
        <v>42217</v>
      </c>
      <c r="C1225" s="216"/>
      <c r="D1225" s="214">
        <v>0</v>
      </c>
      <c r="E1225" s="214">
        <v>0</v>
      </c>
      <c r="F1225" s="214">
        <v>0</v>
      </c>
      <c r="G1225" s="214">
        <v>0</v>
      </c>
      <c r="H1225" s="214">
        <v>0</v>
      </c>
      <c r="I1225" s="214">
        <v>0</v>
      </c>
      <c r="J1225" s="214">
        <v>0</v>
      </c>
      <c r="K1225" s="214">
        <v>0</v>
      </c>
      <c r="L1225" s="214"/>
      <c r="M1225" s="214"/>
      <c r="N1225" s="9"/>
    </row>
    <row r="1226" spans="2:14">
      <c r="B1226" s="213">
        <v>42248</v>
      </c>
      <c r="C1226" s="216"/>
      <c r="D1226" s="214">
        <v>0</v>
      </c>
      <c r="E1226" s="214">
        <v>0</v>
      </c>
      <c r="F1226" s="214">
        <v>0</v>
      </c>
      <c r="G1226" s="214">
        <v>0</v>
      </c>
      <c r="H1226" s="214">
        <v>0</v>
      </c>
      <c r="I1226" s="214">
        <v>0</v>
      </c>
      <c r="J1226" s="214">
        <v>0</v>
      </c>
      <c r="K1226" s="214">
        <v>0</v>
      </c>
      <c r="L1226" s="214"/>
      <c r="M1226" s="214"/>
      <c r="N1226" s="9"/>
    </row>
    <row r="1227" spans="2:14">
      <c r="B1227" s="213">
        <v>42278</v>
      </c>
      <c r="C1227" s="216"/>
      <c r="D1227" s="214">
        <v>0</v>
      </c>
      <c r="E1227" s="214">
        <v>0</v>
      </c>
      <c r="F1227" s="214">
        <v>0</v>
      </c>
      <c r="G1227" s="214">
        <v>0</v>
      </c>
      <c r="H1227" s="214">
        <v>0</v>
      </c>
      <c r="I1227" s="214">
        <v>0</v>
      </c>
      <c r="J1227" s="214">
        <v>0</v>
      </c>
      <c r="K1227" s="214">
        <v>0</v>
      </c>
      <c r="L1227" s="214"/>
      <c r="M1227" s="214"/>
      <c r="N1227" s="9"/>
    </row>
    <row r="1228" spans="2:14">
      <c r="B1228" s="213">
        <v>42309</v>
      </c>
      <c r="C1228" s="216"/>
      <c r="D1228" s="214">
        <v>0</v>
      </c>
      <c r="E1228" s="214">
        <v>0</v>
      </c>
      <c r="F1228" s="214">
        <v>0</v>
      </c>
      <c r="G1228" s="214">
        <v>0</v>
      </c>
      <c r="H1228" s="214">
        <v>0</v>
      </c>
      <c r="I1228" s="214">
        <v>0</v>
      </c>
      <c r="J1228" s="214">
        <v>0</v>
      </c>
      <c r="K1228" s="214">
        <v>0</v>
      </c>
      <c r="L1228" s="214"/>
      <c r="M1228" s="214"/>
      <c r="N1228" s="9"/>
    </row>
    <row r="1229" spans="2:14">
      <c r="B1229" s="213">
        <v>42339</v>
      </c>
      <c r="C1229" s="216"/>
      <c r="D1229" s="214">
        <v>0</v>
      </c>
      <c r="E1229" s="214">
        <v>0</v>
      </c>
      <c r="F1229" s="214">
        <v>0</v>
      </c>
      <c r="G1229" s="214">
        <v>0</v>
      </c>
      <c r="H1229" s="214">
        <v>0</v>
      </c>
      <c r="I1229" s="214">
        <v>0</v>
      </c>
      <c r="J1229" s="214">
        <v>0</v>
      </c>
      <c r="K1229" s="214">
        <v>0</v>
      </c>
      <c r="L1229" s="214"/>
      <c r="M1229" s="214"/>
      <c r="N1229" s="9"/>
    </row>
    <row r="1230" spans="2:14">
      <c r="B1230" s="213">
        <v>42370</v>
      </c>
      <c r="C1230" s="216"/>
      <c r="D1230" s="214">
        <v>0</v>
      </c>
      <c r="E1230" s="214">
        <v>0</v>
      </c>
      <c r="F1230" s="214">
        <v>0</v>
      </c>
      <c r="G1230" s="214">
        <v>0</v>
      </c>
      <c r="H1230" s="214">
        <v>0</v>
      </c>
      <c r="I1230" s="214">
        <v>0</v>
      </c>
      <c r="J1230" s="214">
        <v>0</v>
      </c>
      <c r="K1230" s="214">
        <v>0</v>
      </c>
      <c r="L1230" s="214"/>
      <c r="M1230" s="214"/>
      <c r="N1230" s="9"/>
    </row>
    <row r="1231" spans="2:14">
      <c r="B1231" s="213">
        <v>42401</v>
      </c>
      <c r="C1231" s="216"/>
      <c r="D1231" s="214">
        <v>0</v>
      </c>
      <c r="E1231" s="214">
        <v>0</v>
      </c>
      <c r="F1231" s="214">
        <v>0</v>
      </c>
      <c r="G1231" s="214">
        <v>0</v>
      </c>
      <c r="H1231" s="214">
        <v>0</v>
      </c>
      <c r="I1231" s="214">
        <v>0</v>
      </c>
      <c r="J1231" s="214">
        <v>0</v>
      </c>
      <c r="K1231" s="214">
        <v>0</v>
      </c>
      <c r="L1231" s="214"/>
      <c r="M1231" s="214"/>
      <c r="N1231" s="9"/>
    </row>
    <row r="1232" spans="2:14">
      <c r="B1232" s="213">
        <v>42430</v>
      </c>
      <c r="C1232" s="216"/>
      <c r="D1232" s="214">
        <v>0</v>
      </c>
      <c r="E1232" s="214">
        <v>0</v>
      </c>
      <c r="F1232" s="214">
        <v>0</v>
      </c>
      <c r="G1232" s="214">
        <v>0</v>
      </c>
      <c r="H1232" s="214">
        <v>0</v>
      </c>
      <c r="I1232" s="214">
        <v>0</v>
      </c>
      <c r="J1232" s="214">
        <v>0</v>
      </c>
      <c r="K1232" s="214">
        <v>0</v>
      </c>
      <c r="L1232" s="214"/>
      <c r="M1232" s="214"/>
      <c r="N1232" s="9"/>
    </row>
    <row r="1233" spans="2:14">
      <c r="B1233" s="213">
        <v>42461</v>
      </c>
      <c r="C1233" s="216"/>
      <c r="D1233" s="214">
        <v>0</v>
      </c>
      <c r="E1233" s="214">
        <v>0</v>
      </c>
      <c r="F1233" s="214">
        <v>0</v>
      </c>
      <c r="G1233" s="214">
        <v>0</v>
      </c>
      <c r="H1233" s="214">
        <v>0</v>
      </c>
      <c r="I1233" s="214">
        <v>0</v>
      </c>
      <c r="J1233" s="214">
        <v>0</v>
      </c>
      <c r="K1233" s="214">
        <v>0</v>
      </c>
      <c r="L1233" s="214"/>
      <c r="M1233" s="214"/>
      <c r="N1233" s="9"/>
    </row>
    <row r="1234" spans="2:14">
      <c r="B1234" s="213">
        <v>42491</v>
      </c>
      <c r="C1234" s="216"/>
      <c r="D1234" s="214">
        <v>0</v>
      </c>
      <c r="E1234" s="214">
        <v>0</v>
      </c>
      <c r="F1234" s="214">
        <v>0</v>
      </c>
      <c r="G1234" s="214">
        <v>0</v>
      </c>
      <c r="H1234" s="214">
        <v>0</v>
      </c>
      <c r="I1234" s="214">
        <v>0</v>
      </c>
      <c r="J1234" s="214">
        <v>0</v>
      </c>
      <c r="K1234" s="214">
        <v>0</v>
      </c>
      <c r="L1234" s="214"/>
      <c r="M1234" s="214"/>
      <c r="N1234" s="9"/>
    </row>
    <row r="1235" spans="2:14">
      <c r="B1235" s="213">
        <v>42522</v>
      </c>
      <c r="C1235" s="216"/>
      <c r="D1235" s="214">
        <v>0</v>
      </c>
      <c r="E1235" s="214">
        <v>0</v>
      </c>
      <c r="F1235" s="214">
        <v>0</v>
      </c>
      <c r="G1235" s="214">
        <v>0</v>
      </c>
      <c r="H1235" s="214">
        <v>0</v>
      </c>
      <c r="I1235" s="214">
        <v>0</v>
      </c>
      <c r="J1235" s="214">
        <v>0</v>
      </c>
      <c r="K1235" s="214">
        <v>0</v>
      </c>
      <c r="L1235" s="214"/>
      <c r="M1235" s="214"/>
      <c r="N1235" s="9"/>
    </row>
    <row r="1236" spans="2:14">
      <c r="B1236" s="213">
        <v>42552</v>
      </c>
      <c r="C1236" s="216"/>
      <c r="D1236" s="214">
        <v>0</v>
      </c>
      <c r="E1236" s="214">
        <v>0</v>
      </c>
      <c r="F1236" s="214">
        <v>0</v>
      </c>
      <c r="G1236" s="214">
        <v>0</v>
      </c>
      <c r="H1236" s="214">
        <v>0</v>
      </c>
      <c r="I1236" s="214">
        <v>0</v>
      </c>
      <c r="J1236" s="214">
        <v>0</v>
      </c>
      <c r="K1236" s="214">
        <v>0</v>
      </c>
      <c r="L1236" s="214"/>
      <c r="M1236" s="214"/>
      <c r="N1236" s="9"/>
    </row>
    <row r="1237" spans="2:14">
      <c r="B1237" s="213">
        <v>42583</v>
      </c>
      <c r="C1237" s="216"/>
      <c r="D1237" s="214">
        <v>0</v>
      </c>
      <c r="E1237" s="214">
        <v>0</v>
      </c>
      <c r="F1237" s="214">
        <v>0</v>
      </c>
      <c r="G1237" s="214">
        <v>0</v>
      </c>
      <c r="H1237" s="214">
        <v>0</v>
      </c>
      <c r="I1237" s="214">
        <v>0</v>
      </c>
      <c r="J1237" s="214">
        <v>0</v>
      </c>
      <c r="K1237" s="214">
        <v>0</v>
      </c>
      <c r="L1237" s="214"/>
      <c r="M1237" s="214"/>
      <c r="N1237" s="9"/>
    </row>
    <row r="1238" spans="2:14">
      <c r="B1238" s="213">
        <v>42614</v>
      </c>
      <c r="C1238" s="216"/>
      <c r="D1238" s="214">
        <v>0</v>
      </c>
      <c r="E1238" s="214">
        <v>0</v>
      </c>
      <c r="F1238" s="214">
        <v>0</v>
      </c>
      <c r="G1238" s="214">
        <v>0</v>
      </c>
      <c r="H1238" s="214">
        <v>0</v>
      </c>
      <c r="I1238" s="214">
        <v>0</v>
      </c>
      <c r="J1238" s="214">
        <v>0</v>
      </c>
      <c r="K1238" s="214">
        <v>0</v>
      </c>
      <c r="L1238" s="214"/>
      <c r="M1238" s="214"/>
      <c r="N1238" s="9"/>
    </row>
    <row r="1239" spans="2:14">
      <c r="B1239" s="213">
        <v>42644</v>
      </c>
      <c r="C1239" s="216"/>
      <c r="D1239" s="214">
        <v>0</v>
      </c>
      <c r="E1239" s="214">
        <v>0</v>
      </c>
      <c r="F1239" s="214">
        <v>0</v>
      </c>
      <c r="G1239" s="214">
        <v>0</v>
      </c>
      <c r="H1239" s="214">
        <v>0</v>
      </c>
      <c r="I1239" s="214">
        <v>0</v>
      </c>
      <c r="J1239" s="214">
        <v>0</v>
      </c>
      <c r="K1239" s="214">
        <v>0</v>
      </c>
      <c r="L1239" s="214"/>
      <c r="M1239" s="214"/>
      <c r="N1239" s="9"/>
    </row>
    <row r="1240" spans="2:14">
      <c r="B1240" s="213">
        <v>42675</v>
      </c>
      <c r="C1240" s="216"/>
      <c r="D1240" s="214">
        <v>0</v>
      </c>
      <c r="E1240" s="214">
        <v>0</v>
      </c>
      <c r="F1240" s="214">
        <v>0</v>
      </c>
      <c r="G1240" s="214">
        <v>0</v>
      </c>
      <c r="H1240" s="214">
        <v>0</v>
      </c>
      <c r="I1240" s="214">
        <v>0</v>
      </c>
      <c r="J1240" s="214">
        <v>0</v>
      </c>
      <c r="K1240" s="214">
        <v>0</v>
      </c>
      <c r="L1240" s="214"/>
      <c r="M1240" s="214"/>
      <c r="N1240" s="9"/>
    </row>
    <row r="1241" spans="2:14">
      <c r="B1241" s="213">
        <v>42705</v>
      </c>
      <c r="C1241" s="216"/>
      <c r="D1241" s="214">
        <v>0</v>
      </c>
      <c r="E1241" s="214">
        <v>0</v>
      </c>
      <c r="F1241" s="214">
        <v>0</v>
      </c>
      <c r="G1241" s="214">
        <v>0</v>
      </c>
      <c r="H1241" s="214">
        <v>0</v>
      </c>
      <c r="I1241" s="214">
        <v>0</v>
      </c>
      <c r="J1241" s="214">
        <v>0</v>
      </c>
      <c r="K1241" s="214">
        <v>0</v>
      </c>
      <c r="L1241" s="214"/>
      <c r="M1241" s="214"/>
      <c r="N1241" s="9"/>
    </row>
    <row r="1242" spans="2:14">
      <c r="B1242" s="213">
        <v>42736</v>
      </c>
      <c r="C1242" s="216"/>
      <c r="D1242" s="214">
        <v>0</v>
      </c>
      <c r="E1242" s="214">
        <v>0</v>
      </c>
      <c r="F1242" s="214">
        <v>0</v>
      </c>
      <c r="G1242" s="214">
        <v>0</v>
      </c>
      <c r="H1242" s="214">
        <v>0</v>
      </c>
      <c r="I1242" s="214">
        <v>0</v>
      </c>
      <c r="J1242" s="214">
        <v>0</v>
      </c>
      <c r="K1242" s="214">
        <v>0</v>
      </c>
      <c r="L1242" s="214"/>
      <c r="M1242" s="214"/>
      <c r="N1242" s="9"/>
    </row>
    <row r="1243" spans="2:14">
      <c r="B1243" s="213">
        <v>42767</v>
      </c>
      <c r="C1243" s="216"/>
      <c r="D1243" s="214">
        <v>0</v>
      </c>
      <c r="E1243" s="214">
        <v>0</v>
      </c>
      <c r="F1243" s="214">
        <v>0</v>
      </c>
      <c r="G1243" s="214">
        <v>0</v>
      </c>
      <c r="H1243" s="214">
        <v>0</v>
      </c>
      <c r="I1243" s="214">
        <v>0</v>
      </c>
      <c r="J1243" s="214">
        <v>0</v>
      </c>
      <c r="K1243" s="214">
        <v>0</v>
      </c>
      <c r="L1243" s="214"/>
      <c r="M1243" s="214"/>
      <c r="N1243" s="9"/>
    </row>
    <row r="1244" spans="2:14">
      <c r="B1244" s="213">
        <v>42795</v>
      </c>
      <c r="C1244" s="216"/>
      <c r="D1244" s="214">
        <v>0</v>
      </c>
      <c r="E1244" s="214">
        <v>0</v>
      </c>
      <c r="F1244" s="214">
        <v>0</v>
      </c>
      <c r="G1244" s="214">
        <v>0</v>
      </c>
      <c r="H1244" s="214">
        <v>0</v>
      </c>
      <c r="I1244" s="214">
        <v>0</v>
      </c>
      <c r="J1244" s="214">
        <v>0</v>
      </c>
      <c r="K1244" s="214">
        <v>0</v>
      </c>
      <c r="L1244" s="214"/>
      <c r="M1244" s="214"/>
      <c r="N1244" s="9"/>
    </row>
    <row r="1245" spans="2:14">
      <c r="B1245" s="213">
        <v>42826</v>
      </c>
      <c r="C1245" s="216"/>
      <c r="D1245" s="214">
        <v>0</v>
      </c>
      <c r="E1245" s="214">
        <v>0</v>
      </c>
      <c r="F1245" s="214">
        <v>0</v>
      </c>
      <c r="G1245" s="214">
        <v>0</v>
      </c>
      <c r="H1245" s="214">
        <v>0</v>
      </c>
      <c r="I1245" s="214">
        <v>0</v>
      </c>
      <c r="J1245" s="214">
        <v>0</v>
      </c>
      <c r="K1245" s="214">
        <v>0</v>
      </c>
      <c r="L1245" s="214"/>
      <c r="M1245" s="214"/>
      <c r="N1245" s="9"/>
    </row>
    <row r="1246" spans="2:14">
      <c r="B1246" s="213">
        <v>42856</v>
      </c>
      <c r="C1246" s="216"/>
      <c r="D1246" s="214">
        <v>0</v>
      </c>
      <c r="E1246" s="214">
        <v>0</v>
      </c>
      <c r="F1246" s="214">
        <v>0</v>
      </c>
      <c r="G1246" s="214">
        <v>0</v>
      </c>
      <c r="H1246" s="214">
        <v>0</v>
      </c>
      <c r="I1246" s="214">
        <v>0</v>
      </c>
      <c r="J1246" s="214">
        <v>0</v>
      </c>
      <c r="K1246" s="214">
        <v>0</v>
      </c>
      <c r="L1246" s="214"/>
      <c r="M1246" s="214"/>
      <c r="N1246" s="9"/>
    </row>
    <row r="1247" spans="2:14">
      <c r="B1247" s="213">
        <v>42887</v>
      </c>
      <c r="C1247" s="216"/>
      <c r="D1247" s="214">
        <v>0</v>
      </c>
      <c r="E1247" s="214">
        <v>0</v>
      </c>
      <c r="F1247" s="214">
        <v>0</v>
      </c>
      <c r="G1247" s="214">
        <v>0</v>
      </c>
      <c r="H1247" s="214">
        <v>0</v>
      </c>
      <c r="I1247" s="214">
        <v>0</v>
      </c>
      <c r="J1247" s="214">
        <v>0</v>
      </c>
      <c r="K1247" s="214">
        <v>0</v>
      </c>
      <c r="L1247" s="214"/>
      <c r="M1247" s="214"/>
      <c r="N1247" s="9"/>
    </row>
    <row r="1248" spans="2:14">
      <c r="B1248" s="213">
        <v>42917</v>
      </c>
      <c r="C1248" s="216"/>
      <c r="D1248" s="214">
        <v>0</v>
      </c>
      <c r="E1248" s="214">
        <v>0</v>
      </c>
      <c r="F1248" s="214">
        <v>0</v>
      </c>
      <c r="G1248" s="214">
        <v>0</v>
      </c>
      <c r="H1248" s="214">
        <v>0</v>
      </c>
      <c r="I1248" s="214">
        <v>0</v>
      </c>
      <c r="J1248" s="214">
        <v>0</v>
      </c>
      <c r="K1248" s="214">
        <v>0</v>
      </c>
      <c r="L1248" s="214"/>
      <c r="M1248" s="214"/>
      <c r="N1248" s="9"/>
    </row>
    <row r="1249" spans="2:14">
      <c r="B1249" s="213">
        <v>42948</v>
      </c>
      <c r="C1249" s="216"/>
      <c r="D1249" s="214">
        <v>0</v>
      </c>
      <c r="E1249" s="214">
        <v>0</v>
      </c>
      <c r="F1249" s="214">
        <v>0</v>
      </c>
      <c r="G1249" s="214">
        <v>0</v>
      </c>
      <c r="H1249" s="214">
        <v>0</v>
      </c>
      <c r="I1249" s="214">
        <v>0</v>
      </c>
      <c r="J1249" s="214">
        <v>0</v>
      </c>
      <c r="K1249" s="214">
        <v>0</v>
      </c>
      <c r="L1249" s="214"/>
      <c r="M1249" s="214"/>
      <c r="N1249" s="9"/>
    </row>
    <row r="1250" spans="2:14">
      <c r="B1250" s="213">
        <v>42979</v>
      </c>
      <c r="C1250" s="216"/>
      <c r="D1250" s="214">
        <v>0</v>
      </c>
      <c r="E1250" s="214">
        <v>0</v>
      </c>
      <c r="F1250" s="214">
        <v>0</v>
      </c>
      <c r="G1250" s="214">
        <v>0</v>
      </c>
      <c r="H1250" s="214">
        <v>0</v>
      </c>
      <c r="I1250" s="214">
        <v>0</v>
      </c>
      <c r="J1250" s="214">
        <v>0</v>
      </c>
      <c r="K1250" s="214">
        <v>0</v>
      </c>
      <c r="L1250" s="214"/>
      <c r="M1250" s="214"/>
      <c r="N1250" s="9"/>
    </row>
    <row r="1251" spans="2:14">
      <c r="B1251" s="213">
        <v>43009</v>
      </c>
      <c r="C1251" s="216"/>
      <c r="D1251" s="214">
        <v>0</v>
      </c>
      <c r="E1251" s="214">
        <v>0</v>
      </c>
      <c r="F1251" s="214">
        <v>0</v>
      </c>
      <c r="G1251" s="214">
        <v>0</v>
      </c>
      <c r="H1251" s="214">
        <v>0</v>
      </c>
      <c r="I1251" s="214">
        <v>0</v>
      </c>
      <c r="J1251" s="214">
        <v>0</v>
      </c>
      <c r="K1251" s="214">
        <v>0</v>
      </c>
      <c r="L1251" s="214"/>
      <c r="M1251" s="214"/>
      <c r="N1251" s="9"/>
    </row>
    <row r="1252" spans="2:14">
      <c r="B1252" s="213">
        <v>43040</v>
      </c>
      <c r="C1252" s="216"/>
      <c r="D1252" s="214">
        <v>0</v>
      </c>
      <c r="E1252" s="214">
        <v>0</v>
      </c>
      <c r="F1252" s="214">
        <v>0</v>
      </c>
      <c r="G1252" s="214">
        <v>0</v>
      </c>
      <c r="H1252" s="214">
        <v>0</v>
      </c>
      <c r="I1252" s="214">
        <v>0</v>
      </c>
      <c r="J1252" s="214">
        <v>0</v>
      </c>
      <c r="K1252" s="214">
        <v>0</v>
      </c>
      <c r="L1252" s="214"/>
      <c r="M1252" s="214"/>
      <c r="N1252" s="9"/>
    </row>
    <row r="1253" spans="2:14">
      <c r="B1253" s="213">
        <v>43070</v>
      </c>
      <c r="C1253" s="216"/>
      <c r="D1253" s="214">
        <v>0</v>
      </c>
      <c r="E1253" s="214">
        <v>0</v>
      </c>
      <c r="F1253" s="214">
        <v>0</v>
      </c>
      <c r="G1253" s="214">
        <v>0</v>
      </c>
      <c r="H1253" s="214">
        <v>0</v>
      </c>
      <c r="I1253" s="214">
        <v>0</v>
      </c>
      <c r="J1253" s="214">
        <v>0</v>
      </c>
      <c r="K1253" s="214">
        <v>0</v>
      </c>
      <c r="L1253" s="214"/>
      <c r="M1253" s="214"/>
      <c r="N1253" s="9"/>
    </row>
    <row r="1254" spans="2:14">
      <c r="B1254" s="213">
        <v>43101</v>
      </c>
      <c r="C1254" s="216"/>
      <c r="D1254" s="214">
        <v>0</v>
      </c>
      <c r="E1254" s="214">
        <v>0</v>
      </c>
      <c r="F1254" s="214">
        <v>0</v>
      </c>
      <c r="G1254" s="214">
        <v>0</v>
      </c>
      <c r="H1254" s="214">
        <v>0</v>
      </c>
      <c r="I1254" s="214">
        <v>0</v>
      </c>
      <c r="J1254" s="214">
        <v>0</v>
      </c>
      <c r="K1254" s="214">
        <v>0</v>
      </c>
      <c r="L1254" s="214"/>
      <c r="M1254" s="214"/>
      <c r="N1254" s="9"/>
    </row>
    <row r="1255" spans="2:14">
      <c r="B1255" s="213">
        <v>43132</v>
      </c>
      <c r="C1255" s="216"/>
      <c r="D1255" s="214">
        <v>0</v>
      </c>
      <c r="E1255" s="214">
        <v>0</v>
      </c>
      <c r="F1255" s="214">
        <v>0</v>
      </c>
      <c r="G1255" s="214">
        <v>0</v>
      </c>
      <c r="H1255" s="214">
        <v>0</v>
      </c>
      <c r="I1255" s="214">
        <v>0</v>
      </c>
      <c r="J1255" s="214">
        <v>0</v>
      </c>
      <c r="K1255" s="214">
        <v>0</v>
      </c>
      <c r="L1255" s="214"/>
      <c r="M1255" s="214"/>
      <c r="N1255" s="9"/>
    </row>
    <row r="1256" spans="2:14">
      <c r="B1256" s="213">
        <v>43160</v>
      </c>
      <c r="C1256" s="216"/>
      <c r="D1256" s="214">
        <v>0</v>
      </c>
      <c r="E1256" s="214">
        <v>0</v>
      </c>
      <c r="F1256" s="214">
        <v>0</v>
      </c>
      <c r="G1256" s="214">
        <v>0</v>
      </c>
      <c r="H1256" s="214">
        <v>0</v>
      </c>
      <c r="I1256" s="214">
        <v>0</v>
      </c>
      <c r="J1256" s="214">
        <v>0</v>
      </c>
      <c r="K1256" s="214">
        <v>0</v>
      </c>
      <c r="L1256" s="214"/>
      <c r="M1256" s="214"/>
      <c r="N1256" s="9"/>
    </row>
    <row r="1257" spans="2:14">
      <c r="B1257" s="213">
        <v>43191</v>
      </c>
      <c r="C1257" s="216"/>
      <c r="D1257" s="214">
        <v>0</v>
      </c>
      <c r="E1257" s="214">
        <v>0</v>
      </c>
      <c r="F1257" s="214">
        <v>0</v>
      </c>
      <c r="G1257" s="214">
        <v>0</v>
      </c>
      <c r="H1257" s="214">
        <v>0</v>
      </c>
      <c r="I1257" s="214">
        <v>0</v>
      </c>
      <c r="J1257" s="214">
        <v>0</v>
      </c>
      <c r="K1257" s="214">
        <v>0</v>
      </c>
      <c r="L1257" s="214"/>
      <c r="M1257" s="214"/>
      <c r="N1257" s="9"/>
    </row>
    <row r="1258" spans="2:14">
      <c r="B1258" s="213">
        <v>43221</v>
      </c>
      <c r="C1258" s="216"/>
      <c r="D1258" s="214">
        <v>0</v>
      </c>
      <c r="E1258" s="214">
        <v>0</v>
      </c>
      <c r="F1258" s="214">
        <v>0</v>
      </c>
      <c r="G1258" s="214">
        <v>0</v>
      </c>
      <c r="H1258" s="214">
        <v>0</v>
      </c>
      <c r="I1258" s="214">
        <v>0</v>
      </c>
      <c r="J1258" s="214">
        <v>0</v>
      </c>
      <c r="K1258" s="214">
        <v>0</v>
      </c>
      <c r="L1258" s="214"/>
      <c r="M1258" s="214"/>
      <c r="N1258" s="9"/>
    </row>
    <row r="1259" spans="2:14">
      <c r="B1259" s="213">
        <v>43252</v>
      </c>
      <c r="C1259" s="216"/>
      <c r="D1259" s="214">
        <v>0</v>
      </c>
      <c r="E1259" s="214">
        <v>0</v>
      </c>
      <c r="F1259" s="214">
        <v>0</v>
      </c>
      <c r="G1259" s="214">
        <v>0</v>
      </c>
      <c r="H1259" s="214">
        <v>0</v>
      </c>
      <c r="I1259" s="214">
        <v>0</v>
      </c>
      <c r="J1259" s="214">
        <v>0</v>
      </c>
      <c r="K1259" s="214">
        <v>0</v>
      </c>
      <c r="L1259" s="214"/>
      <c r="M1259" s="214"/>
      <c r="N1259" s="9"/>
    </row>
    <row r="1260" spans="2:14">
      <c r="B1260" s="213">
        <v>43282</v>
      </c>
      <c r="C1260" s="216"/>
      <c r="D1260" s="214">
        <v>0</v>
      </c>
      <c r="E1260" s="214">
        <v>0</v>
      </c>
      <c r="F1260" s="214">
        <v>0</v>
      </c>
      <c r="G1260" s="214">
        <v>0</v>
      </c>
      <c r="H1260" s="214">
        <v>0</v>
      </c>
      <c r="I1260" s="214">
        <v>0</v>
      </c>
      <c r="J1260" s="214">
        <v>0</v>
      </c>
      <c r="K1260" s="214">
        <v>0</v>
      </c>
      <c r="L1260" s="214"/>
      <c r="M1260" s="214"/>
      <c r="N1260" s="9"/>
    </row>
    <row r="1261" spans="2:14">
      <c r="B1261" s="213">
        <v>43313</v>
      </c>
      <c r="C1261" s="216"/>
      <c r="D1261" s="214">
        <v>0</v>
      </c>
      <c r="E1261" s="214">
        <v>0</v>
      </c>
      <c r="F1261" s="214">
        <v>0</v>
      </c>
      <c r="G1261" s="214">
        <v>0</v>
      </c>
      <c r="H1261" s="214">
        <v>0</v>
      </c>
      <c r="I1261" s="214">
        <v>0</v>
      </c>
      <c r="J1261" s="214">
        <v>0</v>
      </c>
      <c r="K1261" s="214">
        <v>0</v>
      </c>
      <c r="L1261" s="214"/>
      <c r="M1261" s="214"/>
      <c r="N1261" s="9"/>
    </row>
    <row r="1262" spans="2:14">
      <c r="B1262" s="213">
        <v>43344</v>
      </c>
      <c r="C1262" s="216"/>
      <c r="D1262" s="214">
        <v>0</v>
      </c>
      <c r="E1262" s="214">
        <v>0</v>
      </c>
      <c r="F1262" s="214">
        <v>0</v>
      </c>
      <c r="G1262" s="214">
        <v>0</v>
      </c>
      <c r="H1262" s="214">
        <v>0</v>
      </c>
      <c r="I1262" s="214">
        <v>0</v>
      </c>
      <c r="J1262" s="214"/>
      <c r="K1262" s="214"/>
      <c r="L1262" s="214">
        <v>0</v>
      </c>
      <c r="M1262" s="214">
        <v>0</v>
      </c>
      <c r="N1262" s="9"/>
    </row>
    <row r="1263" spans="2:14">
      <c r="B1263" s="213">
        <v>43374</v>
      </c>
      <c r="C1263" s="216"/>
      <c r="D1263" s="214">
        <v>0</v>
      </c>
      <c r="E1263" s="214">
        <v>0</v>
      </c>
      <c r="F1263" s="214">
        <v>0</v>
      </c>
      <c r="G1263" s="214">
        <v>0</v>
      </c>
      <c r="H1263" s="214">
        <v>0</v>
      </c>
      <c r="I1263" s="214">
        <v>0</v>
      </c>
      <c r="J1263" s="214"/>
      <c r="K1263" s="214"/>
      <c r="L1263" s="214">
        <v>0</v>
      </c>
      <c r="M1263" s="214">
        <v>0</v>
      </c>
      <c r="N1263" s="9"/>
    </row>
    <row r="1264" spans="2:14">
      <c r="B1264" s="213">
        <v>43405</v>
      </c>
      <c r="C1264" s="216"/>
      <c r="D1264" s="214">
        <v>0</v>
      </c>
      <c r="E1264" s="214">
        <v>0</v>
      </c>
      <c r="F1264" s="214">
        <v>0</v>
      </c>
      <c r="G1264" s="214">
        <v>0</v>
      </c>
      <c r="H1264" s="214">
        <v>0</v>
      </c>
      <c r="I1264" s="214">
        <v>0</v>
      </c>
      <c r="J1264" s="214"/>
      <c r="K1264" s="214"/>
      <c r="L1264" s="214">
        <v>0</v>
      </c>
      <c r="M1264" s="214">
        <v>0</v>
      </c>
      <c r="N1264" s="9"/>
    </row>
    <row r="1265" spans="2:14">
      <c r="B1265" s="213">
        <v>43435</v>
      </c>
      <c r="C1265" s="216"/>
      <c r="D1265" s="214">
        <v>0</v>
      </c>
      <c r="E1265" s="214">
        <v>0</v>
      </c>
      <c r="F1265" s="214">
        <v>0</v>
      </c>
      <c r="G1265" s="214">
        <v>0</v>
      </c>
      <c r="H1265" s="214">
        <v>0</v>
      </c>
      <c r="I1265" s="214">
        <v>0</v>
      </c>
      <c r="J1265" s="214"/>
      <c r="K1265" s="214"/>
      <c r="L1265" s="214">
        <v>0</v>
      </c>
      <c r="M1265" s="214">
        <v>0</v>
      </c>
      <c r="N1265" s="9"/>
    </row>
    <row r="1266" spans="2:14">
      <c r="B1266" s="213">
        <v>43466</v>
      </c>
      <c r="C1266" s="216"/>
      <c r="D1266" s="214">
        <v>0</v>
      </c>
      <c r="E1266" s="214">
        <v>0</v>
      </c>
      <c r="F1266" s="214">
        <v>0</v>
      </c>
      <c r="G1266" s="214">
        <v>0</v>
      </c>
      <c r="H1266" s="214">
        <v>0</v>
      </c>
      <c r="I1266" s="214">
        <v>0</v>
      </c>
      <c r="J1266" s="214"/>
      <c r="K1266" s="214"/>
      <c r="L1266" s="214">
        <v>0</v>
      </c>
      <c r="M1266" s="214">
        <v>0</v>
      </c>
      <c r="N1266" s="9"/>
    </row>
    <row r="1267" spans="2:14">
      <c r="B1267" s="213">
        <v>43497</v>
      </c>
      <c r="C1267" s="216"/>
      <c r="D1267" s="214">
        <v>0</v>
      </c>
      <c r="E1267" s="214">
        <v>0</v>
      </c>
      <c r="F1267" s="214">
        <v>0</v>
      </c>
      <c r="G1267" s="214">
        <v>0</v>
      </c>
      <c r="H1267" s="214">
        <v>0</v>
      </c>
      <c r="I1267" s="214">
        <v>0</v>
      </c>
      <c r="J1267" s="214"/>
      <c r="K1267" s="214"/>
      <c r="L1267" s="214">
        <v>0</v>
      </c>
      <c r="M1267" s="214">
        <v>0</v>
      </c>
      <c r="N1267" s="9"/>
    </row>
    <row r="1268" spans="2:14">
      <c r="B1268" s="213">
        <v>43525</v>
      </c>
      <c r="C1268" s="216"/>
      <c r="D1268" s="214">
        <v>0</v>
      </c>
      <c r="E1268" s="214">
        <v>0</v>
      </c>
      <c r="F1268" s="214">
        <v>0</v>
      </c>
      <c r="G1268" s="214">
        <v>0</v>
      </c>
      <c r="H1268" s="214">
        <v>0</v>
      </c>
      <c r="I1268" s="214">
        <v>0</v>
      </c>
      <c r="J1268" s="214"/>
      <c r="K1268" s="214"/>
      <c r="L1268" s="214">
        <v>0</v>
      </c>
      <c r="M1268" s="214">
        <v>0</v>
      </c>
      <c r="N1268" s="9"/>
    </row>
    <row r="1269" spans="2:14">
      <c r="B1269" s="213">
        <v>43556</v>
      </c>
      <c r="C1269" s="216"/>
      <c r="D1269" s="214">
        <v>0</v>
      </c>
      <c r="E1269" s="214">
        <v>0</v>
      </c>
      <c r="F1269" s="214">
        <v>0</v>
      </c>
      <c r="G1269" s="214">
        <v>0</v>
      </c>
      <c r="H1269" s="214">
        <v>0</v>
      </c>
      <c r="I1269" s="214">
        <v>0</v>
      </c>
      <c r="J1269" s="214"/>
      <c r="K1269" s="214"/>
      <c r="L1269" s="214">
        <v>0</v>
      </c>
      <c r="M1269" s="214">
        <v>0</v>
      </c>
      <c r="N1269" s="9"/>
    </row>
    <row r="1270" spans="2:14">
      <c r="B1270" s="213">
        <v>43586</v>
      </c>
      <c r="C1270" s="216"/>
      <c r="D1270" s="214">
        <v>0</v>
      </c>
      <c r="E1270" s="214">
        <v>0</v>
      </c>
      <c r="F1270" s="214">
        <v>0</v>
      </c>
      <c r="G1270" s="214">
        <v>0</v>
      </c>
      <c r="H1270" s="214">
        <v>0</v>
      </c>
      <c r="I1270" s="214">
        <v>0</v>
      </c>
      <c r="J1270" s="214"/>
      <c r="K1270" s="214"/>
      <c r="L1270" s="214">
        <v>0</v>
      </c>
      <c r="M1270" s="214">
        <v>0</v>
      </c>
      <c r="N1270" s="9"/>
    </row>
    <row r="1271" spans="2:14">
      <c r="B1271" s="213">
        <v>43617</v>
      </c>
      <c r="C1271" s="216"/>
      <c r="D1271" s="214">
        <v>0</v>
      </c>
      <c r="E1271" s="214">
        <v>0</v>
      </c>
      <c r="F1271" s="214">
        <v>0</v>
      </c>
      <c r="G1271" s="214">
        <v>0</v>
      </c>
      <c r="H1271" s="214">
        <v>0</v>
      </c>
      <c r="I1271" s="214">
        <v>0</v>
      </c>
      <c r="J1271" s="214"/>
      <c r="K1271" s="214"/>
      <c r="L1271" s="214">
        <v>0</v>
      </c>
      <c r="M1271" s="214">
        <v>0</v>
      </c>
      <c r="N1271" s="9"/>
    </row>
    <row r="1272" spans="2:14">
      <c r="B1272" s="213">
        <v>43647</v>
      </c>
      <c r="C1272" s="216"/>
      <c r="D1272" s="214">
        <v>0</v>
      </c>
      <c r="E1272" s="214">
        <v>0</v>
      </c>
      <c r="F1272" s="214">
        <v>0</v>
      </c>
      <c r="G1272" s="214">
        <v>0</v>
      </c>
      <c r="H1272" s="214">
        <v>0</v>
      </c>
      <c r="I1272" s="214">
        <v>0</v>
      </c>
      <c r="J1272" s="214"/>
      <c r="K1272" s="214"/>
      <c r="L1272" s="214">
        <v>0</v>
      </c>
      <c r="M1272" s="214">
        <v>0</v>
      </c>
      <c r="N1272" s="9"/>
    </row>
    <row r="1273" spans="2:14">
      <c r="B1273" s="213">
        <v>43678</v>
      </c>
      <c r="C1273" s="216"/>
      <c r="D1273" s="214">
        <v>0</v>
      </c>
      <c r="E1273" s="214">
        <v>0</v>
      </c>
      <c r="F1273" s="214">
        <v>0</v>
      </c>
      <c r="G1273" s="214">
        <v>0</v>
      </c>
      <c r="H1273" s="214">
        <v>0</v>
      </c>
      <c r="I1273" s="214">
        <v>0</v>
      </c>
      <c r="J1273" s="214"/>
      <c r="K1273" s="214"/>
      <c r="L1273" s="214">
        <v>0</v>
      </c>
      <c r="M1273" s="214">
        <v>0</v>
      </c>
      <c r="N1273" s="9"/>
    </row>
    <row r="1274" spans="2:14">
      <c r="B1274" s="213">
        <v>43709</v>
      </c>
      <c r="C1274" s="216"/>
      <c r="D1274" s="214">
        <v>0</v>
      </c>
      <c r="E1274" s="214">
        <v>0</v>
      </c>
      <c r="F1274" s="214">
        <v>0</v>
      </c>
      <c r="G1274" s="214">
        <v>0</v>
      </c>
      <c r="H1274" s="214">
        <v>0</v>
      </c>
      <c r="I1274" s="214">
        <v>0</v>
      </c>
      <c r="J1274" s="214"/>
      <c r="K1274" s="214"/>
      <c r="L1274" s="214">
        <v>0</v>
      </c>
      <c r="M1274" s="214">
        <v>0</v>
      </c>
      <c r="N1274" s="9"/>
    </row>
    <row r="1275" spans="2:14">
      <c r="C1275" s="242" t="s">
        <v>21</v>
      </c>
      <c r="M1275" s="9"/>
      <c r="N1275" s="9"/>
    </row>
    <row r="1276" spans="2:14">
      <c r="M1276" s="9"/>
      <c r="N1276" s="9"/>
    </row>
    <row r="1277" spans="2:14">
      <c r="M1277" s="9"/>
      <c r="N1277" s="9"/>
    </row>
    <row r="1278" spans="2:14">
      <c r="M1278" s="9"/>
      <c r="N1278" s="9"/>
    </row>
    <row r="1279" spans="2:14">
      <c r="M1279" s="9"/>
      <c r="N1279" s="9"/>
    </row>
    <row r="1280" spans="2:14">
      <c r="M1280" s="9"/>
      <c r="N1280" s="9"/>
    </row>
    <row r="1281" spans="13:14">
      <c r="M1281" s="9"/>
      <c r="N1281" s="9"/>
    </row>
    <row r="1282" spans="13:14">
      <c r="M1282" s="9"/>
      <c r="N1282" s="9"/>
    </row>
    <row r="1283" spans="13:14">
      <c r="M1283" s="9"/>
      <c r="N1283" s="9"/>
    </row>
    <row r="1284" spans="13:14">
      <c r="M1284" s="9"/>
      <c r="N1284" s="9"/>
    </row>
    <row r="1285" spans="13:14">
      <c r="M1285" s="9"/>
      <c r="N1285" s="9"/>
    </row>
    <row r="1286" spans="13:14">
      <c r="M1286" s="9"/>
      <c r="N1286" s="9"/>
    </row>
    <row r="1287" spans="13:14">
      <c r="M1287" s="9"/>
      <c r="N1287" s="9"/>
    </row>
    <row r="1288" spans="13:14">
      <c r="M1288" s="9"/>
      <c r="N1288" s="9"/>
    </row>
    <row r="1289" spans="13:14">
      <c r="M1289" s="9"/>
      <c r="N1289" s="9"/>
    </row>
    <row r="1290" spans="13:14">
      <c r="M1290" s="9"/>
      <c r="N1290" s="9"/>
    </row>
    <row r="1291" spans="13:14">
      <c r="M1291" s="9"/>
      <c r="N1291" s="9"/>
    </row>
    <row r="1292" spans="13:14">
      <c r="M1292" s="9"/>
      <c r="N1292" s="9"/>
    </row>
    <row r="1293" spans="13:14">
      <c r="M1293" s="9"/>
      <c r="N1293" s="9"/>
    </row>
    <row r="1294" spans="13:14">
      <c r="M1294" s="9"/>
      <c r="N1294" s="9"/>
    </row>
    <row r="1295" spans="13:14">
      <c r="M1295" s="9"/>
      <c r="N1295" s="9"/>
    </row>
    <row r="1296" spans="13:14">
      <c r="M1296" s="9"/>
      <c r="N1296" s="9"/>
    </row>
    <row r="1297" spans="13:14">
      <c r="M1297" s="9"/>
      <c r="N1297" s="9"/>
    </row>
    <row r="1298" spans="13:14">
      <c r="M1298" s="9"/>
      <c r="N1298" s="9"/>
    </row>
    <row r="1299" spans="13:14">
      <c r="M1299" s="9"/>
      <c r="N1299" s="9"/>
    </row>
    <row r="1300" spans="13:14">
      <c r="M1300" s="9"/>
      <c r="N1300" s="9"/>
    </row>
    <row r="1301" spans="13:14">
      <c r="M1301" s="9"/>
      <c r="N1301" s="9"/>
    </row>
    <row r="1302" spans="13:14">
      <c r="M1302" s="9"/>
      <c r="N1302" s="9"/>
    </row>
    <row r="1303" spans="13:14">
      <c r="M1303" s="9"/>
      <c r="N1303" s="9"/>
    </row>
    <row r="1304" spans="13:14">
      <c r="M1304" s="9"/>
      <c r="N1304" s="9"/>
    </row>
    <row r="1305" spans="13:14">
      <c r="M1305" s="9"/>
      <c r="N1305" s="9"/>
    </row>
    <row r="1306" spans="13:14">
      <c r="M1306" s="9"/>
      <c r="N1306" s="9"/>
    </row>
    <row r="1307" spans="13:14">
      <c r="M1307" s="9"/>
      <c r="N1307" s="9"/>
    </row>
    <row r="1308" spans="13:14">
      <c r="M1308" s="9"/>
      <c r="N1308" s="9"/>
    </row>
    <row r="1309" spans="13:14">
      <c r="M1309" s="9"/>
      <c r="N1309" s="9"/>
    </row>
    <row r="1310" spans="13:14">
      <c r="M1310" s="9"/>
      <c r="N1310" s="9"/>
    </row>
    <row r="1311" spans="13:14">
      <c r="M1311" s="9"/>
      <c r="N1311" s="9"/>
    </row>
    <row r="1312" spans="13:14">
      <c r="M1312" s="9"/>
      <c r="N1312" s="9"/>
    </row>
    <row r="1313" spans="13:14">
      <c r="M1313" s="9"/>
      <c r="N1313" s="9"/>
    </row>
    <row r="1314" spans="13:14">
      <c r="M1314" s="9"/>
      <c r="N1314" s="9"/>
    </row>
    <row r="1315" spans="13:14">
      <c r="M1315" s="9"/>
      <c r="N1315" s="9"/>
    </row>
    <row r="1316" spans="13:14">
      <c r="M1316" s="9"/>
      <c r="N1316" s="9"/>
    </row>
    <row r="1317" spans="13:14">
      <c r="M1317" s="9"/>
      <c r="N1317" s="9"/>
    </row>
    <row r="1318" spans="13:14">
      <c r="M1318" s="9"/>
      <c r="N1318" s="9"/>
    </row>
    <row r="1319" spans="13:14">
      <c r="M1319" s="9"/>
      <c r="N1319" s="9"/>
    </row>
    <row r="1320" spans="13:14">
      <c r="M1320" s="9"/>
      <c r="N1320" s="9"/>
    </row>
    <row r="1321" spans="13:14">
      <c r="M1321" s="9"/>
      <c r="N1321" s="9"/>
    </row>
    <row r="1322" spans="13:14">
      <c r="M1322" s="9"/>
      <c r="N1322" s="9"/>
    </row>
    <row r="1323" spans="13:14">
      <c r="M1323" s="9"/>
      <c r="N1323" s="9"/>
    </row>
    <row r="1324" spans="13:14">
      <c r="M1324" s="9"/>
      <c r="N1324" s="9"/>
    </row>
    <row r="1325" spans="13:14">
      <c r="M1325" s="9"/>
      <c r="N1325" s="9"/>
    </row>
    <row r="1326" spans="13:14">
      <c r="M1326" s="9"/>
      <c r="N1326" s="9"/>
    </row>
    <row r="1327" spans="13:14">
      <c r="M1327" s="9"/>
      <c r="N1327" s="9"/>
    </row>
    <row r="1328" spans="13:14">
      <c r="M1328" s="9"/>
      <c r="N1328" s="9"/>
    </row>
    <row r="1329" spans="13:14">
      <c r="M1329" s="9"/>
      <c r="N1329" s="9"/>
    </row>
    <row r="1330" spans="13:14">
      <c r="M1330" s="9"/>
      <c r="N1330" s="9"/>
    </row>
    <row r="1331" spans="13:14">
      <c r="M1331" s="9"/>
      <c r="N1331" s="9"/>
    </row>
    <row r="1332" spans="13:14">
      <c r="M1332" s="9"/>
      <c r="N1332" s="9"/>
    </row>
    <row r="1333" spans="13:14">
      <c r="M1333" s="9"/>
      <c r="N1333" s="9"/>
    </row>
    <row r="1334" spans="13:14">
      <c r="M1334" s="9"/>
      <c r="N1334" s="9"/>
    </row>
    <row r="1335" spans="13:14">
      <c r="M1335" s="9"/>
      <c r="N1335" s="9"/>
    </row>
    <row r="1336" spans="13:14">
      <c r="M1336" s="9"/>
      <c r="N1336" s="9"/>
    </row>
    <row r="1337" spans="13:14">
      <c r="M1337" s="9"/>
      <c r="N1337" s="9"/>
    </row>
    <row r="1338" spans="13:14">
      <c r="M1338" s="9"/>
      <c r="N1338" s="9"/>
    </row>
    <row r="1339" spans="13:14">
      <c r="M1339" s="9"/>
      <c r="N1339" s="9"/>
    </row>
    <row r="1340" spans="13:14">
      <c r="M1340" s="9"/>
      <c r="N1340" s="9"/>
    </row>
    <row r="1341" spans="13:14">
      <c r="M1341" s="9"/>
      <c r="N1341" s="9"/>
    </row>
    <row r="1342" spans="13:14">
      <c r="M1342" s="9"/>
      <c r="N1342" s="9"/>
    </row>
    <row r="1343" spans="13:14">
      <c r="M1343" s="9"/>
      <c r="N1343" s="9"/>
    </row>
    <row r="1344" spans="13:14">
      <c r="M1344" s="9"/>
      <c r="N1344" s="9"/>
    </row>
    <row r="1345" spans="13:14">
      <c r="M1345" s="9"/>
      <c r="N1345" s="9"/>
    </row>
    <row r="1346" spans="13:14">
      <c r="M1346" s="9"/>
      <c r="N1346" s="9"/>
    </row>
    <row r="1347" spans="13:14">
      <c r="M1347" s="9"/>
      <c r="N1347" s="9"/>
    </row>
    <row r="1348" spans="13:14">
      <c r="M1348" s="9"/>
      <c r="N1348" s="9"/>
    </row>
    <row r="1349" spans="13:14">
      <c r="M1349" s="9"/>
      <c r="N1349" s="9"/>
    </row>
    <row r="1350" spans="13:14">
      <c r="M1350" s="9"/>
      <c r="N1350" s="9"/>
    </row>
    <row r="1351" spans="13:14">
      <c r="M1351" s="9"/>
      <c r="N1351" s="9"/>
    </row>
    <row r="1352" spans="13:14">
      <c r="M1352" s="9"/>
      <c r="N1352" s="9"/>
    </row>
    <row r="1353" spans="13:14">
      <c r="M1353" s="9"/>
      <c r="N1353" s="9"/>
    </row>
    <row r="1354" spans="13:14">
      <c r="M1354" s="9"/>
      <c r="N1354" s="9"/>
    </row>
    <row r="1355" spans="13:14">
      <c r="M1355" s="9"/>
      <c r="N1355" s="9"/>
    </row>
    <row r="1356" spans="13:14">
      <c r="M1356" s="9"/>
      <c r="N1356" s="9"/>
    </row>
    <row r="1357" spans="13:14">
      <c r="M1357" s="9"/>
      <c r="N1357" s="9"/>
    </row>
    <row r="1358" spans="13:14">
      <c r="M1358" s="9"/>
      <c r="N1358" s="9"/>
    </row>
    <row r="1359" spans="13:14">
      <c r="M1359" s="9"/>
      <c r="N1359" s="9"/>
    </row>
    <row r="1360" spans="13:14">
      <c r="M1360" s="9"/>
      <c r="N1360" s="9"/>
    </row>
    <row r="1361" spans="13:14">
      <c r="M1361" s="9"/>
      <c r="N1361" s="9"/>
    </row>
    <row r="1362" spans="13:14">
      <c r="M1362" s="9"/>
      <c r="N1362" s="9"/>
    </row>
    <row r="1363" spans="13:14">
      <c r="M1363" s="9"/>
      <c r="N1363" s="9"/>
    </row>
    <row r="1364" spans="13:14">
      <c r="M1364" s="9"/>
      <c r="N1364" s="9"/>
    </row>
    <row r="1365" spans="13:14">
      <c r="M1365" s="9"/>
      <c r="N1365" s="9"/>
    </row>
    <row r="1366" spans="13:14">
      <c r="M1366" s="9"/>
      <c r="N1366" s="9"/>
    </row>
    <row r="1367" spans="13:14">
      <c r="M1367" s="9"/>
      <c r="N1367" s="9"/>
    </row>
    <row r="1368" spans="13:14">
      <c r="M1368" s="9"/>
      <c r="N1368" s="9"/>
    </row>
    <row r="1369" spans="13:14">
      <c r="M1369" s="9"/>
      <c r="N1369" s="9"/>
    </row>
    <row r="1370" spans="13:14">
      <c r="M1370" s="9"/>
      <c r="N1370" s="9"/>
    </row>
    <row r="1371" spans="13:14">
      <c r="M1371" s="9"/>
      <c r="N1371" s="9"/>
    </row>
    <row r="1372" spans="13:14">
      <c r="M1372" s="9"/>
      <c r="N1372" s="9"/>
    </row>
    <row r="1373" spans="13:14">
      <c r="M1373" s="9"/>
      <c r="N1373" s="9"/>
    </row>
    <row r="1374" spans="13:14">
      <c r="M1374" s="9"/>
      <c r="N1374" s="9"/>
    </row>
    <row r="1375" spans="13:14">
      <c r="M1375" s="9"/>
      <c r="N1375" s="9"/>
    </row>
    <row r="1376" spans="13:14">
      <c r="M1376" s="9"/>
      <c r="N1376" s="9"/>
    </row>
    <row r="1377" spans="13:14">
      <c r="M1377" s="9"/>
      <c r="N1377" s="9"/>
    </row>
    <row r="1378" spans="13:14">
      <c r="M1378" s="9"/>
      <c r="N1378" s="9"/>
    </row>
    <row r="1379" spans="13:14">
      <c r="M1379" s="9"/>
      <c r="N1379" s="9"/>
    </row>
    <row r="1380" spans="13:14">
      <c r="M1380" s="9"/>
      <c r="N1380" s="9"/>
    </row>
    <row r="1381" spans="13:14">
      <c r="M1381" s="9"/>
      <c r="N1381" s="9"/>
    </row>
    <row r="1382" spans="13:14">
      <c r="M1382" s="9"/>
      <c r="N1382" s="9"/>
    </row>
    <row r="1383" spans="13:14">
      <c r="M1383" s="9"/>
      <c r="N1383" s="9"/>
    </row>
    <row r="1384" spans="13:14">
      <c r="M1384" s="9"/>
      <c r="N1384" s="9"/>
    </row>
    <row r="1385" spans="13:14">
      <c r="M1385" s="9"/>
      <c r="N1385" s="9"/>
    </row>
    <row r="1386" spans="13:14">
      <c r="M1386" s="9"/>
      <c r="N1386" s="9"/>
    </row>
    <row r="1387" spans="13:14">
      <c r="M1387" s="9"/>
      <c r="N1387" s="9"/>
    </row>
    <row r="1388" spans="13:14">
      <c r="M1388" s="9"/>
      <c r="N1388" s="9"/>
    </row>
    <row r="1389" spans="13:14">
      <c r="M1389" s="9"/>
      <c r="N1389" s="9"/>
    </row>
    <row r="1390" spans="13:14">
      <c r="M1390" s="9"/>
      <c r="N1390" s="9"/>
    </row>
    <row r="1391" spans="13:14">
      <c r="M1391" s="9"/>
      <c r="N1391" s="9"/>
    </row>
    <row r="1392" spans="13:14">
      <c r="M1392" s="9"/>
      <c r="N1392" s="9"/>
    </row>
    <row r="1393" spans="13:14">
      <c r="M1393" s="9"/>
      <c r="N1393" s="9"/>
    </row>
    <row r="1394" spans="13:14">
      <c r="M1394" s="9"/>
      <c r="N1394" s="9"/>
    </row>
    <row r="1395" spans="13:14">
      <c r="M1395" s="9"/>
      <c r="N1395" s="9"/>
    </row>
    <row r="1396" spans="13:14">
      <c r="M1396" s="9"/>
      <c r="N1396" s="9"/>
    </row>
    <row r="1397" spans="13:14">
      <c r="M1397" s="9"/>
      <c r="N1397" s="9"/>
    </row>
    <row r="1398" spans="13:14">
      <c r="M1398" s="9"/>
      <c r="N1398" s="9"/>
    </row>
    <row r="1399" spans="13:14">
      <c r="M1399" s="9"/>
      <c r="N1399" s="9"/>
    </row>
    <row r="1400" spans="13:14">
      <c r="M1400" s="9"/>
      <c r="N1400" s="9"/>
    </row>
    <row r="1401" spans="13:14">
      <c r="M1401" s="9"/>
      <c r="N1401" s="9"/>
    </row>
    <row r="1402" spans="13:14">
      <c r="M1402" s="9"/>
      <c r="N1402" s="9"/>
    </row>
    <row r="1403" spans="13:14">
      <c r="M1403" s="9"/>
      <c r="N1403" s="9"/>
    </row>
    <row r="1404" spans="13:14">
      <c r="M1404" s="9"/>
      <c r="N1404" s="9"/>
    </row>
    <row r="1405" spans="13:14">
      <c r="M1405" s="9"/>
      <c r="N1405" s="9"/>
    </row>
    <row r="1406" spans="13:14">
      <c r="M1406" s="9"/>
      <c r="N1406" s="9"/>
    </row>
    <row r="1407" spans="13:14">
      <c r="M1407" s="9"/>
      <c r="N1407" s="9"/>
    </row>
    <row r="1408" spans="13:14">
      <c r="M1408" s="9"/>
      <c r="N1408" s="9"/>
    </row>
    <row r="1409" spans="13:14">
      <c r="M1409" s="9"/>
      <c r="N1409" s="9"/>
    </row>
    <row r="1410" spans="13:14">
      <c r="M1410" s="9"/>
      <c r="N1410" s="9"/>
    </row>
    <row r="1411" spans="13:14">
      <c r="M1411" s="9"/>
      <c r="N1411" s="9"/>
    </row>
    <row r="1412" spans="13:14">
      <c r="M1412" s="9"/>
      <c r="N1412" s="9"/>
    </row>
    <row r="1413" spans="13:14">
      <c r="M1413" s="9"/>
      <c r="N1413" s="9"/>
    </row>
    <row r="1414" spans="13:14">
      <c r="M1414" s="9"/>
      <c r="N1414" s="9"/>
    </row>
    <row r="1415" spans="13:14">
      <c r="M1415" s="9"/>
      <c r="N1415" s="9"/>
    </row>
    <row r="1416" spans="13:14">
      <c r="M1416" s="9"/>
      <c r="N1416" s="9"/>
    </row>
    <row r="1417" spans="13:14">
      <c r="M1417" s="9"/>
      <c r="N1417" s="9"/>
    </row>
    <row r="1418" spans="13:14">
      <c r="M1418" s="9"/>
      <c r="N1418" s="9"/>
    </row>
    <row r="1419" spans="13:14">
      <c r="M1419" s="9"/>
      <c r="N1419" s="9"/>
    </row>
    <row r="1420" spans="13:14">
      <c r="M1420" s="9"/>
      <c r="N1420" s="9"/>
    </row>
    <row r="1421" spans="13:14">
      <c r="M1421" s="9"/>
      <c r="N1421" s="9"/>
    </row>
    <row r="1422" spans="13:14">
      <c r="M1422" s="9"/>
      <c r="N1422" s="9"/>
    </row>
    <row r="1423" spans="13:14">
      <c r="M1423" s="9"/>
      <c r="N1423" s="9"/>
    </row>
    <row r="1424" spans="13:14">
      <c r="M1424" s="9"/>
      <c r="N1424" s="9"/>
    </row>
    <row r="1425" spans="13:14">
      <c r="M1425" s="9"/>
      <c r="N1425" s="9"/>
    </row>
    <row r="1426" spans="13:14">
      <c r="M1426" s="9"/>
      <c r="N1426" s="9"/>
    </row>
    <row r="1427" spans="13:14">
      <c r="M1427" s="9"/>
      <c r="N1427" s="9"/>
    </row>
    <row r="1428" spans="13:14">
      <c r="M1428" s="9"/>
      <c r="N1428" s="9"/>
    </row>
    <row r="1429" spans="13:14">
      <c r="M1429" s="9"/>
      <c r="N1429" s="9"/>
    </row>
    <row r="1430" spans="13:14">
      <c r="M1430" s="9"/>
      <c r="N1430" s="9"/>
    </row>
    <row r="1431" spans="13:14">
      <c r="M1431" s="9"/>
      <c r="N1431" s="9"/>
    </row>
    <row r="1432" spans="13:14">
      <c r="M1432" s="9"/>
      <c r="N1432" s="9"/>
    </row>
    <row r="1433" spans="13:14">
      <c r="M1433" s="9"/>
      <c r="N1433" s="9"/>
    </row>
    <row r="1434" spans="13:14">
      <c r="M1434" s="9"/>
      <c r="N1434" s="9"/>
    </row>
    <row r="1435" spans="13:14">
      <c r="M1435" s="9"/>
      <c r="N1435" s="9"/>
    </row>
    <row r="1436" spans="13:14">
      <c r="M1436" s="9"/>
      <c r="N1436" s="9"/>
    </row>
    <row r="1437" spans="13:14">
      <c r="M1437" s="9"/>
      <c r="N1437" s="9"/>
    </row>
    <row r="1438" spans="13:14">
      <c r="M1438" s="9"/>
      <c r="N1438" s="9"/>
    </row>
    <row r="1439" spans="13:14">
      <c r="M1439" s="9"/>
      <c r="N1439" s="9"/>
    </row>
    <row r="1440" spans="13:14">
      <c r="M1440" s="9"/>
      <c r="N1440" s="9"/>
    </row>
    <row r="1441" spans="13:14">
      <c r="M1441" s="9"/>
      <c r="N1441" s="9"/>
    </row>
    <row r="1442" spans="13:14">
      <c r="M1442" s="9"/>
      <c r="N1442" s="9"/>
    </row>
    <row r="1443" spans="13:14">
      <c r="M1443" s="9"/>
      <c r="N1443" s="9"/>
    </row>
    <row r="1444" spans="13:14">
      <c r="M1444" s="9"/>
      <c r="N1444" s="9"/>
    </row>
    <row r="1445" spans="13:14">
      <c r="M1445" s="9"/>
      <c r="N1445" s="9"/>
    </row>
    <row r="1446" spans="13:14">
      <c r="M1446" s="9"/>
      <c r="N1446" s="9"/>
    </row>
    <row r="1447" spans="13:14">
      <c r="M1447" s="9"/>
      <c r="N1447" s="9"/>
    </row>
    <row r="1448" spans="13:14">
      <c r="M1448" s="9"/>
      <c r="N1448" s="9"/>
    </row>
    <row r="1449" spans="13:14">
      <c r="M1449" s="9"/>
      <c r="N1449" s="9"/>
    </row>
    <row r="1450" spans="13:14">
      <c r="M1450" s="9"/>
      <c r="N1450" s="9"/>
    </row>
    <row r="1451" spans="13:14">
      <c r="M1451" s="9"/>
      <c r="N1451" s="9"/>
    </row>
    <row r="1452" spans="13:14">
      <c r="M1452" s="9"/>
      <c r="N1452" s="9"/>
    </row>
    <row r="1453" spans="13:14">
      <c r="M1453" s="9"/>
      <c r="N1453" s="9"/>
    </row>
    <row r="1454" spans="13:14">
      <c r="M1454" s="9"/>
      <c r="N1454" s="9"/>
    </row>
    <row r="1455" spans="13:14">
      <c r="M1455" s="9"/>
      <c r="N1455" s="9"/>
    </row>
    <row r="1456" spans="13:14">
      <c r="M1456" s="9"/>
      <c r="N1456" s="9"/>
    </row>
    <row r="1457" spans="13:14">
      <c r="M1457" s="9"/>
      <c r="N1457" s="9"/>
    </row>
    <row r="1458" spans="13:14">
      <c r="M1458" s="9"/>
      <c r="N1458" s="9"/>
    </row>
    <row r="1459" spans="13:14">
      <c r="M1459" s="9"/>
      <c r="N1459" s="9"/>
    </row>
    <row r="1460" spans="13:14">
      <c r="M1460" s="9"/>
      <c r="N1460" s="9"/>
    </row>
    <row r="1461" spans="13:14">
      <c r="M1461" s="9"/>
      <c r="N1461" s="9"/>
    </row>
    <row r="1462" spans="13:14">
      <c r="M1462" s="9"/>
      <c r="N1462" s="9"/>
    </row>
    <row r="1463" spans="13:14">
      <c r="M1463" s="9"/>
      <c r="N1463" s="9"/>
    </row>
    <row r="1464" spans="13:14">
      <c r="M1464" s="9"/>
      <c r="N1464" s="9"/>
    </row>
    <row r="1465" spans="13:14">
      <c r="M1465" s="9"/>
      <c r="N1465" s="9"/>
    </row>
    <row r="1466" spans="13:14">
      <c r="M1466" s="9"/>
      <c r="N1466" s="9"/>
    </row>
    <row r="1467" spans="13:14">
      <c r="M1467" s="9"/>
      <c r="N1467" s="9"/>
    </row>
    <row r="1468" spans="13:14">
      <c r="M1468" s="9"/>
      <c r="N1468" s="9"/>
    </row>
    <row r="1469" spans="13:14">
      <c r="M1469" s="9"/>
      <c r="N1469" s="9"/>
    </row>
    <row r="1470" spans="13:14">
      <c r="M1470" s="9"/>
      <c r="N1470" s="9"/>
    </row>
    <row r="1471" spans="13:14">
      <c r="M1471" s="9"/>
      <c r="N1471" s="9"/>
    </row>
    <row r="1472" spans="13:14">
      <c r="M1472" s="9"/>
      <c r="N1472" s="9"/>
    </row>
    <row r="1473" spans="13:14">
      <c r="M1473" s="9"/>
      <c r="N1473" s="9"/>
    </row>
    <row r="1474" spans="13:14">
      <c r="M1474" s="9"/>
      <c r="N1474" s="9"/>
    </row>
    <row r="1475" spans="13:14">
      <c r="M1475" s="9"/>
      <c r="N1475" s="9"/>
    </row>
    <row r="1476" spans="13:14">
      <c r="M1476" s="9"/>
      <c r="N1476" s="9"/>
    </row>
    <row r="1477" spans="13:14">
      <c r="M1477" s="9"/>
      <c r="N1477" s="9"/>
    </row>
    <row r="1478" spans="13:14">
      <c r="M1478" s="9"/>
      <c r="N1478" s="9"/>
    </row>
    <row r="1479" spans="13:14">
      <c r="M1479" s="9"/>
      <c r="N1479" s="9"/>
    </row>
    <row r="1480" spans="13:14">
      <c r="M1480" s="9"/>
      <c r="N1480" s="9"/>
    </row>
    <row r="1481" spans="13:14">
      <c r="M1481" s="9"/>
      <c r="N1481" s="9"/>
    </row>
    <row r="1482" spans="13:14">
      <c r="M1482" s="9"/>
      <c r="N1482" s="9"/>
    </row>
    <row r="1483" spans="13:14">
      <c r="M1483" s="9"/>
      <c r="N1483" s="9"/>
    </row>
    <row r="1484" spans="13:14">
      <c r="M1484" s="9"/>
      <c r="N1484" s="9"/>
    </row>
    <row r="1485" spans="13:14">
      <c r="M1485" s="9"/>
      <c r="N1485" s="9"/>
    </row>
    <row r="1486" spans="13:14">
      <c r="M1486" s="9"/>
      <c r="N1486" s="9"/>
    </row>
    <row r="1487" spans="13:14">
      <c r="M1487" s="9"/>
      <c r="N1487" s="9"/>
    </row>
    <row r="1488" spans="13:14">
      <c r="M1488" s="9"/>
      <c r="N1488" s="9"/>
    </row>
    <row r="1489" spans="13:14">
      <c r="M1489" s="9"/>
      <c r="N1489" s="9"/>
    </row>
    <row r="1490" spans="13:14">
      <c r="M1490" s="9"/>
      <c r="N1490" s="9"/>
    </row>
    <row r="1491" spans="13:14">
      <c r="M1491" s="9"/>
      <c r="N1491" s="9"/>
    </row>
    <row r="1492" spans="13:14">
      <c r="M1492" s="9"/>
      <c r="N1492" s="9"/>
    </row>
    <row r="1493" spans="13:14">
      <c r="M1493" s="9"/>
      <c r="N1493" s="9"/>
    </row>
    <row r="1494" spans="13:14">
      <c r="M1494" s="9"/>
      <c r="N1494" s="9"/>
    </row>
    <row r="1495" spans="13:14">
      <c r="M1495" s="9"/>
      <c r="N1495" s="9"/>
    </row>
    <row r="1496" spans="13:14">
      <c r="M1496" s="9"/>
      <c r="N1496" s="9"/>
    </row>
    <row r="1497" spans="13:14">
      <c r="M1497" s="9"/>
      <c r="N1497" s="9"/>
    </row>
    <row r="1498" spans="13:14">
      <c r="M1498" s="9"/>
      <c r="N1498" s="9"/>
    </row>
    <row r="1499" spans="13:14">
      <c r="M1499" s="9"/>
      <c r="N1499" s="9"/>
    </row>
    <row r="1500" spans="13:14">
      <c r="M1500" s="9"/>
      <c r="N1500" s="9"/>
    </row>
    <row r="1501" spans="13:14">
      <c r="M1501" s="9"/>
      <c r="N1501" s="9"/>
    </row>
    <row r="1502" spans="13:14">
      <c r="M1502" s="9"/>
      <c r="N1502" s="9"/>
    </row>
    <row r="1503" spans="13:14">
      <c r="M1503" s="9"/>
      <c r="N1503" s="9"/>
    </row>
    <row r="1504" spans="13:14">
      <c r="M1504" s="9"/>
      <c r="N1504" s="9"/>
    </row>
    <row r="1505" spans="13:14">
      <c r="M1505" s="9"/>
      <c r="N1505" s="9"/>
    </row>
    <row r="1506" spans="13:14">
      <c r="M1506" s="9"/>
      <c r="N1506" s="9"/>
    </row>
    <row r="1507" spans="13:14">
      <c r="M1507" s="9"/>
      <c r="N1507" s="9"/>
    </row>
    <row r="1508" spans="13:14">
      <c r="M1508" s="9"/>
      <c r="N1508" s="9"/>
    </row>
    <row r="1509" spans="13:14">
      <c r="M1509" s="9"/>
      <c r="N1509" s="9"/>
    </row>
    <row r="1510" spans="13:14">
      <c r="M1510" s="9"/>
      <c r="N1510" s="9"/>
    </row>
    <row r="1511" spans="13:14">
      <c r="M1511" s="9"/>
      <c r="N1511" s="9"/>
    </row>
    <row r="1512" spans="13:14">
      <c r="M1512" s="9"/>
      <c r="N1512" s="9"/>
    </row>
    <row r="1513" spans="13:14">
      <c r="M1513" s="9"/>
      <c r="N1513" s="9"/>
    </row>
    <row r="1514" spans="13:14">
      <c r="M1514" s="9"/>
      <c r="N1514" s="9"/>
    </row>
    <row r="1515" spans="13:14">
      <c r="M1515" s="9"/>
      <c r="N1515" s="9"/>
    </row>
    <row r="1516" spans="13:14">
      <c r="M1516" s="9"/>
      <c r="N1516" s="9"/>
    </row>
    <row r="1517" spans="13:14">
      <c r="M1517" s="9"/>
      <c r="N1517" s="9"/>
    </row>
    <row r="1518" spans="13:14">
      <c r="M1518" s="9"/>
      <c r="N1518" s="9"/>
    </row>
    <row r="1519" spans="13:14">
      <c r="M1519" s="9"/>
      <c r="N1519" s="9"/>
    </row>
    <row r="1520" spans="13:14">
      <c r="M1520" s="9"/>
      <c r="N1520" s="9"/>
    </row>
    <row r="1521" spans="13:14">
      <c r="M1521" s="9"/>
      <c r="N1521" s="9"/>
    </row>
    <row r="1522" spans="13:14">
      <c r="M1522" s="9"/>
      <c r="N1522" s="9"/>
    </row>
    <row r="1523" spans="13:14">
      <c r="M1523" s="9"/>
      <c r="N1523" s="9"/>
    </row>
    <row r="1524" spans="13:14">
      <c r="M1524" s="9"/>
      <c r="N1524" s="9"/>
    </row>
    <row r="1525" spans="13:14">
      <c r="M1525" s="9"/>
      <c r="N1525" s="9"/>
    </row>
    <row r="1526" spans="13:14">
      <c r="M1526" s="9"/>
      <c r="N1526" s="9"/>
    </row>
    <row r="1527" spans="13:14">
      <c r="M1527" s="9"/>
      <c r="N1527" s="9"/>
    </row>
    <row r="1528" spans="13:14">
      <c r="M1528" s="9"/>
      <c r="N1528" s="9"/>
    </row>
    <row r="1529" spans="13:14">
      <c r="M1529" s="9"/>
      <c r="N1529" s="9"/>
    </row>
    <row r="1530" spans="13:14">
      <c r="M1530" s="9"/>
      <c r="N1530" s="9"/>
    </row>
    <row r="1531" spans="13:14">
      <c r="M1531" s="9"/>
      <c r="N1531" s="9"/>
    </row>
    <row r="1532" spans="13:14">
      <c r="M1532" s="9"/>
      <c r="N1532" s="9"/>
    </row>
    <row r="1533" spans="13:14">
      <c r="M1533" s="9"/>
      <c r="N1533" s="9"/>
    </row>
    <row r="1534" spans="13:14">
      <c r="M1534" s="9"/>
      <c r="N1534" s="9"/>
    </row>
    <row r="1535" spans="13:14">
      <c r="M1535" s="9"/>
      <c r="N1535" s="9"/>
    </row>
    <row r="1536" spans="13:14">
      <c r="M1536" s="9"/>
      <c r="N1536" s="9"/>
    </row>
    <row r="1537" spans="13:14">
      <c r="M1537" s="9"/>
      <c r="N1537" s="9"/>
    </row>
    <row r="1538" spans="13:14">
      <c r="M1538" s="9"/>
      <c r="N1538" s="9"/>
    </row>
    <row r="1539" spans="13:14">
      <c r="M1539" s="9"/>
      <c r="N1539" s="9"/>
    </row>
    <row r="1540" spans="13:14">
      <c r="M1540" s="9"/>
      <c r="N1540" s="9"/>
    </row>
    <row r="1541" spans="13:14">
      <c r="M1541" s="9"/>
      <c r="N1541" s="9"/>
    </row>
    <row r="1542" spans="13:14">
      <c r="M1542" s="9"/>
      <c r="N1542" s="9"/>
    </row>
    <row r="1543" spans="13:14">
      <c r="M1543" s="9"/>
      <c r="N1543" s="9"/>
    </row>
    <row r="1544" spans="13:14">
      <c r="M1544" s="9"/>
      <c r="N1544" s="9"/>
    </row>
    <row r="1545" spans="13:14">
      <c r="M1545" s="9"/>
      <c r="N1545" s="9"/>
    </row>
    <row r="1546" spans="13:14">
      <c r="M1546" s="9"/>
      <c r="N1546" s="9"/>
    </row>
    <row r="1547" spans="13:14">
      <c r="M1547" s="9"/>
      <c r="N1547" s="9"/>
    </row>
    <row r="1548" spans="13:14">
      <c r="M1548" s="9"/>
      <c r="N1548" s="9"/>
    </row>
    <row r="1549" spans="13:14">
      <c r="M1549" s="9"/>
      <c r="N1549" s="9"/>
    </row>
    <row r="1550" spans="13:14">
      <c r="M1550" s="9"/>
      <c r="N1550" s="9"/>
    </row>
    <row r="1551" spans="13:14">
      <c r="M1551" s="9"/>
      <c r="N1551" s="9"/>
    </row>
    <row r="1552" spans="13:14">
      <c r="M1552" s="9"/>
      <c r="N1552" s="9"/>
    </row>
    <row r="1553" spans="13:14">
      <c r="M1553" s="9"/>
      <c r="N1553" s="9"/>
    </row>
    <row r="1554" spans="13:14">
      <c r="M1554" s="9"/>
      <c r="N1554" s="9"/>
    </row>
    <row r="1555" spans="13:14">
      <c r="M1555" s="9"/>
      <c r="N1555" s="9"/>
    </row>
    <row r="1556" spans="13:14">
      <c r="M1556" s="9"/>
      <c r="N1556" s="9"/>
    </row>
    <row r="1557" spans="13:14">
      <c r="M1557" s="9"/>
      <c r="N1557" s="9"/>
    </row>
    <row r="1558" spans="13:14">
      <c r="M1558" s="9"/>
      <c r="N1558" s="9"/>
    </row>
    <row r="1559" spans="13:14">
      <c r="M1559" s="9"/>
      <c r="N1559" s="9"/>
    </row>
    <row r="1560" spans="13:14">
      <c r="M1560" s="9"/>
      <c r="N1560" s="9"/>
    </row>
    <row r="1561" spans="13:14">
      <c r="M1561" s="9"/>
      <c r="N1561" s="9"/>
    </row>
    <row r="1562" spans="13:14">
      <c r="M1562" s="9"/>
      <c r="N1562" s="9"/>
    </row>
    <row r="1563" spans="13:14">
      <c r="M1563" s="9"/>
      <c r="N1563" s="9"/>
    </row>
    <row r="1564" spans="13:14">
      <c r="M1564" s="9"/>
      <c r="N1564" s="9"/>
    </row>
    <row r="1565" spans="13:14">
      <c r="M1565" s="9"/>
      <c r="N1565" s="9"/>
    </row>
    <row r="1566" spans="13:14">
      <c r="M1566" s="9"/>
      <c r="N1566" s="9"/>
    </row>
    <row r="1567" spans="13:14">
      <c r="M1567" s="9"/>
      <c r="N1567" s="9"/>
    </row>
    <row r="1568" spans="13:14">
      <c r="M1568" s="9"/>
      <c r="N1568" s="9"/>
    </row>
    <row r="1569" spans="13:14">
      <c r="M1569" s="9"/>
      <c r="N1569" s="9"/>
    </row>
    <row r="1570" spans="13:14">
      <c r="M1570" s="9"/>
      <c r="N1570" s="9"/>
    </row>
    <row r="1571" spans="13:14">
      <c r="M1571" s="9"/>
      <c r="N1571" s="9"/>
    </row>
    <row r="1572" spans="13:14">
      <c r="M1572" s="9"/>
      <c r="N1572" s="9"/>
    </row>
    <row r="1573" spans="13:14">
      <c r="M1573" s="9"/>
      <c r="N1573" s="9"/>
    </row>
    <row r="1574" spans="13:14">
      <c r="M1574" s="9"/>
      <c r="N1574" s="9"/>
    </row>
    <row r="1575" spans="13:14">
      <c r="M1575" s="9"/>
      <c r="N1575" s="9"/>
    </row>
    <row r="1576" spans="13:14">
      <c r="M1576" s="9"/>
      <c r="N1576" s="9"/>
    </row>
    <row r="1577" spans="13:14">
      <c r="M1577" s="9"/>
      <c r="N1577" s="9"/>
    </row>
    <row r="1578" spans="13:14">
      <c r="M1578" s="9"/>
      <c r="N1578" s="9"/>
    </row>
    <row r="1579" spans="13:14">
      <c r="M1579" s="9"/>
      <c r="N1579" s="9"/>
    </row>
    <row r="1580" spans="13:14">
      <c r="M1580" s="9"/>
      <c r="N1580" s="9"/>
    </row>
    <row r="1581" spans="13:14">
      <c r="M1581" s="9"/>
      <c r="N1581" s="9"/>
    </row>
    <row r="1582" spans="13:14">
      <c r="M1582" s="9"/>
      <c r="N1582" s="9"/>
    </row>
    <row r="1583" spans="13:14">
      <c r="M1583" s="9"/>
      <c r="N1583" s="9"/>
    </row>
    <row r="1584" spans="13:14">
      <c r="M1584" s="9"/>
      <c r="N1584" s="9"/>
    </row>
    <row r="1585" spans="13:14">
      <c r="M1585" s="9"/>
      <c r="N1585" s="9"/>
    </row>
    <row r="1586" spans="13:14">
      <c r="M1586" s="9"/>
      <c r="N1586" s="9"/>
    </row>
    <row r="1587" spans="13:14">
      <c r="M1587" s="9"/>
      <c r="N1587" s="9"/>
    </row>
    <row r="1588" spans="13:14">
      <c r="M1588" s="9"/>
      <c r="N1588" s="9"/>
    </row>
    <row r="1589" spans="13:14">
      <c r="M1589" s="9"/>
      <c r="N1589" s="9"/>
    </row>
    <row r="1590" spans="13:14">
      <c r="M1590" s="9"/>
      <c r="N1590" s="9"/>
    </row>
    <row r="1591" spans="13:14">
      <c r="M1591" s="9"/>
      <c r="N1591" s="9"/>
    </row>
    <row r="1592" spans="13:14">
      <c r="M1592" s="9"/>
      <c r="N1592" s="9"/>
    </row>
    <row r="1593" spans="13:14">
      <c r="M1593" s="9"/>
      <c r="N1593" s="9"/>
    </row>
    <row r="1594" spans="13:14">
      <c r="M1594" s="9"/>
      <c r="N1594" s="9"/>
    </row>
    <row r="1595" spans="13:14">
      <c r="M1595" s="9"/>
      <c r="N1595" s="9"/>
    </row>
    <row r="1596" spans="13:14">
      <c r="M1596" s="9"/>
      <c r="N1596" s="9"/>
    </row>
    <row r="1597" spans="13:14">
      <c r="M1597" s="9"/>
      <c r="N1597" s="9"/>
    </row>
    <row r="1598" spans="13:14">
      <c r="M1598" s="9"/>
      <c r="N1598" s="9"/>
    </row>
    <row r="1599" spans="13:14">
      <c r="M1599" s="9"/>
      <c r="N1599" s="9"/>
    </row>
    <row r="1600" spans="13:14">
      <c r="M1600" s="9"/>
      <c r="N1600" s="9"/>
    </row>
    <row r="1601" spans="13:14">
      <c r="M1601" s="9"/>
      <c r="N1601" s="9"/>
    </row>
    <row r="1602" spans="13:14">
      <c r="M1602" s="9"/>
      <c r="N1602" s="9"/>
    </row>
    <row r="1603" spans="13:14">
      <c r="M1603" s="9"/>
      <c r="N1603" s="9"/>
    </row>
    <row r="1604" spans="13:14">
      <c r="M1604" s="9"/>
      <c r="N1604" s="9"/>
    </row>
    <row r="1605" spans="13:14">
      <c r="M1605" s="9"/>
      <c r="N1605" s="9"/>
    </row>
    <row r="1606" spans="13:14">
      <c r="M1606" s="9"/>
      <c r="N1606" s="9"/>
    </row>
    <row r="1607" spans="13:14">
      <c r="M1607" s="9"/>
      <c r="N1607" s="9"/>
    </row>
    <row r="1608" spans="13:14">
      <c r="M1608" s="9"/>
      <c r="N1608" s="9"/>
    </row>
    <row r="1609" spans="13:14">
      <c r="M1609" s="9"/>
      <c r="N1609" s="9"/>
    </row>
    <row r="1610" spans="13:14">
      <c r="M1610" s="9"/>
      <c r="N1610" s="9"/>
    </row>
    <row r="1611" spans="13:14">
      <c r="M1611" s="9"/>
      <c r="N1611" s="9"/>
    </row>
    <row r="1612" spans="13:14">
      <c r="M1612" s="9"/>
      <c r="N1612" s="9"/>
    </row>
    <row r="1613" spans="13:14">
      <c r="M1613" s="9"/>
      <c r="N1613" s="9"/>
    </row>
    <row r="1614" spans="13:14">
      <c r="M1614" s="9"/>
      <c r="N1614" s="9"/>
    </row>
    <row r="1615" spans="13:14">
      <c r="M1615" s="9"/>
      <c r="N1615" s="9"/>
    </row>
    <row r="1616" spans="13:14">
      <c r="M1616" s="9"/>
      <c r="N1616" s="9"/>
    </row>
    <row r="1617" spans="13:14">
      <c r="M1617" s="9"/>
      <c r="N1617" s="9"/>
    </row>
    <row r="1618" spans="13:14">
      <c r="M1618" s="9"/>
      <c r="N1618" s="9"/>
    </row>
    <row r="1619" spans="13:14">
      <c r="M1619" s="9"/>
      <c r="N1619" s="9"/>
    </row>
    <row r="1620" spans="13:14">
      <c r="M1620" s="9"/>
      <c r="N1620" s="9"/>
    </row>
    <row r="1621" spans="13:14">
      <c r="M1621" s="9"/>
      <c r="N1621" s="9"/>
    </row>
    <row r="1622" spans="13:14">
      <c r="M1622" s="9"/>
      <c r="N1622" s="9"/>
    </row>
    <row r="1623" spans="13:14">
      <c r="M1623" s="9"/>
      <c r="N1623" s="9"/>
    </row>
    <row r="1624" spans="13:14">
      <c r="M1624" s="9"/>
      <c r="N1624" s="9"/>
    </row>
    <row r="1625" spans="13:14">
      <c r="M1625" s="9"/>
      <c r="N1625" s="9"/>
    </row>
    <row r="1626" spans="13:14">
      <c r="M1626" s="9"/>
      <c r="N1626" s="9"/>
    </row>
    <row r="1627" spans="13:14">
      <c r="M1627" s="9"/>
      <c r="N1627" s="9"/>
    </row>
    <row r="1628" spans="13:14">
      <c r="M1628" s="9"/>
      <c r="N1628" s="9"/>
    </row>
    <row r="1629" spans="13:14">
      <c r="M1629" s="9"/>
      <c r="N1629" s="9"/>
    </row>
    <row r="1630" spans="13:14">
      <c r="M1630" s="9"/>
      <c r="N1630" s="9"/>
    </row>
    <row r="1631" spans="13:14">
      <c r="M1631" s="9"/>
      <c r="N1631" s="9"/>
    </row>
    <row r="1632" spans="13:14">
      <c r="M1632" s="9"/>
      <c r="N1632" s="9"/>
    </row>
    <row r="1633" spans="13:14">
      <c r="M1633" s="9"/>
      <c r="N1633" s="9"/>
    </row>
    <row r="1634" spans="13:14">
      <c r="M1634" s="9"/>
      <c r="N1634" s="9"/>
    </row>
    <row r="1635" spans="13:14">
      <c r="M1635" s="9"/>
      <c r="N1635" s="9"/>
    </row>
    <row r="1636" spans="13:14">
      <c r="M1636" s="9"/>
      <c r="N1636" s="9"/>
    </row>
    <row r="1637" spans="13:14">
      <c r="M1637" s="9"/>
      <c r="N1637" s="9"/>
    </row>
    <row r="1638" spans="13:14">
      <c r="M1638" s="9"/>
      <c r="N1638" s="9"/>
    </row>
    <row r="1639" spans="13:14">
      <c r="M1639" s="9"/>
      <c r="N1639" s="9"/>
    </row>
    <row r="1640" spans="13:14">
      <c r="M1640" s="9"/>
      <c r="N1640" s="9"/>
    </row>
    <row r="1641" spans="13:14">
      <c r="M1641" s="9"/>
      <c r="N1641" s="9"/>
    </row>
    <row r="1642" spans="13:14">
      <c r="M1642" s="9"/>
      <c r="N1642" s="9"/>
    </row>
    <row r="1643" spans="13:14">
      <c r="M1643" s="9"/>
      <c r="N1643" s="9"/>
    </row>
    <row r="1644" spans="13:14">
      <c r="M1644" s="9"/>
      <c r="N1644" s="9"/>
    </row>
    <row r="1645" spans="13:14">
      <c r="M1645" s="9"/>
      <c r="N1645" s="9"/>
    </row>
    <row r="1646" spans="13:14">
      <c r="M1646" s="9"/>
      <c r="N1646" s="9"/>
    </row>
    <row r="1647" spans="13:14">
      <c r="M1647" s="9"/>
      <c r="N1647" s="9"/>
    </row>
    <row r="1648" spans="13:14">
      <c r="M1648" s="9"/>
      <c r="N1648" s="9"/>
    </row>
    <row r="1649" spans="13:14">
      <c r="M1649" s="9"/>
      <c r="N1649" s="9"/>
    </row>
    <row r="1650" spans="13:14">
      <c r="M1650" s="9"/>
      <c r="N1650" s="9"/>
    </row>
    <row r="1651" spans="13:14">
      <c r="M1651" s="9"/>
      <c r="N1651" s="9"/>
    </row>
    <row r="1652" spans="13:14">
      <c r="M1652" s="9"/>
      <c r="N1652" s="9"/>
    </row>
    <row r="1653" spans="13:14">
      <c r="M1653" s="9"/>
      <c r="N1653" s="9"/>
    </row>
    <row r="1654" spans="13:14">
      <c r="M1654" s="9"/>
      <c r="N1654" s="9"/>
    </row>
    <row r="1655" spans="13:14">
      <c r="M1655" s="9"/>
      <c r="N1655" s="9"/>
    </row>
    <row r="1656" spans="13:14">
      <c r="M1656" s="9"/>
      <c r="N1656" s="9"/>
    </row>
    <row r="1657" spans="13:14">
      <c r="M1657" s="9"/>
      <c r="N1657" s="9"/>
    </row>
    <row r="1658" spans="13:14">
      <c r="M1658" s="9"/>
      <c r="N1658" s="9"/>
    </row>
    <row r="1659" spans="13:14">
      <c r="M1659" s="9"/>
      <c r="N1659" s="9"/>
    </row>
    <row r="1660" spans="13:14">
      <c r="M1660" s="9"/>
      <c r="N1660" s="9"/>
    </row>
    <row r="1661" spans="13:14">
      <c r="M1661" s="9"/>
      <c r="N1661" s="9"/>
    </row>
    <row r="1662" spans="13:14">
      <c r="M1662" s="9"/>
      <c r="N1662" s="9"/>
    </row>
    <row r="1663" spans="13:14">
      <c r="M1663" s="9"/>
      <c r="N1663" s="9"/>
    </row>
    <row r="1664" spans="13:14">
      <c r="M1664" s="9"/>
      <c r="N1664" s="9"/>
    </row>
    <row r="1665" spans="13:14">
      <c r="M1665" s="9"/>
      <c r="N1665" s="9"/>
    </row>
    <row r="1666" spans="13:14">
      <c r="M1666" s="9"/>
      <c r="N1666" s="9"/>
    </row>
    <row r="1667" spans="13:14">
      <c r="M1667" s="9"/>
      <c r="N1667" s="9"/>
    </row>
    <row r="1668" spans="13:14">
      <c r="M1668" s="9"/>
      <c r="N1668" s="9"/>
    </row>
    <row r="1669" spans="13:14">
      <c r="M1669" s="9"/>
      <c r="N1669" s="9"/>
    </row>
    <row r="1670" spans="13:14">
      <c r="M1670" s="9"/>
      <c r="N1670" s="9"/>
    </row>
    <row r="1671" spans="13:14">
      <c r="M1671" s="9"/>
      <c r="N1671" s="9"/>
    </row>
    <row r="1672" spans="13:14">
      <c r="M1672" s="9"/>
      <c r="N1672" s="9"/>
    </row>
    <row r="1673" spans="13:14">
      <c r="M1673" s="9"/>
      <c r="N1673" s="9"/>
    </row>
    <row r="1674" spans="13:14">
      <c r="M1674" s="9"/>
      <c r="N1674" s="9"/>
    </row>
    <row r="1675" spans="13:14">
      <c r="M1675" s="9"/>
      <c r="N1675" s="9"/>
    </row>
    <row r="1676" spans="13:14">
      <c r="M1676" s="9"/>
      <c r="N1676" s="9"/>
    </row>
    <row r="1677" spans="13:14">
      <c r="M1677" s="9"/>
      <c r="N1677" s="9"/>
    </row>
    <row r="1678" spans="13:14">
      <c r="M1678" s="9"/>
      <c r="N1678" s="9"/>
    </row>
    <row r="1679" spans="13:14">
      <c r="M1679" s="9"/>
      <c r="N1679" s="9"/>
    </row>
    <row r="1680" spans="13:14">
      <c r="M1680" s="9"/>
      <c r="N1680" s="9"/>
    </row>
    <row r="1681" spans="13:14">
      <c r="M1681" s="9"/>
      <c r="N1681" s="9"/>
    </row>
    <row r="1682" spans="13:14">
      <c r="M1682" s="9"/>
      <c r="N1682" s="9"/>
    </row>
    <row r="1683" spans="13:14">
      <c r="M1683" s="9"/>
      <c r="N1683" s="9"/>
    </row>
    <row r="1684" spans="13:14">
      <c r="M1684" s="9"/>
      <c r="N1684" s="9"/>
    </row>
    <row r="1685" spans="13:14">
      <c r="M1685" s="9"/>
      <c r="N1685" s="9"/>
    </row>
    <row r="1686" spans="13:14">
      <c r="M1686" s="9"/>
      <c r="N1686" s="9"/>
    </row>
    <row r="1687" spans="13:14">
      <c r="M1687" s="9"/>
      <c r="N1687" s="9"/>
    </row>
    <row r="1688" spans="13:14">
      <c r="M1688" s="9"/>
      <c r="N1688" s="9"/>
    </row>
    <row r="1689" spans="13:14">
      <c r="M1689" s="9"/>
      <c r="N1689" s="9"/>
    </row>
    <row r="1690" spans="13:14">
      <c r="M1690" s="9"/>
      <c r="N1690" s="9"/>
    </row>
    <row r="1691" spans="13:14">
      <c r="M1691" s="9"/>
      <c r="N1691" s="9"/>
    </row>
    <row r="1692" spans="13:14">
      <c r="M1692" s="9"/>
      <c r="N1692" s="9"/>
    </row>
    <row r="1693" spans="13:14">
      <c r="M1693" s="9"/>
      <c r="N1693" s="9"/>
    </row>
    <row r="1694" spans="13:14">
      <c r="M1694" s="9"/>
      <c r="N1694" s="9"/>
    </row>
    <row r="1695" spans="13:14">
      <c r="M1695" s="9"/>
      <c r="N1695" s="9"/>
    </row>
    <row r="1696" spans="13:14">
      <c r="M1696" s="9"/>
      <c r="N1696" s="9"/>
    </row>
    <row r="1697" spans="13:14">
      <c r="M1697" s="9"/>
      <c r="N1697" s="9"/>
    </row>
    <row r="1698" spans="13:14">
      <c r="M1698" s="9"/>
      <c r="N1698" s="9"/>
    </row>
    <row r="1699" spans="13:14">
      <c r="M1699" s="9"/>
      <c r="N1699" s="9"/>
    </row>
    <row r="1700" spans="13:14">
      <c r="M1700" s="9"/>
      <c r="N1700" s="9"/>
    </row>
    <row r="1701" spans="13:14">
      <c r="M1701" s="9"/>
      <c r="N1701" s="9"/>
    </row>
    <row r="1702" spans="13:14">
      <c r="M1702" s="9"/>
      <c r="N1702" s="9"/>
    </row>
    <row r="1703" spans="13:14">
      <c r="M1703" s="9"/>
      <c r="N1703" s="9"/>
    </row>
    <row r="1704" spans="13:14">
      <c r="M1704" s="9"/>
      <c r="N1704" s="9"/>
    </row>
    <row r="1705" spans="13:14">
      <c r="M1705" s="9"/>
      <c r="N1705" s="9"/>
    </row>
    <row r="1706" spans="13:14">
      <c r="M1706" s="9"/>
      <c r="N1706" s="9"/>
    </row>
    <row r="1707" spans="13:14">
      <c r="M1707" s="9"/>
      <c r="N1707" s="9"/>
    </row>
    <row r="1708" spans="13:14">
      <c r="M1708" s="9"/>
      <c r="N1708" s="9"/>
    </row>
    <row r="1709" spans="13:14">
      <c r="M1709" s="9"/>
      <c r="N1709" s="9"/>
    </row>
    <row r="1710" spans="13:14">
      <c r="M1710" s="9"/>
      <c r="N1710" s="9"/>
    </row>
    <row r="1711" spans="13:14">
      <c r="M1711" s="9"/>
      <c r="N1711" s="9"/>
    </row>
    <row r="1712" spans="13:14">
      <c r="M1712" s="9"/>
      <c r="N1712" s="9"/>
    </row>
    <row r="1713" spans="13:14">
      <c r="M1713" s="9"/>
      <c r="N1713" s="9"/>
    </row>
    <row r="1714" spans="13:14">
      <c r="M1714" s="9"/>
      <c r="N1714" s="9"/>
    </row>
    <row r="1715" spans="13:14">
      <c r="M1715" s="9"/>
      <c r="N1715" s="9"/>
    </row>
    <row r="1716" spans="13:14">
      <c r="M1716" s="9"/>
      <c r="N1716" s="9"/>
    </row>
    <row r="1717" spans="13:14">
      <c r="M1717" s="9"/>
      <c r="N1717" s="9"/>
    </row>
    <row r="1718" spans="13:14">
      <c r="M1718" s="9"/>
      <c r="N1718" s="9"/>
    </row>
    <row r="1719" spans="13:14">
      <c r="M1719" s="9"/>
      <c r="N1719" s="9"/>
    </row>
    <row r="1720" spans="13:14">
      <c r="M1720" s="9"/>
      <c r="N1720" s="9"/>
    </row>
    <row r="1721" spans="13:14">
      <c r="M1721" s="9"/>
      <c r="N1721" s="9"/>
    </row>
    <row r="1722" spans="13:14">
      <c r="M1722" s="9"/>
      <c r="N1722" s="9"/>
    </row>
    <row r="1723" spans="13:14">
      <c r="M1723" s="9"/>
      <c r="N1723" s="9"/>
    </row>
    <row r="1724" spans="13:14">
      <c r="M1724" s="9"/>
      <c r="N1724" s="9"/>
    </row>
    <row r="1725" spans="13:14">
      <c r="M1725" s="9"/>
      <c r="N1725" s="9"/>
    </row>
    <row r="1726" spans="13:14">
      <c r="M1726" s="9"/>
      <c r="N1726" s="9"/>
    </row>
    <row r="1727" spans="13:14">
      <c r="M1727" s="9"/>
      <c r="N1727" s="9"/>
    </row>
    <row r="1728" spans="13:14">
      <c r="M1728" s="9"/>
      <c r="N1728" s="9"/>
    </row>
    <row r="1729" spans="13:14">
      <c r="M1729" s="9"/>
      <c r="N1729" s="9"/>
    </row>
    <row r="1730" spans="13:14">
      <c r="M1730" s="9"/>
      <c r="N1730" s="9"/>
    </row>
    <row r="1731" spans="13:14">
      <c r="M1731" s="9"/>
      <c r="N1731" s="9"/>
    </row>
    <row r="1732" spans="13:14">
      <c r="M1732" s="9"/>
      <c r="N1732" s="9"/>
    </row>
    <row r="1733" spans="13:14">
      <c r="M1733" s="9"/>
      <c r="N1733" s="9"/>
    </row>
    <row r="1734" spans="13:14">
      <c r="M1734" s="9"/>
      <c r="N1734" s="9"/>
    </row>
    <row r="1735" spans="13:14">
      <c r="M1735" s="9"/>
      <c r="N1735" s="9"/>
    </row>
    <row r="1736" spans="13:14">
      <c r="M1736" s="9"/>
      <c r="N1736" s="9"/>
    </row>
    <row r="1737" spans="13:14">
      <c r="M1737" s="9"/>
      <c r="N1737" s="9"/>
    </row>
    <row r="1738" spans="13:14">
      <c r="M1738" s="9"/>
      <c r="N1738" s="9"/>
    </row>
    <row r="1739" spans="13:14">
      <c r="M1739" s="9"/>
      <c r="N1739" s="9"/>
    </row>
    <row r="1740" spans="13:14">
      <c r="M1740" s="9"/>
      <c r="N1740" s="9"/>
    </row>
    <row r="1741" spans="13:14">
      <c r="M1741" s="9"/>
      <c r="N1741" s="9"/>
    </row>
    <row r="1742" spans="13:14">
      <c r="M1742" s="9"/>
      <c r="N1742" s="9"/>
    </row>
    <row r="1743" spans="13:14">
      <c r="M1743" s="9"/>
      <c r="N1743" s="9"/>
    </row>
    <row r="1744" spans="13:14">
      <c r="M1744" s="9"/>
      <c r="N1744" s="9"/>
    </row>
    <row r="1745" spans="13:14">
      <c r="M1745" s="9"/>
      <c r="N1745" s="9"/>
    </row>
    <row r="1746" spans="13:14">
      <c r="M1746" s="9"/>
      <c r="N1746" s="9"/>
    </row>
    <row r="1747" spans="13:14">
      <c r="M1747" s="9"/>
      <c r="N1747" s="9"/>
    </row>
    <row r="1748" spans="13:14">
      <c r="M1748" s="9"/>
      <c r="N1748" s="9"/>
    </row>
    <row r="1749" spans="13:14">
      <c r="M1749" s="9"/>
      <c r="N1749" s="9"/>
    </row>
    <row r="1750" spans="13:14">
      <c r="M1750" s="9"/>
      <c r="N1750" s="9"/>
    </row>
    <row r="1751" spans="13:14">
      <c r="M1751" s="9"/>
      <c r="N1751" s="9"/>
    </row>
    <row r="1752" spans="13:14">
      <c r="M1752" s="9"/>
      <c r="N1752" s="9"/>
    </row>
    <row r="1753" spans="13:14">
      <c r="M1753" s="9"/>
      <c r="N1753" s="9"/>
    </row>
    <row r="1754" spans="13:14">
      <c r="M1754" s="9"/>
      <c r="N1754" s="9"/>
    </row>
    <row r="1755" spans="13:14">
      <c r="M1755" s="9"/>
      <c r="N1755" s="9"/>
    </row>
    <row r="1756" spans="13:14">
      <c r="M1756" s="9"/>
      <c r="N1756" s="9"/>
    </row>
    <row r="1757" spans="13:14">
      <c r="M1757" s="9"/>
      <c r="N1757" s="9"/>
    </row>
    <row r="1758" spans="13:14">
      <c r="M1758" s="9"/>
      <c r="N1758" s="9"/>
    </row>
    <row r="1759" spans="13:14">
      <c r="M1759" s="9"/>
      <c r="N1759" s="9"/>
    </row>
    <row r="1760" spans="13:14">
      <c r="M1760" s="9"/>
      <c r="N1760" s="9"/>
    </row>
    <row r="1761" spans="13:14">
      <c r="M1761" s="9"/>
      <c r="N1761" s="9"/>
    </row>
    <row r="1762" spans="13:14">
      <c r="M1762" s="9"/>
      <c r="N1762" s="9"/>
    </row>
    <row r="1763" spans="13:14">
      <c r="M1763" s="9"/>
      <c r="N1763" s="9"/>
    </row>
    <row r="1764" spans="13:14">
      <c r="M1764" s="9"/>
      <c r="N1764" s="9"/>
    </row>
    <row r="1765" spans="13:14">
      <c r="M1765" s="9"/>
      <c r="N1765" s="9"/>
    </row>
    <row r="1766" spans="13:14">
      <c r="M1766" s="9"/>
      <c r="N1766" s="9"/>
    </row>
    <row r="1767" spans="13:14">
      <c r="M1767" s="9"/>
      <c r="N1767" s="9"/>
    </row>
    <row r="1768" spans="13:14">
      <c r="M1768" s="9"/>
      <c r="N1768" s="9"/>
    </row>
    <row r="1769" spans="13:14">
      <c r="M1769" s="9"/>
      <c r="N1769" s="9"/>
    </row>
    <row r="1770" spans="13:14">
      <c r="M1770" s="9"/>
      <c r="N1770" s="9"/>
    </row>
    <row r="1771" spans="13:14">
      <c r="M1771" s="9"/>
      <c r="N1771" s="9"/>
    </row>
    <row r="1772" spans="13:14">
      <c r="M1772" s="9"/>
      <c r="N1772" s="9"/>
    </row>
    <row r="1773" spans="13:14">
      <c r="M1773" s="9"/>
      <c r="N1773" s="9"/>
    </row>
    <row r="1774" spans="13:14">
      <c r="M1774" s="9"/>
      <c r="N1774" s="9"/>
    </row>
    <row r="1775" spans="13:14">
      <c r="M1775" s="9"/>
      <c r="N1775" s="9"/>
    </row>
    <row r="1776" spans="13:14">
      <c r="M1776" s="9"/>
      <c r="N1776" s="9"/>
    </row>
    <row r="1777" spans="13:14">
      <c r="M1777" s="9"/>
      <c r="N1777" s="9"/>
    </row>
    <row r="1778" spans="13:14">
      <c r="M1778" s="9"/>
      <c r="N1778" s="9"/>
    </row>
    <row r="1779" spans="13:14">
      <c r="M1779" s="9"/>
      <c r="N1779" s="9"/>
    </row>
    <row r="1780" spans="13:14">
      <c r="M1780" s="9"/>
      <c r="N1780" s="9"/>
    </row>
    <row r="1781" spans="13:14">
      <c r="M1781" s="9"/>
      <c r="N1781" s="9"/>
    </row>
    <row r="1782" spans="13:14">
      <c r="M1782" s="9"/>
      <c r="N1782" s="9"/>
    </row>
    <row r="1783" spans="13:14">
      <c r="M1783" s="9"/>
      <c r="N1783" s="9"/>
    </row>
    <row r="1784" spans="13:14">
      <c r="M1784" s="9"/>
      <c r="N1784" s="9"/>
    </row>
    <row r="1785" spans="13:14">
      <c r="M1785" s="9"/>
      <c r="N1785" s="9"/>
    </row>
    <row r="1786" spans="13:14">
      <c r="M1786" s="9"/>
      <c r="N1786" s="9"/>
    </row>
    <row r="1787" spans="13:14">
      <c r="M1787" s="9"/>
      <c r="N1787" s="9"/>
    </row>
    <row r="1788" spans="13:14">
      <c r="M1788" s="9"/>
      <c r="N1788" s="9"/>
    </row>
    <row r="1789" spans="13:14">
      <c r="M1789" s="9"/>
      <c r="N1789" s="9"/>
    </row>
    <row r="1790" spans="13:14">
      <c r="M1790" s="9"/>
      <c r="N1790" s="9"/>
    </row>
    <row r="1791" spans="13:14">
      <c r="M1791" s="9"/>
      <c r="N1791" s="9"/>
    </row>
    <row r="1792" spans="13:14">
      <c r="M1792" s="9"/>
      <c r="N1792" s="9"/>
    </row>
    <row r="1793" spans="13:14">
      <c r="M1793" s="9"/>
      <c r="N1793" s="9"/>
    </row>
    <row r="1794" spans="13:14">
      <c r="M1794" s="9"/>
      <c r="N1794" s="9"/>
    </row>
    <row r="1795" spans="13:14">
      <c r="M1795" s="9"/>
      <c r="N1795" s="9"/>
    </row>
    <row r="1796" spans="13:14">
      <c r="M1796" s="9"/>
      <c r="N1796" s="9"/>
    </row>
    <row r="1797" spans="13:14">
      <c r="M1797" s="9"/>
      <c r="N1797" s="9"/>
    </row>
    <row r="1798" spans="13:14">
      <c r="M1798" s="9"/>
      <c r="N1798" s="9"/>
    </row>
    <row r="1799" spans="13:14">
      <c r="M1799" s="9"/>
      <c r="N1799" s="9"/>
    </row>
    <row r="1800" spans="13:14">
      <c r="M1800" s="9"/>
      <c r="N1800" s="9"/>
    </row>
    <row r="1801" spans="13:14">
      <c r="M1801" s="9"/>
      <c r="N1801" s="9"/>
    </row>
    <row r="1802" spans="13:14">
      <c r="M1802" s="9"/>
      <c r="N1802" s="9"/>
    </row>
    <row r="1803" spans="13:14">
      <c r="M1803" s="9"/>
      <c r="N1803" s="9"/>
    </row>
    <row r="1804" spans="13:14">
      <c r="M1804" s="9"/>
      <c r="N1804" s="9"/>
    </row>
    <row r="1805" spans="13:14">
      <c r="M1805" s="9"/>
      <c r="N1805" s="9"/>
    </row>
    <row r="1806" spans="13:14">
      <c r="M1806" s="9"/>
      <c r="N1806" s="9"/>
    </row>
    <row r="1807" spans="13:14">
      <c r="M1807" s="9"/>
      <c r="N1807" s="9"/>
    </row>
    <row r="1808" spans="13:14">
      <c r="M1808" s="9"/>
      <c r="N1808" s="9"/>
    </row>
    <row r="1809" spans="13:14">
      <c r="M1809" s="9"/>
      <c r="N1809" s="9"/>
    </row>
    <row r="1810" spans="13:14">
      <c r="M1810" s="9"/>
      <c r="N1810" s="9"/>
    </row>
    <row r="1811" spans="13:14">
      <c r="M1811" s="9"/>
      <c r="N1811" s="9"/>
    </row>
    <row r="1812" spans="13:14">
      <c r="M1812" s="9"/>
      <c r="N1812" s="9"/>
    </row>
    <row r="1813" spans="13:14">
      <c r="M1813" s="9"/>
      <c r="N1813" s="9"/>
    </row>
    <row r="1814" spans="13:14">
      <c r="M1814" s="9"/>
      <c r="N1814" s="9"/>
    </row>
    <row r="1815" spans="13:14">
      <c r="M1815" s="9"/>
      <c r="N1815" s="9"/>
    </row>
    <row r="1816" spans="13:14">
      <c r="M1816" s="9"/>
      <c r="N1816" s="9"/>
    </row>
    <row r="1817" spans="13:14">
      <c r="M1817" s="9"/>
      <c r="N1817" s="9"/>
    </row>
    <row r="1818" spans="13:14">
      <c r="M1818" s="9"/>
      <c r="N1818" s="9"/>
    </row>
    <row r="1819" spans="13:14">
      <c r="M1819" s="9"/>
      <c r="N1819" s="9"/>
    </row>
    <row r="1820" spans="13:14">
      <c r="M1820" s="9"/>
      <c r="N1820" s="9"/>
    </row>
    <row r="1821" spans="13:14">
      <c r="M1821" s="9"/>
      <c r="N1821" s="9"/>
    </row>
    <row r="1822" spans="13:14">
      <c r="M1822" s="9"/>
      <c r="N1822" s="9"/>
    </row>
    <row r="1823" spans="13:14">
      <c r="M1823" s="9"/>
      <c r="N1823" s="9"/>
    </row>
    <row r="1824" spans="13:14">
      <c r="M1824" s="9"/>
      <c r="N1824" s="9"/>
    </row>
    <row r="1825" spans="13:14">
      <c r="M1825" s="9"/>
      <c r="N1825" s="9"/>
    </row>
    <row r="1826" spans="13:14">
      <c r="M1826" s="9"/>
      <c r="N1826" s="9"/>
    </row>
    <row r="1827" spans="13:14">
      <c r="M1827" s="9"/>
      <c r="N1827" s="9"/>
    </row>
    <row r="1828" spans="13:14">
      <c r="M1828" s="9"/>
      <c r="N1828" s="9"/>
    </row>
    <row r="1829" spans="13:14">
      <c r="M1829" s="9"/>
      <c r="N1829" s="9"/>
    </row>
    <row r="1830" spans="13:14">
      <c r="M1830" s="9"/>
      <c r="N1830" s="9"/>
    </row>
    <row r="1831" spans="13:14">
      <c r="M1831" s="9"/>
      <c r="N1831" s="9"/>
    </row>
    <row r="1832" spans="13:14">
      <c r="M1832" s="9"/>
      <c r="N1832" s="9"/>
    </row>
    <row r="1833" spans="13:14">
      <c r="M1833" s="9"/>
      <c r="N1833" s="9"/>
    </row>
    <row r="1834" spans="13:14">
      <c r="M1834" s="9"/>
      <c r="N1834" s="9"/>
    </row>
    <row r="1835" spans="13:14">
      <c r="M1835" s="9"/>
      <c r="N1835" s="9"/>
    </row>
    <row r="1836" spans="13:14">
      <c r="M1836" s="9"/>
      <c r="N1836" s="9"/>
    </row>
    <row r="1837" spans="13:14">
      <c r="M1837" s="9"/>
      <c r="N1837" s="9"/>
    </row>
    <row r="1838" spans="13:14">
      <c r="M1838" s="9"/>
      <c r="N1838" s="9"/>
    </row>
    <row r="1839" spans="13:14">
      <c r="M1839" s="9"/>
      <c r="N1839" s="9"/>
    </row>
    <row r="1840" spans="13:14">
      <c r="M1840" s="9"/>
      <c r="N1840" s="9"/>
    </row>
    <row r="1841" spans="13:14">
      <c r="M1841" s="9"/>
      <c r="N1841" s="9"/>
    </row>
    <row r="1842" spans="13:14">
      <c r="M1842" s="9"/>
      <c r="N1842" s="9"/>
    </row>
    <row r="1843" spans="13:14">
      <c r="M1843" s="9"/>
      <c r="N1843" s="9"/>
    </row>
    <row r="1844" spans="13:14">
      <c r="M1844" s="9"/>
      <c r="N1844" s="9"/>
    </row>
    <row r="1845" spans="13:14">
      <c r="M1845" s="9"/>
      <c r="N1845" s="9"/>
    </row>
    <row r="1846" spans="13:14">
      <c r="M1846" s="9"/>
      <c r="N1846" s="9"/>
    </row>
    <row r="1847" spans="13:14">
      <c r="M1847" s="9"/>
      <c r="N1847" s="9"/>
    </row>
    <row r="1848" spans="13:14">
      <c r="M1848" s="9"/>
      <c r="N1848" s="9"/>
    </row>
    <row r="1849" spans="13:14">
      <c r="M1849" s="9"/>
      <c r="N1849" s="9"/>
    </row>
    <row r="1850" spans="13:14">
      <c r="M1850" s="9"/>
      <c r="N1850" s="9"/>
    </row>
    <row r="1851" spans="13:14">
      <c r="M1851" s="9"/>
      <c r="N1851" s="9"/>
    </row>
    <row r="1852" spans="13:14">
      <c r="M1852" s="9"/>
      <c r="N1852" s="9"/>
    </row>
    <row r="1853" spans="13:14">
      <c r="M1853" s="9"/>
      <c r="N1853" s="9"/>
    </row>
    <row r="1854" spans="13:14">
      <c r="M1854" s="9"/>
      <c r="N1854" s="9"/>
    </row>
  </sheetData>
  <mergeCells count="15">
    <mergeCell ref="L646:M646"/>
    <mergeCell ref="L857:M857"/>
    <mergeCell ref="L1068:M1068"/>
    <mergeCell ref="D646:E646"/>
    <mergeCell ref="F646:G646"/>
    <mergeCell ref="H646:I646"/>
    <mergeCell ref="J646:K646"/>
    <mergeCell ref="D1068:E1068"/>
    <mergeCell ref="F1068:G1068"/>
    <mergeCell ref="H1068:I1068"/>
    <mergeCell ref="J1068:K1068"/>
    <mergeCell ref="D857:E857"/>
    <mergeCell ref="F857:G857"/>
    <mergeCell ref="H857:I857"/>
    <mergeCell ref="J857:K857"/>
  </mergeCells>
  <phoneticPr fontId="3" type="noConversion"/>
  <printOptions horizontalCentered="1" verticalCentered="1"/>
  <pageMargins left="0.78740157480314965" right="0.78740157480314965" top="0.98425196850393704" bottom="0.98425196850393704" header="0" footer="0"/>
  <pageSetup scale="41" orientation="landscape" r:id="rId1"/>
  <headerFooter alignWithMargins="0"/>
  <rowBreaks count="9" manualBreakCount="9">
    <brk id="46" max="16383" man="1"/>
    <brk id="110" max="10" man="1"/>
    <brk id="263" max="10" man="1"/>
    <brk id="491" max="10" man="1"/>
    <brk id="642" max="10" man="1"/>
    <brk id="700" max="10" man="1"/>
    <brk id="880" max="10" man="1"/>
    <brk id="1066" max="10" man="1"/>
    <brk id="1134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/>
  <dimension ref="A1:U2127"/>
  <sheetViews>
    <sheetView showGridLines="0" zoomScale="80" zoomScaleNormal="80" workbookViewId="0"/>
  </sheetViews>
  <sheetFormatPr baseColWidth="10" defaultColWidth="11.44140625" defaultRowHeight="13.2"/>
  <cols>
    <col min="1" max="1" width="1.6640625" style="30" customWidth="1"/>
    <col min="2" max="2" width="49.109375" style="30" customWidth="1"/>
    <col min="3" max="4" width="15.44140625" style="30" customWidth="1"/>
    <col min="5" max="5" width="18.44140625" style="30" customWidth="1"/>
    <col min="6" max="6" width="13.44140625" style="30" customWidth="1"/>
    <col min="7" max="7" width="17.6640625" style="30" customWidth="1"/>
    <col min="8" max="8" width="10.5546875" style="30" customWidth="1"/>
    <col min="9" max="9" width="15.88671875" style="30" customWidth="1"/>
    <col min="10" max="10" width="9.5546875" style="30" customWidth="1"/>
    <col min="11" max="11" width="12.44140625" style="30" customWidth="1"/>
    <col min="12" max="12" width="12.6640625" style="30" customWidth="1"/>
    <col min="13" max="13" width="24" style="30" bestFit="1" customWidth="1"/>
    <col min="14" max="14" width="33.33203125" style="30" bestFit="1" customWidth="1"/>
    <col min="15" max="15" width="13.44140625" style="30" customWidth="1"/>
    <col min="16" max="16" width="4" style="30" customWidth="1"/>
    <col min="17" max="20" width="11.5546875" style="30" bestFit="1" customWidth="1"/>
    <col min="21" max="21" width="30.33203125" style="30" bestFit="1" customWidth="1"/>
    <col min="22" max="16384" width="11.44140625" style="30"/>
  </cols>
  <sheetData>
    <row r="1" spans="2:15" s="9" customFormat="1" ht="12.6">
      <c r="B1" s="243"/>
      <c r="C1" s="31"/>
      <c r="D1" s="244"/>
      <c r="E1" s="244"/>
      <c r="F1" s="244"/>
      <c r="G1" s="245"/>
      <c r="H1" s="245"/>
      <c r="I1" s="245"/>
      <c r="J1" s="243"/>
      <c r="K1" s="243"/>
      <c r="O1" s="246"/>
    </row>
    <row r="2" spans="2:15" s="9" customFormat="1" ht="12.6">
      <c r="B2" s="243"/>
      <c r="C2" s="243"/>
      <c r="D2" s="245"/>
      <c r="E2" s="245"/>
      <c r="F2" s="245"/>
      <c r="G2" s="245"/>
      <c r="H2" s="245"/>
      <c r="I2" s="245"/>
      <c r="J2" s="243"/>
    </row>
    <row r="3" spans="2:15" s="9" customFormat="1" ht="12.6">
      <c r="B3" s="243"/>
      <c r="C3" s="243"/>
      <c r="D3" s="245"/>
      <c r="E3" s="245"/>
      <c r="F3" s="245"/>
      <c r="G3" s="245"/>
      <c r="H3" s="245"/>
      <c r="I3" s="12" t="s">
        <v>21</v>
      </c>
      <c r="J3" s="247" t="s">
        <v>127</v>
      </c>
      <c r="K3" s="243"/>
    </row>
    <row r="4" spans="2:15" s="9" customFormat="1" ht="12.6">
      <c r="B4" s="243"/>
      <c r="C4" s="243"/>
      <c r="D4" s="245"/>
      <c r="E4" s="245"/>
      <c r="F4" s="245"/>
      <c r="G4" s="245"/>
      <c r="H4" s="245"/>
      <c r="I4" s="245"/>
      <c r="J4" s="243"/>
      <c r="K4" s="243"/>
    </row>
    <row r="5" spans="2:15" s="9" customFormat="1" ht="12.6">
      <c r="B5" s="243"/>
      <c r="C5" s="243"/>
      <c r="D5" s="245"/>
      <c r="E5" s="245"/>
      <c r="F5" s="245"/>
      <c r="G5" s="245"/>
      <c r="H5" s="245"/>
      <c r="I5" s="245"/>
      <c r="J5" s="243"/>
      <c r="K5" s="243"/>
    </row>
    <row r="6" spans="2:15" s="9" customFormat="1" ht="12.6">
      <c r="B6" s="243"/>
      <c r="C6" s="243"/>
      <c r="D6" s="245"/>
      <c r="E6" s="245"/>
      <c r="F6" s="245"/>
      <c r="G6" s="245"/>
      <c r="H6" s="245"/>
      <c r="I6" s="245"/>
      <c r="J6" s="243"/>
      <c r="K6" s="243"/>
    </row>
    <row r="7" spans="2:15" s="9" customFormat="1" ht="20.25" customHeight="1">
      <c r="B7" s="243"/>
      <c r="C7" s="243"/>
      <c r="D7" s="245"/>
      <c r="E7" s="245"/>
      <c r="F7" s="245"/>
      <c r="G7" s="245"/>
      <c r="H7" s="245"/>
      <c r="I7" s="245"/>
      <c r="J7" s="243"/>
      <c r="K7" s="31"/>
    </row>
    <row r="8" spans="2:15" s="9" customFormat="1" ht="12.6">
      <c r="B8" s="243"/>
      <c r="C8" s="243"/>
      <c r="D8" s="245"/>
      <c r="E8" s="245"/>
      <c r="F8" s="245"/>
      <c r="G8" s="245"/>
      <c r="H8" s="245"/>
      <c r="I8" s="245"/>
      <c r="J8" s="243"/>
      <c r="K8" s="243"/>
    </row>
    <row r="9" spans="2:15" s="9" customFormat="1" ht="12.6">
      <c r="B9" s="243"/>
      <c r="C9" s="243"/>
      <c r="D9" s="246"/>
      <c r="E9" s="246"/>
      <c r="F9" s="245"/>
      <c r="G9" s="245"/>
      <c r="H9" s="245"/>
      <c r="I9" s="139"/>
      <c r="J9" s="243"/>
      <c r="K9" s="243"/>
    </row>
    <row r="10" spans="2:15" s="9" customFormat="1">
      <c r="B10" s="333" t="s">
        <v>52</v>
      </c>
      <c r="C10" s="334"/>
      <c r="D10" s="334"/>
      <c r="E10" s="334"/>
      <c r="F10" s="246"/>
      <c r="G10" s="245"/>
      <c r="H10" s="245"/>
      <c r="I10" s="245"/>
      <c r="J10" s="243"/>
      <c r="K10" s="243"/>
    </row>
    <row r="11" spans="2:15" s="182" customFormat="1" ht="12.6">
      <c r="B11" s="248"/>
      <c r="C11" s="248"/>
      <c r="D11" s="249"/>
      <c r="E11" s="249"/>
      <c r="F11" s="249"/>
      <c r="G11" s="249"/>
      <c r="H11" s="249"/>
      <c r="I11" s="249"/>
      <c r="J11" s="250"/>
      <c r="K11" s="250"/>
    </row>
    <row r="12" spans="2:15" s="255" customFormat="1" ht="25.2">
      <c r="B12" s="251" t="s">
        <v>26</v>
      </c>
      <c r="C12" s="251"/>
      <c r="D12" s="252" t="s">
        <v>25</v>
      </c>
      <c r="E12" s="252" t="s">
        <v>0</v>
      </c>
      <c r="F12" s="252" t="s">
        <v>1</v>
      </c>
      <c r="G12" s="252" t="s">
        <v>2</v>
      </c>
      <c r="H12" s="252" t="s">
        <v>3</v>
      </c>
      <c r="I12" s="252" t="s">
        <v>4</v>
      </c>
      <c r="J12" s="253"/>
      <c r="K12" s="253"/>
      <c r="L12" s="254"/>
      <c r="M12" s="254"/>
    </row>
    <row r="13" spans="2:15" s="12" customFormat="1" ht="12.6" hidden="1">
      <c r="B13" s="213">
        <v>37469</v>
      </c>
      <c r="C13" s="256"/>
      <c r="D13" s="216">
        <v>1596</v>
      </c>
      <c r="E13" s="216">
        <v>339.740881</v>
      </c>
      <c r="F13" s="216">
        <v>789</v>
      </c>
      <c r="G13" s="216">
        <v>68.907484999999994</v>
      </c>
      <c r="H13" s="216">
        <v>32</v>
      </c>
      <c r="I13" s="216">
        <v>2.1404139999999998</v>
      </c>
      <c r="J13" s="257"/>
      <c r="K13" s="257"/>
    </row>
    <row r="14" spans="2:15" s="12" customFormat="1" ht="12.6" hidden="1">
      <c r="B14" s="213">
        <v>37500</v>
      </c>
      <c r="C14" s="256"/>
      <c r="D14" s="216">
        <v>1792</v>
      </c>
      <c r="E14" s="216">
        <v>410.018484</v>
      </c>
      <c r="F14" s="216">
        <v>769</v>
      </c>
      <c r="G14" s="216">
        <v>67.249896000000007</v>
      </c>
      <c r="H14" s="216">
        <v>49</v>
      </c>
      <c r="I14" s="216">
        <v>4.1625110000000003</v>
      </c>
      <c r="J14" s="257"/>
      <c r="K14" s="257"/>
    </row>
    <row r="15" spans="2:15" s="12" customFormat="1" ht="12.6" hidden="1">
      <c r="B15" s="213">
        <v>37530</v>
      </c>
      <c r="C15" s="256"/>
      <c r="D15" s="216">
        <v>2015</v>
      </c>
      <c r="E15" s="216">
        <v>501.60163300000005</v>
      </c>
      <c r="F15" s="216">
        <v>920</v>
      </c>
      <c r="G15" s="216">
        <v>95.700835999999995</v>
      </c>
      <c r="H15" s="216">
        <v>28</v>
      </c>
      <c r="I15" s="216">
        <v>7.298235</v>
      </c>
      <c r="J15" s="257"/>
      <c r="K15" s="257"/>
    </row>
    <row r="16" spans="2:15" s="12" customFormat="1" ht="12.6" hidden="1">
      <c r="B16" s="213">
        <v>37561</v>
      </c>
      <c r="C16" s="256"/>
      <c r="D16" s="216">
        <v>2232</v>
      </c>
      <c r="E16" s="216">
        <v>574.42668400000002</v>
      </c>
      <c r="F16" s="216">
        <v>871</v>
      </c>
      <c r="G16" s="216">
        <v>87.645982000000004</v>
      </c>
      <c r="H16" s="216">
        <v>49</v>
      </c>
      <c r="I16" s="216">
        <v>24.669421</v>
      </c>
      <c r="J16" s="257"/>
      <c r="K16" s="257"/>
    </row>
    <row r="17" spans="2:11" s="12" customFormat="1" ht="12.6" hidden="1">
      <c r="B17" s="213">
        <v>37591</v>
      </c>
      <c r="C17" s="256"/>
      <c r="D17" s="216">
        <v>2422</v>
      </c>
      <c r="E17" s="216">
        <v>706.74704099999997</v>
      </c>
      <c r="F17" s="216">
        <v>1082</v>
      </c>
      <c r="G17" s="216">
        <v>115.380347</v>
      </c>
      <c r="H17" s="216">
        <v>38</v>
      </c>
      <c r="I17" s="216">
        <v>5.0270320000000002</v>
      </c>
      <c r="J17" s="257"/>
      <c r="K17" s="257"/>
    </row>
    <row r="18" spans="2:11" s="12" customFormat="1" ht="12.6" hidden="1">
      <c r="B18" s="213">
        <v>37622</v>
      </c>
      <c r="C18" s="256"/>
      <c r="D18" s="216">
        <v>2484</v>
      </c>
      <c r="E18" s="216">
        <v>803.29578200000003</v>
      </c>
      <c r="F18" s="216">
        <v>1210</v>
      </c>
      <c r="G18" s="216">
        <v>75.147913000000017</v>
      </c>
      <c r="H18" s="216">
        <v>32</v>
      </c>
      <c r="I18" s="216">
        <v>9.7139880000000005</v>
      </c>
      <c r="J18" s="257"/>
      <c r="K18" s="257"/>
    </row>
    <row r="19" spans="2:11" s="12" customFormat="1" ht="12.6" hidden="1">
      <c r="B19" s="213">
        <v>37653</v>
      </c>
      <c r="C19" s="256"/>
      <c r="D19" s="216">
        <v>2559</v>
      </c>
      <c r="E19" s="216">
        <v>870.24994100000004</v>
      </c>
      <c r="F19" s="216">
        <v>1168</v>
      </c>
      <c r="G19" s="216">
        <v>82.673513000000014</v>
      </c>
      <c r="H19" s="216">
        <v>140</v>
      </c>
      <c r="I19" s="216">
        <v>9.7477649999999993</v>
      </c>
      <c r="J19" s="257"/>
      <c r="K19" s="257"/>
    </row>
    <row r="20" spans="2:11" s="12" customFormat="1" ht="12.6" hidden="1">
      <c r="B20" s="213">
        <v>37681</v>
      </c>
      <c r="C20" s="256"/>
      <c r="D20" s="216">
        <v>2718</v>
      </c>
      <c r="E20" s="216">
        <v>942.96481800000004</v>
      </c>
      <c r="F20" s="216">
        <v>1146</v>
      </c>
      <c r="G20" s="216">
        <v>67.953712999999993</v>
      </c>
      <c r="H20" s="216">
        <v>158</v>
      </c>
      <c r="I20" s="216">
        <v>5.8699470000000007</v>
      </c>
      <c r="J20" s="257"/>
      <c r="K20" s="257"/>
    </row>
    <row r="21" spans="2:11" s="12" customFormat="1" ht="12.6" hidden="1">
      <c r="B21" s="213">
        <v>37712</v>
      </c>
      <c r="C21" s="256"/>
      <c r="D21" s="216">
        <v>2883</v>
      </c>
      <c r="E21" s="216">
        <v>1037.6269800000002</v>
      </c>
      <c r="F21" s="216">
        <v>1311</v>
      </c>
      <c r="G21" s="216">
        <v>107.869192</v>
      </c>
      <c r="H21" s="216">
        <v>153</v>
      </c>
      <c r="I21" s="216">
        <v>8.9174199999999999</v>
      </c>
      <c r="J21" s="257"/>
      <c r="K21" s="257"/>
    </row>
    <row r="22" spans="2:11" s="12" customFormat="1" ht="12.6" hidden="1">
      <c r="B22" s="213">
        <v>37742</v>
      </c>
      <c r="C22" s="256"/>
      <c r="D22" s="216">
        <v>2976</v>
      </c>
      <c r="E22" s="216">
        <v>1111.3801860000001</v>
      </c>
      <c r="F22" s="216">
        <v>1407</v>
      </c>
      <c r="G22" s="216">
        <v>86.019116999999994</v>
      </c>
      <c r="H22" s="216">
        <v>75</v>
      </c>
      <c r="I22" s="216">
        <v>9.2084110000000017</v>
      </c>
      <c r="J22" s="257"/>
      <c r="K22" s="257"/>
    </row>
    <row r="23" spans="2:11" s="12" customFormat="1" ht="12.6" hidden="1">
      <c r="B23" s="213">
        <v>37773</v>
      </c>
      <c r="C23" s="256"/>
      <c r="D23" s="216">
        <v>3092</v>
      </c>
      <c r="E23" s="216">
        <v>1207.7873669999999</v>
      </c>
      <c r="F23" s="216">
        <v>1412</v>
      </c>
      <c r="G23" s="216">
        <v>115.825965</v>
      </c>
      <c r="H23" s="216">
        <v>186</v>
      </c>
      <c r="I23" s="216">
        <v>11.775895999999999</v>
      </c>
      <c r="J23" s="257"/>
      <c r="K23" s="257"/>
    </row>
    <row r="24" spans="2:11" s="12" customFormat="1" ht="12.6" hidden="1">
      <c r="B24" s="213">
        <v>37803</v>
      </c>
      <c r="C24" s="256"/>
      <c r="D24" s="216">
        <v>3205</v>
      </c>
      <c r="E24" s="216">
        <v>1269.3781020000001</v>
      </c>
      <c r="F24" s="216">
        <v>1370</v>
      </c>
      <c r="G24" s="216">
        <v>91.515658999999999</v>
      </c>
      <c r="H24" s="216">
        <v>448</v>
      </c>
      <c r="I24" s="216">
        <v>24.872648000000002</v>
      </c>
      <c r="J24" s="257"/>
      <c r="K24" s="257"/>
    </row>
    <row r="25" spans="2:11" s="12" customFormat="1" ht="12.6" hidden="1">
      <c r="B25" s="213">
        <v>37834</v>
      </c>
      <c r="C25" s="256"/>
      <c r="D25" s="216">
        <v>3326</v>
      </c>
      <c r="E25" s="216">
        <v>1332.7735660000001</v>
      </c>
      <c r="F25" s="216">
        <v>1402</v>
      </c>
      <c r="G25" s="216">
        <v>84.844590000000011</v>
      </c>
      <c r="H25" s="216">
        <v>475</v>
      </c>
      <c r="I25" s="216">
        <v>17.640595999999999</v>
      </c>
      <c r="J25" s="257"/>
      <c r="K25" s="257"/>
    </row>
    <row r="26" spans="2:11" s="12" customFormat="1" ht="12.6" hidden="1">
      <c r="B26" s="213">
        <v>37865</v>
      </c>
      <c r="C26" s="256"/>
      <c r="D26" s="216">
        <v>3434</v>
      </c>
      <c r="E26" s="216">
        <v>1367.536926</v>
      </c>
      <c r="F26" s="216">
        <v>1416</v>
      </c>
      <c r="G26" s="216">
        <v>78.854026000000005</v>
      </c>
      <c r="H26" s="216">
        <v>771</v>
      </c>
      <c r="I26" s="216">
        <v>16.560894999999999</v>
      </c>
      <c r="J26" s="257"/>
      <c r="K26" s="257"/>
    </row>
    <row r="27" spans="2:11" s="12" customFormat="1" ht="12.6" hidden="1">
      <c r="B27" s="213">
        <v>37895</v>
      </c>
      <c r="C27" s="256"/>
      <c r="D27" s="216">
        <v>3473</v>
      </c>
      <c r="E27" s="216">
        <v>1414.173442</v>
      </c>
      <c r="F27" s="216">
        <v>1515</v>
      </c>
      <c r="G27" s="216">
        <v>99.063372000000001</v>
      </c>
      <c r="H27" s="216">
        <v>384</v>
      </c>
      <c r="I27" s="216">
        <v>37.543307000000006</v>
      </c>
      <c r="J27" s="257"/>
      <c r="K27" s="257"/>
    </row>
    <row r="28" spans="2:11" s="12" customFormat="1" ht="12.6" hidden="1">
      <c r="B28" s="213">
        <v>37926</v>
      </c>
      <c r="C28" s="256"/>
      <c r="D28" s="216">
        <v>3563</v>
      </c>
      <c r="E28" s="216">
        <v>1459.761927</v>
      </c>
      <c r="F28" s="216">
        <v>1339</v>
      </c>
      <c r="G28" s="216">
        <v>84.712826000000021</v>
      </c>
      <c r="H28" s="216">
        <v>219</v>
      </c>
      <c r="I28" s="216">
        <v>34.030644000000002</v>
      </c>
      <c r="J28" s="257"/>
      <c r="K28" s="257"/>
    </row>
    <row r="29" spans="2:11" s="12" customFormat="1" ht="12.6" hidden="1">
      <c r="B29" s="213">
        <v>37956</v>
      </c>
      <c r="C29" s="256"/>
      <c r="D29" s="216">
        <v>3654</v>
      </c>
      <c r="E29" s="216">
        <v>1489.9382500000002</v>
      </c>
      <c r="F29" s="216">
        <v>1461</v>
      </c>
      <c r="G29" s="216">
        <v>98.049477999999993</v>
      </c>
      <c r="H29" s="216">
        <v>898</v>
      </c>
      <c r="I29" s="216">
        <v>65.596860000000007</v>
      </c>
      <c r="J29" s="257"/>
      <c r="K29" s="257"/>
    </row>
    <row r="30" spans="2:11" s="12" customFormat="1" ht="12.6" hidden="1">
      <c r="B30" s="213">
        <v>37987</v>
      </c>
      <c r="C30" s="256"/>
      <c r="D30" s="216">
        <v>3646</v>
      </c>
      <c r="E30" s="216">
        <v>1514.742236</v>
      </c>
      <c r="F30" s="216">
        <v>1348</v>
      </c>
      <c r="G30" s="216">
        <v>75.934124999999995</v>
      </c>
      <c r="H30" s="216">
        <v>360</v>
      </c>
      <c r="I30" s="216">
        <v>40.671697000000002</v>
      </c>
      <c r="J30" s="257"/>
      <c r="K30" s="257"/>
    </row>
    <row r="31" spans="2:11" s="12" customFormat="1" ht="12.6" hidden="1">
      <c r="B31" s="213">
        <v>38018</v>
      </c>
      <c r="C31" s="256"/>
      <c r="D31" s="216">
        <v>3644</v>
      </c>
      <c r="E31" s="216">
        <v>1503.2856350000002</v>
      </c>
      <c r="F31" s="216">
        <v>1277</v>
      </c>
      <c r="G31" s="216">
        <v>68.617936999999998</v>
      </c>
      <c r="H31" s="216">
        <v>195</v>
      </c>
      <c r="I31" s="216">
        <v>39.712586999999999</v>
      </c>
      <c r="J31" s="257"/>
      <c r="K31" s="257"/>
    </row>
    <row r="32" spans="2:11" s="12" customFormat="1" ht="12.6" hidden="1">
      <c r="B32" s="213">
        <v>38047</v>
      </c>
      <c r="C32" s="256"/>
      <c r="D32" s="216">
        <v>3670</v>
      </c>
      <c r="E32" s="216">
        <v>1528.184397</v>
      </c>
      <c r="F32" s="216">
        <v>1372</v>
      </c>
      <c r="G32" s="216">
        <v>88.499489999999994</v>
      </c>
      <c r="H32" s="216">
        <v>372</v>
      </c>
      <c r="I32" s="216">
        <v>57.357529000000007</v>
      </c>
      <c r="J32" s="257"/>
      <c r="K32" s="257"/>
    </row>
    <row r="33" spans="2:11" s="12" customFormat="1" ht="12.6" hidden="1">
      <c r="B33" s="213">
        <v>38078</v>
      </c>
      <c r="C33" s="256"/>
      <c r="D33" s="216">
        <v>3670</v>
      </c>
      <c r="E33" s="216">
        <v>1453.6976820000002</v>
      </c>
      <c r="F33" s="216">
        <v>1300</v>
      </c>
      <c r="G33" s="216">
        <v>75.786890999999997</v>
      </c>
      <c r="H33" s="216">
        <v>344</v>
      </c>
      <c r="I33" s="216">
        <v>103.719917</v>
      </c>
      <c r="J33" s="257"/>
      <c r="K33" s="257"/>
    </row>
    <row r="34" spans="2:11" s="12" customFormat="1" ht="12.6" hidden="1">
      <c r="B34" s="213">
        <v>38108</v>
      </c>
      <c r="C34" s="256"/>
      <c r="D34" s="216">
        <v>3659</v>
      </c>
      <c r="E34" s="216">
        <v>1454.927085</v>
      </c>
      <c r="F34" s="216">
        <v>1128</v>
      </c>
      <c r="G34" s="216">
        <v>63.891688000000002</v>
      </c>
      <c r="H34" s="216">
        <v>207</v>
      </c>
      <c r="I34" s="216">
        <v>54.042555</v>
      </c>
      <c r="J34" s="257"/>
      <c r="K34" s="257"/>
    </row>
    <row r="35" spans="2:11" s="12" customFormat="1" ht="12.6" hidden="1">
      <c r="B35" s="213">
        <v>38139</v>
      </c>
      <c r="C35" s="256"/>
      <c r="D35" s="216">
        <v>3673</v>
      </c>
      <c r="E35" s="216">
        <v>1464.872069</v>
      </c>
      <c r="F35" s="216">
        <v>1399</v>
      </c>
      <c r="G35" s="216">
        <v>63.062998</v>
      </c>
      <c r="H35" s="216">
        <v>376</v>
      </c>
      <c r="I35" s="216">
        <v>50.585639</v>
      </c>
      <c r="J35" s="257"/>
      <c r="K35" s="257"/>
    </row>
    <row r="36" spans="2:11" s="12" customFormat="1" ht="12.6" hidden="1">
      <c r="B36" s="213">
        <v>38169</v>
      </c>
      <c r="C36" s="256"/>
      <c r="D36" s="216">
        <f t="shared" ref="D36:I45" si="0">+D246+D456</f>
        <v>3638</v>
      </c>
      <c r="E36" s="216">
        <f t="shared" si="0"/>
        <v>1487.45135</v>
      </c>
      <c r="F36" s="216">
        <f t="shared" si="0"/>
        <v>1193</v>
      </c>
      <c r="G36" s="216">
        <f t="shared" si="0"/>
        <v>61</v>
      </c>
      <c r="H36" s="216">
        <f t="shared" si="0"/>
        <v>249</v>
      </c>
      <c r="I36" s="216">
        <f t="shared" si="0"/>
        <v>25</v>
      </c>
      <c r="J36" s="257"/>
      <c r="K36" s="257"/>
    </row>
    <row r="37" spans="2:11" s="12" customFormat="1" ht="12.6" hidden="1">
      <c r="B37" s="213">
        <v>38200</v>
      </c>
      <c r="C37" s="256"/>
      <c r="D37" s="216">
        <f t="shared" si="0"/>
        <v>3599</v>
      </c>
      <c r="E37" s="216">
        <f t="shared" si="0"/>
        <v>1468.7476689999999</v>
      </c>
      <c r="F37" s="216">
        <f t="shared" si="0"/>
        <v>1054</v>
      </c>
      <c r="G37" s="216">
        <f t="shared" si="0"/>
        <v>76</v>
      </c>
      <c r="H37" s="216">
        <f t="shared" si="0"/>
        <v>172</v>
      </c>
      <c r="I37" s="216">
        <f t="shared" si="0"/>
        <v>63</v>
      </c>
      <c r="J37" s="257"/>
      <c r="K37" s="257"/>
    </row>
    <row r="38" spans="2:11" s="12" customFormat="1" ht="12.6" hidden="1">
      <c r="B38" s="213">
        <v>38231</v>
      </c>
      <c r="C38" s="256"/>
      <c r="D38" s="216">
        <f t="shared" si="0"/>
        <v>3543</v>
      </c>
      <c r="E38" s="216">
        <f t="shared" si="0"/>
        <v>1391.2904669999998</v>
      </c>
      <c r="F38" s="216">
        <f t="shared" si="0"/>
        <v>1026</v>
      </c>
      <c r="G38" s="216">
        <f t="shared" si="0"/>
        <v>50</v>
      </c>
      <c r="H38" s="216">
        <f t="shared" si="0"/>
        <v>363</v>
      </c>
      <c r="I38" s="216">
        <f t="shared" si="0"/>
        <v>71</v>
      </c>
      <c r="J38" s="257"/>
      <c r="K38" s="257"/>
    </row>
    <row r="39" spans="2:11" s="12" customFormat="1" ht="12.6" hidden="1">
      <c r="B39" s="213">
        <v>38261</v>
      </c>
      <c r="C39" s="256"/>
      <c r="D39" s="216">
        <f t="shared" si="0"/>
        <v>3526</v>
      </c>
      <c r="E39" s="216">
        <f t="shared" si="0"/>
        <v>1482.3942489999999</v>
      </c>
      <c r="F39" s="216">
        <f t="shared" si="0"/>
        <v>1146</v>
      </c>
      <c r="G39" s="216">
        <f t="shared" si="0"/>
        <v>52.950027999999996</v>
      </c>
      <c r="H39" s="216">
        <f t="shared" si="0"/>
        <v>222</v>
      </c>
      <c r="I39" s="216">
        <f t="shared" si="0"/>
        <v>18.871358000000001</v>
      </c>
      <c r="J39" s="257"/>
      <c r="K39" s="257"/>
    </row>
    <row r="40" spans="2:11" s="12" customFormat="1" ht="12.6" hidden="1">
      <c r="B40" s="213">
        <v>38292</v>
      </c>
      <c r="C40" s="256"/>
      <c r="D40" s="216">
        <f t="shared" si="0"/>
        <v>3476</v>
      </c>
      <c r="E40" s="216">
        <f t="shared" si="0"/>
        <v>1501.3152519999999</v>
      </c>
      <c r="F40" s="216">
        <f t="shared" si="0"/>
        <v>989</v>
      </c>
      <c r="G40" s="216">
        <f t="shared" si="0"/>
        <v>67.506652000000003</v>
      </c>
      <c r="H40" s="216">
        <f t="shared" si="0"/>
        <v>156</v>
      </c>
      <c r="I40" s="216">
        <f t="shared" si="0"/>
        <v>40.834504000000003</v>
      </c>
      <c r="J40" s="257"/>
      <c r="K40" s="257"/>
    </row>
    <row r="41" spans="2:11" s="12" customFormat="1" ht="12.6" hidden="1">
      <c r="B41" s="213">
        <v>38322</v>
      </c>
      <c r="C41" s="256"/>
      <c r="D41" s="216">
        <f t="shared" si="0"/>
        <v>3428</v>
      </c>
      <c r="E41" s="216">
        <f t="shared" si="0"/>
        <v>1534.3873589999998</v>
      </c>
      <c r="F41" s="216">
        <f t="shared" si="0"/>
        <v>976</v>
      </c>
      <c r="G41" s="216">
        <f t="shared" si="0"/>
        <v>62.569947999999997</v>
      </c>
      <c r="H41" s="216">
        <f t="shared" si="0"/>
        <v>320</v>
      </c>
      <c r="I41" s="216">
        <f t="shared" si="0"/>
        <v>27.048255999999999</v>
      </c>
      <c r="J41" s="257"/>
      <c r="K41" s="257"/>
    </row>
    <row r="42" spans="2:11" s="12" customFormat="1" ht="12.6" hidden="1">
      <c r="B42" s="213">
        <v>38353</v>
      </c>
      <c r="C42" s="256"/>
      <c r="D42" s="216">
        <f t="shared" si="0"/>
        <v>3391</v>
      </c>
      <c r="E42" s="216">
        <f t="shared" si="0"/>
        <v>1523.7008350000001</v>
      </c>
      <c r="F42" s="216">
        <f t="shared" si="0"/>
        <v>876</v>
      </c>
      <c r="G42" s="216">
        <f t="shared" si="0"/>
        <v>46.614691999999998</v>
      </c>
      <c r="H42" s="216">
        <f t="shared" si="0"/>
        <v>240</v>
      </c>
      <c r="I42" s="216">
        <f t="shared" si="0"/>
        <v>57.607624999999999</v>
      </c>
      <c r="J42" s="257"/>
      <c r="K42" s="257"/>
    </row>
    <row r="43" spans="2:11" s="12" customFormat="1" ht="12.6" hidden="1">
      <c r="B43" s="213">
        <v>38384</v>
      </c>
      <c r="C43" s="256"/>
      <c r="D43" s="216">
        <f t="shared" si="0"/>
        <v>3358</v>
      </c>
      <c r="E43" s="216">
        <f t="shared" si="0"/>
        <v>1504.2204590000001</v>
      </c>
      <c r="F43" s="216">
        <f t="shared" si="0"/>
        <v>859</v>
      </c>
      <c r="G43" s="216">
        <f t="shared" si="0"/>
        <v>42.509891000000003</v>
      </c>
      <c r="H43" s="216">
        <f t="shared" si="0"/>
        <v>125</v>
      </c>
      <c r="I43" s="216">
        <f t="shared" si="0"/>
        <v>44.804532999999999</v>
      </c>
      <c r="J43" s="257"/>
      <c r="K43" s="257"/>
    </row>
    <row r="44" spans="2:11" s="12" customFormat="1" ht="12.6" hidden="1">
      <c r="B44" s="213">
        <v>38412</v>
      </c>
      <c r="C44" s="256"/>
      <c r="D44" s="216">
        <f t="shared" si="0"/>
        <v>3319</v>
      </c>
      <c r="E44" s="216">
        <f t="shared" si="0"/>
        <v>1518.607092</v>
      </c>
      <c r="F44" s="216">
        <f t="shared" si="0"/>
        <v>867</v>
      </c>
      <c r="G44" s="216">
        <f t="shared" si="0"/>
        <v>48.343547999999998</v>
      </c>
      <c r="H44" s="216">
        <f t="shared" si="0"/>
        <v>210</v>
      </c>
      <c r="I44" s="216">
        <f t="shared" si="0"/>
        <v>26.345407999999999</v>
      </c>
      <c r="J44" s="257"/>
      <c r="K44" s="257"/>
    </row>
    <row r="45" spans="2:11" s="12" customFormat="1" ht="12.6" hidden="1">
      <c r="B45" s="213">
        <v>38443</v>
      </c>
      <c r="C45" s="256"/>
      <c r="D45" s="216">
        <f t="shared" si="0"/>
        <v>3289</v>
      </c>
      <c r="E45" s="216">
        <f t="shared" si="0"/>
        <v>1520.8059600000001</v>
      </c>
      <c r="F45" s="216">
        <f t="shared" si="0"/>
        <v>842</v>
      </c>
      <c r="G45" s="216">
        <f t="shared" si="0"/>
        <v>60.470215000000003</v>
      </c>
      <c r="H45" s="216">
        <f t="shared" si="0"/>
        <v>131</v>
      </c>
      <c r="I45" s="216">
        <f t="shared" si="0"/>
        <v>25.424306999999999</v>
      </c>
      <c r="J45" s="257"/>
      <c r="K45" s="257"/>
    </row>
    <row r="46" spans="2:11" s="12" customFormat="1" ht="12.6" hidden="1">
      <c r="B46" s="213">
        <v>38473</v>
      </c>
      <c r="C46" s="256"/>
      <c r="D46" s="216">
        <f t="shared" ref="D46:I55" si="1">+D256+D466</f>
        <v>3261</v>
      </c>
      <c r="E46" s="216">
        <f t="shared" si="1"/>
        <v>1520.6499410000001</v>
      </c>
      <c r="F46" s="216">
        <f t="shared" si="1"/>
        <v>777</v>
      </c>
      <c r="G46" s="216">
        <f t="shared" si="1"/>
        <v>42.611549000000004</v>
      </c>
      <c r="H46" s="216">
        <f t="shared" si="1"/>
        <v>147</v>
      </c>
      <c r="I46" s="216">
        <f t="shared" si="1"/>
        <v>49.882370000000002</v>
      </c>
      <c r="J46" s="257"/>
      <c r="K46" s="257"/>
    </row>
    <row r="47" spans="2:11" s="12" customFormat="1" ht="12.6" hidden="1">
      <c r="B47" s="213">
        <v>38504</v>
      </c>
      <c r="C47" s="256"/>
      <c r="D47" s="216">
        <f t="shared" si="1"/>
        <v>3237</v>
      </c>
      <c r="E47" s="216">
        <f t="shared" si="1"/>
        <v>1527.21994</v>
      </c>
      <c r="F47" s="216">
        <f t="shared" si="1"/>
        <v>788</v>
      </c>
      <c r="G47" s="216">
        <f t="shared" si="1"/>
        <v>39.649597999999997</v>
      </c>
      <c r="H47" s="216">
        <f t="shared" si="1"/>
        <v>249</v>
      </c>
      <c r="I47" s="216">
        <f t="shared" si="1"/>
        <v>33.621234000000001</v>
      </c>
      <c r="J47" s="257"/>
      <c r="K47" s="257"/>
    </row>
    <row r="48" spans="2:11" s="12" customFormat="1" ht="12.6" hidden="1">
      <c r="B48" s="213">
        <v>38534</v>
      </c>
      <c r="C48" s="256"/>
      <c r="D48" s="216">
        <f t="shared" si="1"/>
        <v>3214</v>
      </c>
      <c r="E48" s="216">
        <f t="shared" si="1"/>
        <v>1525.6440790000001</v>
      </c>
      <c r="F48" s="216">
        <f t="shared" si="1"/>
        <v>756</v>
      </c>
      <c r="G48" s="216">
        <f t="shared" si="1"/>
        <v>38.539725999999995</v>
      </c>
      <c r="H48" s="216">
        <f t="shared" si="1"/>
        <v>179</v>
      </c>
      <c r="I48" s="216">
        <f t="shared" si="1"/>
        <v>40.587872999999995</v>
      </c>
      <c r="J48" s="257"/>
      <c r="K48" s="257"/>
    </row>
    <row r="49" spans="2:11" s="12" customFormat="1" ht="12.6" hidden="1">
      <c r="B49" s="213">
        <v>38565</v>
      </c>
      <c r="C49" s="256"/>
      <c r="D49" s="216">
        <f t="shared" si="1"/>
        <v>3193</v>
      </c>
      <c r="E49" s="216">
        <f t="shared" si="1"/>
        <v>1496.0553850000001</v>
      </c>
      <c r="F49" s="216">
        <f t="shared" si="1"/>
        <v>747</v>
      </c>
      <c r="G49" s="216">
        <f t="shared" si="1"/>
        <v>38.004008999999996</v>
      </c>
      <c r="H49" s="216">
        <f t="shared" si="1"/>
        <v>138</v>
      </c>
      <c r="I49" s="216">
        <f t="shared" si="1"/>
        <v>79.566196000000005</v>
      </c>
      <c r="J49" s="257"/>
      <c r="K49" s="257"/>
    </row>
    <row r="50" spans="2:11" s="12" customFormat="1" ht="12.6" hidden="1">
      <c r="B50" s="213">
        <v>38596</v>
      </c>
      <c r="C50" s="256"/>
      <c r="D50" s="216">
        <f t="shared" si="1"/>
        <v>3173</v>
      </c>
      <c r="E50" s="216">
        <f t="shared" si="1"/>
        <v>1442.829205</v>
      </c>
      <c r="F50" s="216">
        <f t="shared" si="1"/>
        <v>777</v>
      </c>
      <c r="G50" s="216">
        <f t="shared" si="1"/>
        <v>38.643818999999993</v>
      </c>
      <c r="H50" s="216">
        <f t="shared" si="1"/>
        <v>235</v>
      </c>
      <c r="I50" s="216">
        <f t="shared" si="1"/>
        <v>29.646249000000001</v>
      </c>
      <c r="J50" s="257"/>
      <c r="K50" s="257"/>
    </row>
    <row r="51" spans="2:11" s="12" customFormat="1" ht="12.6" hidden="1">
      <c r="B51" s="213">
        <v>38626</v>
      </c>
      <c r="C51" s="256"/>
      <c r="D51" s="216">
        <f t="shared" si="1"/>
        <v>3153</v>
      </c>
      <c r="E51" s="216">
        <f t="shared" si="1"/>
        <v>1447.95407</v>
      </c>
      <c r="F51" s="216">
        <f t="shared" si="1"/>
        <v>693</v>
      </c>
      <c r="G51" s="216">
        <f t="shared" si="1"/>
        <v>39.249766000000001</v>
      </c>
      <c r="H51" s="216">
        <f t="shared" si="1"/>
        <v>110</v>
      </c>
      <c r="I51" s="216">
        <f t="shared" si="1"/>
        <v>37.834091999999998</v>
      </c>
      <c r="J51" s="257"/>
      <c r="K51" s="257"/>
    </row>
    <row r="52" spans="2:11" s="12" customFormat="1" ht="12.6" hidden="1">
      <c r="B52" s="213">
        <v>38657</v>
      </c>
      <c r="C52" s="256"/>
      <c r="D52" s="216">
        <f t="shared" si="1"/>
        <v>3136</v>
      </c>
      <c r="E52" s="216">
        <f t="shared" si="1"/>
        <v>1413.2696349999999</v>
      </c>
      <c r="F52" s="216">
        <f t="shared" si="1"/>
        <v>649</v>
      </c>
      <c r="G52" s="216">
        <f t="shared" si="1"/>
        <v>46.097899999999996</v>
      </c>
      <c r="H52" s="216">
        <f t="shared" si="1"/>
        <v>90</v>
      </c>
      <c r="I52" s="216">
        <f t="shared" si="1"/>
        <v>78.609913000000006</v>
      </c>
      <c r="J52" s="257"/>
      <c r="K52" s="257"/>
    </row>
    <row r="53" spans="2:11" s="12" customFormat="1" ht="12.6" hidden="1">
      <c r="B53" s="213">
        <v>38687</v>
      </c>
      <c r="C53" s="256"/>
      <c r="D53" s="216">
        <f t="shared" si="1"/>
        <v>3115</v>
      </c>
      <c r="E53" s="216">
        <f t="shared" si="1"/>
        <v>1431.0986049999999</v>
      </c>
      <c r="F53" s="216">
        <f t="shared" si="1"/>
        <v>673</v>
      </c>
      <c r="G53" s="216">
        <f t="shared" si="1"/>
        <v>66.538935000000009</v>
      </c>
      <c r="H53" s="216">
        <f t="shared" si="1"/>
        <v>181</v>
      </c>
      <c r="I53" s="216">
        <f t="shared" si="1"/>
        <v>45.901882999999998</v>
      </c>
      <c r="J53" s="257"/>
      <c r="K53" s="257"/>
    </row>
    <row r="54" spans="2:11" s="12" customFormat="1" ht="12.6" hidden="1">
      <c r="B54" s="213">
        <v>38718</v>
      </c>
      <c r="C54" s="256"/>
      <c r="D54" s="216">
        <f t="shared" si="1"/>
        <v>3094</v>
      </c>
      <c r="E54" s="216">
        <f t="shared" si="1"/>
        <v>1432.773473</v>
      </c>
      <c r="F54" s="216">
        <f t="shared" si="1"/>
        <v>636</v>
      </c>
      <c r="G54" s="216">
        <f t="shared" si="1"/>
        <v>33.031464999999997</v>
      </c>
      <c r="H54" s="216">
        <f t="shared" si="1"/>
        <v>148</v>
      </c>
      <c r="I54" s="216">
        <f t="shared" si="1"/>
        <v>60.529972999999998</v>
      </c>
      <c r="J54" s="257"/>
      <c r="K54" s="257"/>
    </row>
    <row r="55" spans="2:11" s="12" customFormat="1" ht="12.6" hidden="1">
      <c r="B55" s="213">
        <v>38749</v>
      </c>
      <c r="C55" s="256"/>
      <c r="D55" s="216">
        <f t="shared" si="1"/>
        <v>3061</v>
      </c>
      <c r="E55" s="216">
        <f t="shared" si="1"/>
        <v>1385.459018</v>
      </c>
      <c r="F55" s="216">
        <f t="shared" si="1"/>
        <v>611</v>
      </c>
      <c r="G55" s="216">
        <f t="shared" si="1"/>
        <v>30.675034999999998</v>
      </c>
      <c r="H55" s="216">
        <f t="shared" si="1"/>
        <v>99</v>
      </c>
      <c r="I55" s="216">
        <f t="shared" si="1"/>
        <v>43.308566999999996</v>
      </c>
      <c r="J55" s="257"/>
      <c r="K55" s="257"/>
    </row>
    <row r="56" spans="2:11" s="12" customFormat="1" ht="12.6" hidden="1">
      <c r="B56" s="213">
        <v>38777</v>
      </c>
      <c r="C56" s="256"/>
      <c r="D56" s="216">
        <f t="shared" ref="D56:I65" si="2">+D266+D476</f>
        <v>3044</v>
      </c>
      <c r="E56" s="216">
        <f t="shared" si="2"/>
        <v>1403.3682649999998</v>
      </c>
      <c r="F56" s="216">
        <f t="shared" si="2"/>
        <v>637</v>
      </c>
      <c r="G56" s="216">
        <f t="shared" si="2"/>
        <v>34.833841</v>
      </c>
      <c r="H56" s="216">
        <f t="shared" si="2"/>
        <v>183</v>
      </c>
      <c r="I56" s="216">
        <f t="shared" si="2"/>
        <v>22.444393000000002</v>
      </c>
      <c r="J56" s="257"/>
      <c r="K56" s="257"/>
    </row>
    <row r="57" spans="2:11" s="12" customFormat="1" ht="12.6" hidden="1">
      <c r="B57" s="213">
        <v>38808</v>
      </c>
      <c r="C57" s="256"/>
      <c r="D57" s="216">
        <f t="shared" si="2"/>
        <v>3025</v>
      </c>
      <c r="E57" s="216">
        <f t="shared" si="2"/>
        <v>1414.2477369999999</v>
      </c>
      <c r="F57" s="216">
        <f t="shared" si="2"/>
        <v>559</v>
      </c>
      <c r="G57" s="216">
        <f t="shared" si="2"/>
        <v>40.460366</v>
      </c>
      <c r="H57" s="216">
        <f t="shared" si="2"/>
        <v>100</v>
      </c>
      <c r="I57" s="216">
        <f t="shared" si="2"/>
        <v>26.660934999999998</v>
      </c>
      <c r="J57" s="257"/>
      <c r="K57" s="257"/>
    </row>
    <row r="58" spans="2:11" s="12" customFormat="1" ht="12.6" hidden="1">
      <c r="B58" s="213">
        <v>38838</v>
      </c>
      <c r="C58" s="256"/>
      <c r="D58" s="216">
        <f t="shared" si="2"/>
        <v>2995</v>
      </c>
      <c r="E58" s="216">
        <f t="shared" si="2"/>
        <v>1385.8052710000002</v>
      </c>
      <c r="F58" s="216">
        <f t="shared" si="2"/>
        <v>558</v>
      </c>
      <c r="G58" s="216">
        <f t="shared" si="2"/>
        <v>31.415818000000002</v>
      </c>
      <c r="H58" s="216">
        <f t="shared" si="2"/>
        <v>81</v>
      </c>
      <c r="I58" s="216">
        <f t="shared" si="2"/>
        <v>31.318879000000003</v>
      </c>
      <c r="J58" s="257"/>
      <c r="K58" s="257"/>
    </row>
    <row r="59" spans="2:11" s="12" customFormat="1" ht="12.6" hidden="1">
      <c r="B59" s="213">
        <v>38869</v>
      </c>
      <c r="C59" s="256"/>
      <c r="D59" s="216">
        <f t="shared" si="2"/>
        <v>2981</v>
      </c>
      <c r="E59" s="216">
        <f t="shared" si="2"/>
        <v>1378.1772979999998</v>
      </c>
      <c r="F59" s="216">
        <f t="shared" si="2"/>
        <v>608</v>
      </c>
      <c r="G59" s="216">
        <f t="shared" si="2"/>
        <v>32.744891000000003</v>
      </c>
      <c r="H59" s="216">
        <f t="shared" si="2"/>
        <v>174</v>
      </c>
      <c r="I59" s="216">
        <f t="shared" si="2"/>
        <v>46.114661999999996</v>
      </c>
      <c r="J59" s="257"/>
      <c r="K59" s="257"/>
    </row>
    <row r="60" spans="2:11" s="12" customFormat="1" ht="12.6" hidden="1">
      <c r="B60" s="213">
        <v>38899</v>
      </c>
      <c r="C60" s="256"/>
      <c r="D60" s="216">
        <f t="shared" si="2"/>
        <v>2959</v>
      </c>
      <c r="E60" s="216">
        <f t="shared" si="2"/>
        <v>1373.7936709999999</v>
      </c>
      <c r="F60" s="216">
        <f t="shared" si="2"/>
        <v>513</v>
      </c>
      <c r="G60" s="216">
        <f t="shared" si="2"/>
        <v>28.616205999999998</v>
      </c>
      <c r="H60" s="216">
        <f t="shared" si="2"/>
        <v>116</v>
      </c>
      <c r="I60" s="216">
        <f t="shared" si="2"/>
        <v>33.194172000000002</v>
      </c>
      <c r="J60" s="257"/>
      <c r="K60" s="257"/>
    </row>
    <row r="61" spans="2:11" s="12" customFormat="1" ht="12.6" hidden="1">
      <c r="B61" s="213">
        <v>38930</v>
      </c>
      <c r="C61" s="256"/>
      <c r="D61" s="216">
        <f t="shared" si="2"/>
        <v>2935</v>
      </c>
      <c r="E61" s="216">
        <f t="shared" si="2"/>
        <v>1373.9266969999999</v>
      </c>
      <c r="F61" s="216">
        <f t="shared" si="2"/>
        <v>514</v>
      </c>
      <c r="G61" s="216">
        <f t="shared" si="2"/>
        <v>27.866966999999999</v>
      </c>
      <c r="H61" s="216">
        <f t="shared" si="2"/>
        <v>48</v>
      </c>
      <c r="I61" s="216">
        <f t="shared" si="2"/>
        <v>29.337108999999998</v>
      </c>
      <c r="J61" s="257"/>
      <c r="K61" s="257"/>
    </row>
    <row r="62" spans="2:11" s="12" customFormat="1" ht="12.6" hidden="1">
      <c r="B62" s="213">
        <v>38961</v>
      </c>
      <c r="C62" s="256"/>
      <c r="D62" s="216">
        <f t="shared" si="2"/>
        <v>2918</v>
      </c>
      <c r="E62" s="216">
        <f t="shared" si="2"/>
        <v>1360.2964319999999</v>
      </c>
      <c r="F62" s="216">
        <f t="shared" si="2"/>
        <v>530</v>
      </c>
      <c r="G62" s="216">
        <f t="shared" si="2"/>
        <v>28.452648</v>
      </c>
      <c r="H62" s="216">
        <f t="shared" si="2"/>
        <v>146</v>
      </c>
      <c r="I62" s="216">
        <f t="shared" si="2"/>
        <v>46.978142999999996</v>
      </c>
      <c r="J62" s="257"/>
      <c r="K62" s="257"/>
    </row>
    <row r="63" spans="2:11" s="12" customFormat="1" ht="12.6" hidden="1">
      <c r="B63" s="213">
        <v>38991</v>
      </c>
      <c r="C63" s="256"/>
      <c r="D63" s="216">
        <f t="shared" si="2"/>
        <v>2899</v>
      </c>
      <c r="E63" s="216">
        <f t="shared" si="2"/>
        <v>1352.200992</v>
      </c>
      <c r="F63" s="216">
        <f t="shared" si="2"/>
        <v>490</v>
      </c>
      <c r="G63" s="216">
        <f t="shared" si="2"/>
        <v>25.038506000000002</v>
      </c>
      <c r="H63" s="216">
        <f t="shared" si="2"/>
        <v>82</v>
      </c>
      <c r="I63" s="216">
        <f t="shared" si="2"/>
        <v>30.552278000000001</v>
      </c>
      <c r="J63" s="257"/>
      <c r="K63" s="257"/>
    </row>
    <row r="64" spans="2:11" s="12" customFormat="1" ht="12.6" hidden="1">
      <c r="B64" s="213">
        <v>39022</v>
      </c>
      <c r="C64" s="256"/>
      <c r="D64" s="216">
        <f t="shared" si="2"/>
        <v>2880</v>
      </c>
      <c r="E64" s="216">
        <f t="shared" si="2"/>
        <v>1312.8207899999998</v>
      </c>
      <c r="F64" s="216">
        <f t="shared" si="2"/>
        <v>456</v>
      </c>
      <c r="G64" s="216">
        <f t="shared" si="2"/>
        <v>23.128693999999999</v>
      </c>
      <c r="H64" s="216">
        <f t="shared" si="2"/>
        <v>70</v>
      </c>
      <c r="I64" s="216">
        <f t="shared" si="2"/>
        <v>21.986917000000002</v>
      </c>
      <c r="J64" s="257"/>
      <c r="K64" s="257"/>
    </row>
    <row r="65" spans="2:11" s="12" customFormat="1" ht="12.6" hidden="1">
      <c r="B65" s="213">
        <v>39052</v>
      </c>
      <c r="C65" s="256"/>
      <c r="D65" s="216">
        <f t="shared" si="2"/>
        <v>2863</v>
      </c>
      <c r="E65" s="216">
        <f t="shared" si="2"/>
        <v>1284.054539</v>
      </c>
      <c r="F65" s="216">
        <f t="shared" si="2"/>
        <v>463</v>
      </c>
      <c r="G65" s="216">
        <f t="shared" si="2"/>
        <v>34.885464999999996</v>
      </c>
      <c r="H65" s="216">
        <f t="shared" si="2"/>
        <v>119</v>
      </c>
      <c r="I65" s="216">
        <f t="shared" si="2"/>
        <v>62.174464999999998</v>
      </c>
      <c r="J65" s="257"/>
      <c r="K65" s="257"/>
    </row>
    <row r="66" spans="2:11" s="12" customFormat="1" ht="12.6" hidden="1">
      <c r="B66" s="213">
        <v>39083</v>
      </c>
      <c r="C66" s="256"/>
      <c r="D66" s="216">
        <f t="shared" ref="D66:I75" si="3">+D276+D486</f>
        <v>2853</v>
      </c>
      <c r="E66" s="216">
        <f t="shared" si="3"/>
        <v>1275.220669</v>
      </c>
      <c r="F66" s="216">
        <f t="shared" si="3"/>
        <v>422</v>
      </c>
      <c r="G66" s="216">
        <f t="shared" si="3"/>
        <v>22.734995000000001</v>
      </c>
      <c r="H66" s="216">
        <f t="shared" si="3"/>
        <v>85</v>
      </c>
      <c r="I66" s="216">
        <f t="shared" si="3"/>
        <v>29.479188000000001</v>
      </c>
      <c r="J66" s="257"/>
      <c r="K66" s="257"/>
    </row>
    <row r="67" spans="2:11" s="12" customFormat="1" ht="12.6" hidden="1">
      <c r="B67" s="213">
        <v>39114</v>
      </c>
      <c r="C67" s="256"/>
      <c r="D67" s="216">
        <f t="shared" si="3"/>
        <v>2846</v>
      </c>
      <c r="E67" s="216">
        <f t="shared" si="3"/>
        <v>1270.8288540000001</v>
      </c>
      <c r="F67" s="216">
        <f t="shared" si="3"/>
        <v>416</v>
      </c>
      <c r="G67" s="216">
        <f t="shared" si="3"/>
        <v>20.509682000000002</v>
      </c>
      <c r="H67" s="216">
        <f t="shared" si="3"/>
        <v>41</v>
      </c>
      <c r="I67" s="216">
        <f t="shared" si="3"/>
        <v>25.286400999999998</v>
      </c>
      <c r="J67" s="257"/>
      <c r="K67" s="257"/>
    </row>
    <row r="68" spans="2:11" s="12" customFormat="1" ht="12.6" hidden="1">
      <c r="B68" s="213">
        <v>39142</v>
      </c>
      <c r="C68" s="256"/>
      <c r="D68" s="216">
        <f t="shared" si="3"/>
        <v>2817</v>
      </c>
      <c r="E68" s="216">
        <f t="shared" si="3"/>
        <v>1267.6265199999998</v>
      </c>
      <c r="F68" s="216">
        <f t="shared" si="3"/>
        <v>445</v>
      </c>
      <c r="G68" s="216">
        <f t="shared" si="3"/>
        <v>21.339633999999997</v>
      </c>
      <c r="H68" s="216">
        <f t="shared" si="3"/>
        <v>95</v>
      </c>
      <c r="I68" s="216">
        <f t="shared" si="3"/>
        <v>32.355665000000002</v>
      </c>
      <c r="J68" s="257"/>
      <c r="K68" s="257"/>
    </row>
    <row r="69" spans="2:11" s="12" customFormat="1" ht="12.6" hidden="1">
      <c r="B69" s="213">
        <v>39173</v>
      </c>
      <c r="C69" s="256"/>
      <c r="D69" s="216">
        <v>2809</v>
      </c>
      <c r="E69" s="216">
        <v>1279.677655</v>
      </c>
      <c r="F69" s="216">
        <v>413</v>
      </c>
      <c r="G69" s="216">
        <v>25.333604999999999</v>
      </c>
      <c r="H69" s="216">
        <v>69</v>
      </c>
      <c r="I69" s="216">
        <v>21.400537</v>
      </c>
      <c r="J69" s="257"/>
      <c r="K69" s="257"/>
    </row>
    <row r="70" spans="2:11" s="12" customFormat="1" ht="12.6" hidden="1">
      <c r="B70" s="213">
        <v>39203</v>
      </c>
      <c r="C70" s="256"/>
      <c r="D70" s="216">
        <v>2803</v>
      </c>
      <c r="E70" s="216">
        <v>1277.887888</v>
      </c>
      <c r="F70" s="216">
        <v>398</v>
      </c>
      <c r="G70" s="216">
        <v>20.469377000000001</v>
      </c>
      <c r="H70" s="216">
        <v>70</v>
      </c>
      <c r="I70" s="216">
        <v>29.660395000000001</v>
      </c>
      <c r="J70" s="257"/>
      <c r="K70" s="257"/>
    </row>
    <row r="71" spans="2:11" s="12" customFormat="1" ht="12.6" hidden="1">
      <c r="B71" s="213">
        <v>39234</v>
      </c>
      <c r="C71" s="256"/>
      <c r="D71" s="216">
        <v>2790</v>
      </c>
      <c r="E71" s="216">
        <v>1278.749409</v>
      </c>
      <c r="F71" s="216">
        <v>406</v>
      </c>
      <c r="G71" s="216">
        <v>23.072638000000001</v>
      </c>
      <c r="H71" s="216">
        <v>45</v>
      </c>
      <c r="I71" s="216">
        <v>26.583777000000001</v>
      </c>
      <c r="J71" s="257"/>
      <c r="K71" s="257"/>
    </row>
    <row r="72" spans="2:11" s="12" customFormat="1" ht="12.6" hidden="1">
      <c r="B72" s="213">
        <v>39264</v>
      </c>
      <c r="C72" s="256"/>
      <c r="D72" s="216">
        <v>2783</v>
      </c>
      <c r="E72" s="216">
        <v>1261.0710180000001</v>
      </c>
      <c r="F72" s="216">
        <v>371</v>
      </c>
      <c r="G72" s="216">
        <v>24.231636999999999</v>
      </c>
      <c r="H72" s="216">
        <v>49</v>
      </c>
      <c r="I72" s="216">
        <v>44.932898000000002</v>
      </c>
      <c r="J72" s="257"/>
      <c r="K72" s="257"/>
    </row>
    <row r="73" spans="2:11" s="12" customFormat="1" ht="12.6" hidden="1">
      <c r="B73" s="213">
        <v>39295</v>
      </c>
      <c r="C73" s="256"/>
      <c r="D73" s="216">
        <v>2779</v>
      </c>
      <c r="E73" s="216">
        <v>1245.3404</v>
      </c>
      <c r="F73" s="216">
        <v>396</v>
      </c>
      <c r="G73" s="216">
        <v>21.071332000000002</v>
      </c>
      <c r="H73" s="216">
        <v>38</v>
      </c>
      <c r="I73" s="216">
        <v>34.072723000000003</v>
      </c>
      <c r="J73" s="257"/>
      <c r="K73" s="257"/>
    </row>
    <row r="74" spans="2:11" s="12" customFormat="1" ht="12.6" hidden="1">
      <c r="B74" s="213">
        <v>39326</v>
      </c>
      <c r="C74" s="256"/>
      <c r="D74" s="216">
        <v>2769</v>
      </c>
      <c r="E74" s="216">
        <v>1250.4556620000001</v>
      </c>
      <c r="F74" s="216">
        <v>354</v>
      </c>
      <c r="G74" s="216">
        <v>17.964400000000001</v>
      </c>
      <c r="H74" s="216">
        <v>31</v>
      </c>
      <c r="I74" s="216">
        <v>18.118966</v>
      </c>
      <c r="J74" s="257"/>
      <c r="K74" s="257"/>
    </row>
    <row r="75" spans="2:11" s="12" customFormat="1" ht="12.6" hidden="1">
      <c r="B75" s="213">
        <v>39356</v>
      </c>
      <c r="C75" s="256"/>
      <c r="D75" s="216">
        <v>2760</v>
      </c>
      <c r="E75" s="216">
        <v>1258.0786250000001</v>
      </c>
      <c r="F75" s="216">
        <v>369</v>
      </c>
      <c r="G75" s="216">
        <v>17.390844999999999</v>
      </c>
      <c r="H75" s="216">
        <v>33</v>
      </c>
      <c r="I75" s="216">
        <v>13.12886</v>
      </c>
      <c r="J75" s="257"/>
      <c r="K75" s="257"/>
    </row>
    <row r="76" spans="2:11" s="12" customFormat="1" ht="12.6" hidden="1">
      <c r="B76" s="213">
        <v>39387</v>
      </c>
      <c r="C76" s="256"/>
      <c r="D76" s="216">
        <v>2745</v>
      </c>
      <c r="E76" s="216">
        <v>1248.888631</v>
      </c>
      <c r="F76" s="216">
        <v>370</v>
      </c>
      <c r="G76" s="216">
        <v>23.461110999999999</v>
      </c>
      <c r="H76" s="216">
        <v>26</v>
      </c>
      <c r="I76" s="216">
        <v>28.222262000000001</v>
      </c>
      <c r="J76" s="257"/>
      <c r="K76" s="257"/>
    </row>
    <row r="77" spans="2:11" s="12" customFormat="1" ht="12.6" hidden="1">
      <c r="B77" s="213">
        <v>39417</v>
      </c>
      <c r="C77" s="256"/>
      <c r="D77" s="216">
        <v>2736</v>
      </c>
      <c r="E77" s="216">
        <v>1262.2920810000001</v>
      </c>
      <c r="F77" s="216">
        <v>350</v>
      </c>
      <c r="G77" s="216">
        <v>32.457017999999998</v>
      </c>
      <c r="H77" s="216">
        <v>62</v>
      </c>
      <c r="I77" s="216">
        <v>16.653735999999999</v>
      </c>
      <c r="J77" s="257"/>
      <c r="K77" s="257"/>
    </row>
    <row r="78" spans="2:11" s="12" customFormat="1" ht="12.6">
      <c r="B78" s="213">
        <v>39448</v>
      </c>
      <c r="C78" s="256"/>
      <c r="D78" s="216">
        <v>2723</v>
      </c>
      <c r="E78" s="216">
        <v>1252.0381669999999</v>
      </c>
      <c r="F78" s="216">
        <v>335</v>
      </c>
      <c r="G78" s="216">
        <v>16.506955000000001</v>
      </c>
      <c r="H78" s="216">
        <v>36</v>
      </c>
      <c r="I78" s="216">
        <v>27.288665999999999</v>
      </c>
      <c r="J78" s="257"/>
      <c r="K78" s="257"/>
    </row>
    <row r="79" spans="2:11" s="12" customFormat="1" ht="12.6">
      <c r="B79" s="213">
        <v>39479</v>
      </c>
      <c r="C79" s="256"/>
      <c r="D79" s="216">
        <v>2714</v>
      </c>
      <c r="E79" s="216">
        <v>1262.37979</v>
      </c>
      <c r="F79" s="216">
        <v>340</v>
      </c>
      <c r="G79" s="216">
        <v>17.791848000000002</v>
      </c>
      <c r="H79" s="216">
        <v>24</v>
      </c>
      <c r="I79" s="216">
        <v>2.6646920000000001</v>
      </c>
      <c r="J79" s="257"/>
      <c r="K79" s="257"/>
    </row>
    <row r="80" spans="2:11" s="12" customFormat="1" ht="12.6">
      <c r="B80" s="213">
        <v>39508</v>
      </c>
      <c r="C80" s="256"/>
      <c r="D80" s="216">
        <v>2709</v>
      </c>
      <c r="E80" s="216">
        <v>1274.181912</v>
      </c>
      <c r="F80" s="216">
        <v>318</v>
      </c>
      <c r="G80" s="216">
        <v>18.110216999999999</v>
      </c>
      <c r="H80" s="216">
        <v>20</v>
      </c>
      <c r="I80" s="216">
        <v>18.325030000000002</v>
      </c>
      <c r="J80" s="257"/>
      <c r="K80" s="257"/>
    </row>
    <row r="81" spans="2:11" s="12" customFormat="1" ht="12.6">
      <c r="B81" s="213">
        <v>39539</v>
      </c>
      <c r="C81" s="256"/>
      <c r="D81" s="216">
        <v>2704</v>
      </c>
      <c r="E81" s="216">
        <v>1314.4344169999999</v>
      </c>
      <c r="F81" s="216">
        <v>338</v>
      </c>
      <c r="G81" s="216">
        <v>17.814686999999999</v>
      </c>
      <c r="H81" s="216">
        <v>17</v>
      </c>
      <c r="I81" s="216">
        <v>5.6566609999999997</v>
      </c>
      <c r="J81" s="257"/>
      <c r="K81" s="257"/>
    </row>
    <row r="82" spans="2:11" s="12" customFormat="1" ht="12.6">
      <c r="B82" s="213">
        <v>39569</v>
      </c>
      <c r="C82" s="256"/>
      <c r="D82" s="216">
        <v>2698</v>
      </c>
      <c r="E82" s="216">
        <v>1336.294719</v>
      </c>
      <c r="F82" s="216">
        <v>318</v>
      </c>
      <c r="G82" s="216">
        <v>19.437497</v>
      </c>
      <c r="H82" s="216">
        <v>15</v>
      </c>
      <c r="I82" s="216">
        <v>5.2110799999999999</v>
      </c>
      <c r="J82" s="257"/>
      <c r="K82" s="257"/>
    </row>
    <row r="83" spans="2:11" s="12" customFormat="1" ht="12.6">
      <c r="B83" s="213">
        <v>39600</v>
      </c>
      <c r="C83" s="256"/>
      <c r="D83" s="216">
        <v>2691</v>
      </c>
      <c r="E83" s="216">
        <v>1280.681198</v>
      </c>
      <c r="F83" s="216">
        <v>309</v>
      </c>
      <c r="G83" s="216">
        <v>16.890345</v>
      </c>
      <c r="H83" s="216">
        <v>23</v>
      </c>
      <c r="I83" s="216">
        <v>12.558597000000001</v>
      </c>
      <c r="J83" s="257"/>
      <c r="K83" s="257"/>
    </row>
    <row r="84" spans="2:11" s="12" customFormat="1" ht="12.6">
      <c r="B84" s="213">
        <v>39630</v>
      </c>
      <c r="C84" s="256"/>
      <c r="D84" s="216">
        <v>2682</v>
      </c>
      <c r="E84" s="216">
        <v>1310.046157</v>
      </c>
      <c r="F84" s="216">
        <v>310</v>
      </c>
      <c r="G84" s="216">
        <v>29.813687000000002</v>
      </c>
      <c r="H84" s="216">
        <v>30</v>
      </c>
      <c r="I84" s="216">
        <v>13.523002</v>
      </c>
      <c r="J84" s="257"/>
      <c r="K84" s="257"/>
    </row>
    <row r="85" spans="2:11" s="12" customFormat="1" ht="12.6">
      <c r="B85" s="213">
        <v>39661</v>
      </c>
      <c r="C85" s="256"/>
      <c r="D85" s="216">
        <v>2675</v>
      </c>
      <c r="E85" s="216">
        <v>1315.2477839999999</v>
      </c>
      <c r="F85" s="216">
        <v>312</v>
      </c>
      <c r="G85" s="216">
        <v>18.680273</v>
      </c>
      <c r="H85" s="216">
        <v>21</v>
      </c>
      <c r="I85" s="216">
        <v>7.9004899999999996</v>
      </c>
      <c r="J85" s="257"/>
      <c r="K85" s="257"/>
    </row>
    <row r="86" spans="2:11" s="12" customFormat="1" ht="12.6">
      <c r="B86" s="213">
        <v>39692</v>
      </c>
      <c r="C86" s="256"/>
      <c r="D86" s="216">
        <v>2671</v>
      </c>
      <c r="E86" s="216">
        <v>1311.1864559999999</v>
      </c>
      <c r="F86" s="216">
        <v>301</v>
      </c>
      <c r="G86" s="216">
        <v>17.210601</v>
      </c>
      <c r="H86" s="216">
        <v>30</v>
      </c>
      <c r="I86" s="216">
        <v>23.818407000000001</v>
      </c>
      <c r="J86" s="257"/>
      <c r="K86" s="257"/>
    </row>
    <row r="87" spans="2:11" s="12" customFormat="1" ht="12.6">
      <c r="B87" s="213">
        <v>39722</v>
      </c>
      <c r="C87" s="256"/>
      <c r="D87" s="216">
        <v>2663</v>
      </c>
      <c r="E87" s="216">
        <v>1335.4798330000001</v>
      </c>
      <c r="F87" s="216">
        <v>315</v>
      </c>
      <c r="G87" s="216">
        <v>19.965426000000001</v>
      </c>
      <c r="H87" s="216">
        <v>7</v>
      </c>
      <c r="I87" s="216">
        <v>3.272999</v>
      </c>
      <c r="J87" s="257"/>
      <c r="K87" s="257"/>
    </row>
    <row r="88" spans="2:11" s="12" customFormat="1" ht="12.6">
      <c r="B88" s="213">
        <v>39753</v>
      </c>
      <c r="C88" s="256"/>
      <c r="D88" s="216">
        <v>2659</v>
      </c>
      <c r="E88" s="216">
        <v>1343.5770930000001</v>
      </c>
      <c r="F88" s="216">
        <v>287</v>
      </c>
      <c r="G88" s="216">
        <v>18.630697000000001</v>
      </c>
      <c r="H88" s="216">
        <v>31</v>
      </c>
      <c r="I88" s="216">
        <v>9.9663000000000004</v>
      </c>
      <c r="J88" s="257"/>
      <c r="K88" s="257"/>
    </row>
    <row r="89" spans="2:11" s="12" customFormat="1" ht="12.6">
      <c r="B89" s="213">
        <v>39783</v>
      </c>
      <c r="C89" s="256"/>
      <c r="D89" s="216">
        <v>2642</v>
      </c>
      <c r="E89" s="216">
        <v>1331.9842630000001</v>
      </c>
      <c r="F89" s="216">
        <v>293</v>
      </c>
      <c r="G89" s="216">
        <v>24</v>
      </c>
      <c r="H89" s="216">
        <v>20</v>
      </c>
      <c r="I89" s="216">
        <v>40.219768999999999</v>
      </c>
      <c r="J89" s="257"/>
      <c r="K89" s="257"/>
    </row>
    <row r="90" spans="2:11" s="12" customFormat="1" ht="12.6">
      <c r="B90" s="213">
        <v>39814</v>
      </c>
      <c r="C90" s="256"/>
      <c r="D90" s="216">
        <v>2639</v>
      </c>
      <c r="E90" s="216">
        <v>1339.310483</v>
      </c>
      <c r="F90" s="216">
        <v>287</v>
      </c>
      <c r="G90" s="216">
        <v>17.332138</v>
      </c>
      <c r="H90" s="216">
        <v>25</v>
      </c>
      <c r="I90" s="216">
        <v>11.015214</v>
      </c>
      <c r="J90" s="257"/>
      <c r="K90" s="257"/>
    </row>
    <row r="91" spans="2:11" s="12" customFormat="1" ht="12.6">
      <c r="B91" s="213">
        <v>39845</v>
      </c>
      <c r="C91" s="256"/>
      <c r="D91" s="216">
        <v>2633</v>
      </c>
      <c r="E91" s="216">
        <v>1331.9681849999999</v>
      </c>
      <c r="F91" s="216">
        <v>270</v>
      </c>
      <c r="G91" s="216">
        <v>15.83103</v>
      </c>
      <c r="H91" s="216">
        <v>41</v>
      </c>
      <c r="I91" s="216">
        <v>18.986993999999999</v>
      </c>
      <c r="J91" s="257"/>
      <c r="K91" s="257"/>
    </row>
    <row r="92" spans="2:11" s="12" customFormat="1" ht="12.6">
      <c r="B92" s="213">
        <v>39873</v>
      </c>
      <c r="C92" s="256"/>
      <c r="D92" s="216">
        <v>2632</v>
      </c>
      <c r="E92" s="216">
        <v>1344.790203</v>
      </c>
      <c r="F92" s="216">
        <v>294</v>
      </c>
      <c r="G92" s="216">
        <v>19.246003999999999</v>
      </c>
      <c r="H92" s="216">
        <v>18</v>
      </c>
      <c r="I92" s="216">
        <v>9.6248179999999994</v>
      </c>
      <c r="J92" s="257"/>
      <c r="K92" s="257"/>
    </row>
    <row r="93" spans="2:11" s="12" customFormat="1" ht="12.6">
      <c r="B93" s="213">
        <v>39904</v>
      </c>
      <c r="C93" s="256"/>
      <c r="D93" s="216">
        <v>2622</v>
      </c>
      <c r="E93" s="216">
        <v>1351.8358659999999</v>
      </c>
      <c r="F93" s="216">
        <v>276</v>
      </c>
      <c r="G93" s="216">
        <v>24.121784999999999</v>
      </c>
      <c r="H93" s="216">
        <v>21</v>
      </c>
      <c r="I93" s="216">
        <v>32.623651000000002</v>
      </c>
      <c r="J93" s="257"/>
      <c r="K93" s="257"/>
    </row>
    <row r="94" spans="2:11" s="12" customFormat="1" ht="12.6">
      <c r="B94" s="213">
        <v>39934</v>
      </c>
      <c r="C94" s="256"/>
      <c r="D94" s="216">
        <v>2618</v>
      </c>
      <c r="E94" s="216">
        <v>1376.718398</v>
      </c>
      <c r="F94" s="216">
        <v>268</v>
      </c>
      <c r="G94" s="216">
        <v>22.364381999999999</v>
      </c>
      <c r="H94" s="216">
        <v>19</v>
      </c>
      <c r="I94" s="216">
        <v>3.4352559999999999</v>
      </c>
      <c r="J94" s="257"/>
      <c r="K94" s="257"/>
    </row>
    <row r="95" spans="2:11" s="12" customFormat="1" ht="12.6">
      <c r="B95" s="213">
        <v>39965</v>
      </c>
      <c r="C95" s="256"/>
      <c r="D95" s="216">
        <v>2610</v>
      </c>
      <c r="E95" s="216">
        <v>1383.102052</v>
      </c>
      <c r="F95" s="216">
        <v>268</v>
      </c>
      <c r="G95" s="216">
        <v>13.663544999999999</v>
      </c>
      <c r="H95" s="216">
        <v>24</v>
      </c>
      <c r="I95" s="216">
        <v>9.375178</v>
      </c>
      <c r="J95" s="257"/>
      <c r="K95" s="257"/>
    </row>
    <row r="96" spans="2:11" s="12" customFormat="1" ht="12.6">
      <c r="B96" s="213">
        <v>39995</v>
      </c>
      <c r="C96" s="256"/>
      <c r="D96" s="216">
        <v>2603</v>
      </c>
      <c r="E96" s="216">
        <v>1378.3993849999999</v>
      </c>
      <c r="F96" s="216">
        <v>256</v>
      </c>
      <c r="G96" s="216">
        <v>16.118611999999999</v>
      </c>
      <c r="H96" s="216">
        <v>34</v>
      </c>
      <c r="I96" s="216">
        <v>25.673681999999999</v>
      </c>
      <c r="J96" s="257"/>
      <c r="K96" s="257"/>
    </row>
    <row r="97" spans="2:12" s="12" customFormat="1" ht="12.6">
      <c r="B97" s="213">
        <v>40026</v>
      </c>
      <c r="C97" s="256"/>
      <c r="D97" s="216">
        <v>2589</v>
      </c>
      <c r="E97" s="216">
        <v>1372.2312850000001</v>
      </c>
      <c r="F97" s="216">
        <v>253</v>
      </c>
      <c r="G97" s="216">
        <v>13.991101</v>
      </c>
      <c r="H97" s="216">
        <v>13</v>
      </c>
      <c r="I97" s="216">
        <v>9.9616469999999993</v>
      </c>
      <c r="J97" s="257"/>
      <c r="K97" s="257"/>
    </row>
    <row r="98" spans="2:12" s="12" customFormat="1" ht="12.6">
      <c r="B98" s="213">
        <v>40057</v>
      </c>
      <c r="C98" s="256"/>
      <c r="D98" s="216">
        <v>2584</v>
      </c>
      <c r="E98" s="216">
        <v>1373.618324</v>
      </c>
      <c r="F98" s="216">
        <v>251</v>
      </c>
      <c r="G98" s="216">
        <v>12.997866999999999</v>
      </c>
      <c r="H98" s="216">
        <v>16</v>
      </c>
      <c r="I98" s="216">
        <v>11.646753</v>
      </c>
      <c r="J98" s="257"/>
      <c r="K98" s="257"/>
    </row>
    <row r="99" spans="2:12" s="12" customFormat="1" ht="12.6">
      <c r="B99" s="213">
        <v>40087</v>
      </c>
      <c r="C99" s="256"/>
      <c r="D99" s="216">
        <v>2579</v>
      </c>
      <c r="E99" s="216">
        <v>1386.8924199999999</v>
      </c>
      <c r="F99" s="216">
        <v>252</v>
      </c>
      <c r="G99" s="216">
        <v>24.906744</v>
      </c>
      <c r="H99" s="216">
        <v>11</v>
      </c>
      <c r="I99" s="216">
        <v>5.2199600000000004</v>
      </c>
      <c r="J99" s="257"/>
      <c r="K99" s="257"/>
    </row>
    <row r="100" spans="2:12" s="12" customFormat="1" ht="12.6">
      <c r="B100" s="213">
        <v>40118</v>
      </c>
      <c r="C100" s="256"/>
      <c r="D100" s="216">
        <v>2575</v>
      </c>
      <c r="E100" s="216">
        <v>1382.9251380000001</v>
      </c>
      <c r="F100" s="216">
        <v>244</v>
      </c>
      <c r="G100" s="216">
        <v>15.941844</v>
      </c>
      <c r="H100" s="216">
        <v>21</v>
      </c>
      <c r="I100" s="216">
        <v>15.786</v>
      </c>
      <c r="J100" s="257"/>
      <c r="K100" s="257"/>
    </row>
    <row r="101" spans="2:12" s="12" customFormat="1" ht="12.6">
      <c r="B101" s="213">
        <v>40148</v>
      </c>
      <c r="C101" s="256"/>
      <c r="D101" s="216">
        <v>2567</v>
      </c>
      <c r="E101" s="216">
        <v>1363.562653</v>
      </c>
      <c r="F101" s="216">
        <v>239</v>
      </c>
      <c r="G101" s="216">
        <v>11.7342</v>
      </c>
      <c r="H101" s="216">
        <v>13</v>
      </c>
      <c r="I101" s="216">
        <v>6.7545419999999998</v>
      </c>
      <c r="J101" s="257"/>
      <c r="K101" s="257"/>
    </row>
    <row r="102" spans="2:12" s="12" customFormat="1" ht="12.6">
      <c r="B102" s="213">
        <v>40179</v>
      </c>
      <c r="C102" s="256"/>
      <c r="D102" s="216">
        <v>2561</v>
      </c>
      <c r="E102" s="216">
        <v>1357.1154120000001</v>
      </c>
      <c r="F102" s="216">
        <v>230</v>
      </c>
      <c r="G102" s="216">
        <v>14.177191000000001</v>
      </c>
      <c r="H102" s="216">
        <v>22</v>
      </c>
      <c r="I102" s="216">
        <v>20.598226</v>
      </c>
      <c r="J102" s="257"/>
      <c r="K102" s="257"/>
    </row>
    <row r="103" spans="2:12" s="12" customFormat="1" ht="12.6">
      <c r="B103" s="213">
        <v>40210</v>
      </c>
      <c r="C103" s="256"/>
      <c r="D103" s="216">
        <v>2550</v>
      </c>
      <c r="E103" s="216">
        <v>1311.8862710000001</v>
      </c>
      <c r="F103" s="216">
        <v>229</v>
      </c>
      <c r="G103" s="216">
        <v>10.239421</v>
      </c>
      <c r="H103" s="216">
        <v>17</v>
      </c>
      <c r="I103" s="216">
        <v>28.192731999999999</v>
      </c>
      <c r="J103" s="257"/>
      <c r="K103" s="257"/>
    </row>
    <row r="104" spans="2:12" s="12" customFormat="1" ht="12.6">
      <c r="B104" s="213">
        <v>40238</v>
      </c>
      <c r="C104" s="256"/>
      <c r="D104" s="216">
        <v>2544</v>
      </c>
      <c r="E104" s="216">
        <v>1321.088708</v>
      </c>
      <c r="F104" s="216">
        <v>236</v>
      </c>
      <c r="G104" s="216">
        <v>11.370213</v>
      </c>
      <c r="H104" s="216">
        <v>10</v>
      </c>
      <c r="I104" s="216">
        <v>3.4189820000000002</v>
      </c>
      <c r="J104" s="257"/>
      <c r="K104" s="257"/>
    </row>
    <row r="105" spans="2:12" s="12" customFormat="1" ht="12.6">
      <c r="B105" s="213">
        <v>40269</v>
      </c>
      <c r="C105" s="256"/>
      <c r="D105" s="216">
        <v>2542</v>
      </c>
      <c r="E105" s="216">
        <v>1340.5893329999999</v>
      </c>
      <c r="F105" s="216">
        <v>224</v>
      </c>
      <c r="G105" s="216">
        <v>19.298373999999999</v>
      </c>
      <c r="H105" s="216">
        <v>16</v>
      </c>
      <c r="I105" s="216">
        <v>3.2392759999999998</v>
      </c>
      <c r="J105" s="257"/>
      <c r="K105" s="257"/>
    </row>
    <row r="106" spans="2:12" s="12" customFormat="1" ht="12.6">
      <c r="B106" s="213">
        <v>40299</v>
      </c>
      <c r="C106" s="256"/>
      <c r="D106" s="216">
        <v>2537</v>
      </c>
      <c r="E106" s="216">
        <v>1350.016525</v>
      </c>
      <c r="F106" s="216">
        <v>216</v>
      </c>
      <c r="G106" s="216">
        <v>13.906796</v>
      </c>
      <c r="H106" s="216">
        <v>10</v>
      </c>
      <c r="I106" s="216">
        <v>7.4639540000000002</v>
      </c>
      <c r="J106" s="257"/>
      <c r="K106" s="257"/>
    </row>
    <row r="107" spans="2:12" s="12" customFormat="1" ht="12.6">
      <c r="B107" s="213">
        <v>40330</v>
      </c>
      <c r="C107" s="256"/>
      <c r="D107" s="216">
        <v>2537</v>
      </c>
      <c r="E107" s="216">
        <v>1350.949826</v>
      </c>
      <c r="F107" s="216">
        <v>220</v>
      </c>
      <c r="G107" s="216">
        <v>12.421875</v>
      </c>
      <c r="H107" s="216">
        <v>14</v>
      </c>
      <c r="I107" s="216">
        <v>14.6602</v>
      </c>
      <c r="J107" s="257"/>
      <c r="K107" s="257"/>
    </row>
    <row r="108" spans="2:12" s="229" customFormat="1" ht="12.6">
      <c r="B108" s="258">
        <v>40360</v>
      </c>
      <c r="C108" s="259"/>
      <c r="D108" s="218">
        <v>2534</v>
      </c>
      <c r="E108" s="218">
        <v>1348.849929</v>
      </c>
      <c r="F108" s="218">
        <v>215</v>
      </c>
      <c r="G108" s="218">
        <v>10.850880999999999</v>
      </c>
      <c r="H108" s="218">
        <v>13</v>
      </c>
      <c r="I108" s="218">
        <v>16.08755</v>
      </c>
      <c r="J108" s="260"/>
      <c r="K108" s="260"/>
    </row>
    <row r="109" spans="2:12" s="229" customFormat="1" ht="12.6">
      <c r="B109" s="258">
        <v>40391</v>
      </c>
      <c r="C109" s="259"/>
      <c r="D109" s="218">
        <v>2532</v>
      </c>
      <c r="E109" s="218">
        <v>1359.7145760000001</v>
      </c>
      <c r="F109" s="218">
        <v>212</v>
      </c>
      <c r="G109" s="218">
        <v>12.883634000000001</v>
      </c>
      <c r="H109" s="218">
        <v>9</v>
      </c>
      <c r="I109" s="218">
        <v>3.12608</v>
      </c>
      <c r="J109" s="260"/>
      <c r="K109" s="260"/>
    </row>
    <row r="110" spans="2:12" s="229" customFormat="1" ht="12.6">
      <c r="B110" s="258">
        <v>40422</v>
      </c>
      <c r="C110" s="259"/>
      <c r="D110" s="218">
        <v>2530</v>
      </c>
      <c r="E110" s="218">
        <v>1361.659165</v>
      </c>
      <c r="F110" s="218">
        <v>218</v>
      </c>
      <c r="G110" s="218">
        <v>12.766216</v>
      </c>
      <c r="H110" s="218">
        <v>14</v>
      </c>
      <c r="I110" s="218">
        <v>8.6865039999999993</v>
      </c>
      <c r="J110" s="260"/>
      <c r="K110" s="260"/>
    </row>
    <row r="111" spans="2:12" s="229" customFormat="1" ht="12.6">
      <c r="B111" s="258">
        <v>40452</v>
      </c>
      <c r="C111" s="259"/>
      <c r="D111" s="218">
        <v>2529</v>
      </c>
      <c r="E111" s="218">
        <v>1363.724757</v>
      </c>
      <c r="F111" s="218">
        <v>215</v>
      </c>
      <c r="G111" s="218">
        <v>9.9677000000000007</v>
      </c>
      <c r="H111" s="218">
        <v>10</v>
      </c>
      <c r="I111" s="218">
        <v>3.4946280000000001</v>
      </c>
      <c r="J111" s="260"/>
      <c r="K111" s="222"/>
      <c r="L111" s="222"/>
    </row>
    <row r="112" spans="2:12" s="229" customFormat="1" ht="12.6">
      <c r="B112" s="258">
        <v>40483</v>
      </c>
      <c r="C112" s="259"/>
      <c r="D112" s="218">
        <v>2525</v>
      </c>
      <c r="E112" s="218">
        <v>1326.8768560000001</v>
      </c>
      <c r="F112" s="218">
        <v>215</v>
      </c>
      <c r="G112" s="218">
        <v>13.677669</v>
      </c>
      <c r="H112" s="218">
        <v>21</v>
      </c>
      <c r="I112" s="218">
        <v>42.392332000000003</v>
      </c>
      <c r="J112" s="260"/>
      <c r="K112" s="222"/>
      <c r="L112" s="222"/>
    </row>
    <row r="113" spans="2:12" s="229" customFormat="1" ht="12.6">
      <c r="B113" s="258">
        <v>40513</v>
      </c>
      <c r="C113" s="259"/>
      <c r="D113" s="218">
        <v>2519</v>
      </c>
      <c r="E113" s="218">
        <v>1240.0375839999999</v>
      </c>
      <c r="F113" s="218">
        <v>213</v>
      </c>
      <c r="G113" s="218">
        <v>14.454700000000001</v>
      </c>
      <c r="H113" s="218">
        <v>17</v>
      </c>
      <c r="I113" s="218">
        <v>100.85253400000001</v>
      </c>
      <c r="J113" s="261"/>
      <c r="K113" s="222"/>
      <c r="L113" s="222"/>
    </row>
    <row r="114" spans="2:12" s="229" customFormat="1" ht="12.6">
      <c r="B114" s="258">
        <v>40544</v>
      </c>
      <c r="C114" s="259"/>
      <c r="D114" s="218">
        <v>2516</v>
      </c>
      <c r="E114" s="218">
        <v>1240.7088670000001</v>
      </c>
      <c r="F114" s="218">
        <v>190</v>
      </c>
      <c r="G114" s="218">
        <v>8.7913370000000004</v>
      </c>
      <c r="H114" s="218">
        <v>12</v>
      </c>
      <c r="I114" s="218">
        <v>8.8568289999999994</v>
      </c>
      <c r="J114" s="261"/>
      <c r="K114" s="222"/>
      <c r="L114" s="222"/>
    </row>
    <row r="115" spans="2:12" s="229" customFormat="1" ht="12.6">
      <c r="B115" s="258">
        <v>40575</v>
      </c>
      <c r="C115" s="259"/>
      <c r="D115" s="218">
        <v>2517</v>
      </c>
      <c r="E115" s="218">
        <v>1244.53838</v>
      </c>
      <c r="F115" s="218">
        <v>195</v>
      </c>
      <c r="G115" s="218">
        <v>11.129822000000001</v>
      </c>
      <c r="H115" s="218">
        <v>10</v>
      </c>
      <c r="I115" s="218">
        <v>8.8071769999999994</v>
      </c>
      <c r="J115" s="261"/>
      <c r="K115" s="222"/>
      <c r="L115" s="222"/>
    </row>
    <row r="116" spans="2:12" s="229" customFormat="1" ht="12.6">
      <c r="B116" s="258">
        <v>40603</v>
      </c>
      <c r="C116" s="259"/>
      <c r="D116" s="218">
        <v>2506</v>
      </c>
      <c r="E116" s="218">
        <v>1259.498452</v>
      </c>
      <c r="F116" s="218">
        <v>193</v>
      </c>
      <c r="G116" s="218">
        <v>18.870425999999998</v>
      </c>
      <c r="H116" s="218">
        <v>14</v>
      </c>
      <c r="I116" s="218">
        <v>9.81128</v>
      </c>
      <c r="J116" s="262"/>
      <c r="K116" s="222"/>
      <c r="L116" s="222"/>
    </row>
    <row r="117" spans="2:12" s="229" customFormat="1" ht="12.6">
      <c r="B117" s="258">
        <v>40634</v>
      </c>
      <c r="C117" s="218"/>
      <c r="D117" s="218">
        <v>2503</v>
      </c>
      <c r="E117" s="218">
        <v>1269.4882230000001</v>
      </c>
      <c r="F117" s="218">
        <v>184</v>
      </c>
      <c r="G117" s="218">
        <v>9.4136699999999998</v>
      </c>
      <c r="H117" s="218">
        <v>5</v>
      </c>
      <c r="I117" s="218">
        <v>11.531771000000001</v>
      </c>
      <c r="J117" s="262"/>
      <c r="K117" s="222"/>
      <c r="L117" s="222"/>
    </row>
    <row r="118" spans="2:12" s="229" customFormat="1" ht="12.6">
      <c r="B118" s="258">
        <v>40664</v>
      </c>
      <c r="C118" s="218"/>
      <c r="D118" s="218">
        <v>2500</v>
      </c>
      <c r="E118" s="218">
        <v>1280.361396</v>
      </c>
      <c r="F118" s="218">
        <v>190</v>
      </c>
      <c r="G118" s="218">
        <v>10.566746999999999</v>
      </c>
      <c r="H118" s="218">
        <v>14</v>
      </c>
      <c r="I118" s="218">
        <v>6.8607240000000003</v>
      </c>
      <c r="J118" s="262"/>
      <c r="K118" s="222"/>
      <c r="L118" s="222"/>
    </row>
    <row r="119" spans="2:12" s="229" customFormat="1" ht="12.6">
      <c r="B119" s="258">
        <v>40695</v>
      </c>
      <c r="C119" s="218"/>
      <c r="D119" s="218">
        <v>2492</v>
      </c>
      <c r="E119" s="218">
        <v>1290.0853010000001</v>
      </c>
      <c r="F119" s="218">
        <v>190</v>
      </c>
      <c r="G119" s="218">
        <v>16.320066000000001</v>
      </c>
      <c r="H119" s="218">
        <v>8</v>
      </c>
      <c r="I119" s="218">
        <v>13.376127</v>
      </c>
      <c r="J119" s="262"/>
      <c r="K119" s="222"/>
      <c r="L119" s="222"/>
    </row>
    <row r="120" spans="2:12" s="229" customFormat="1" ht="12.6">
      <c r="B120" s="258">
        <v>40725</v>
      </c>
      <c r="C120" s="259"/>
      <c r="D120" s="218">
        <v>2488</v>
      </c>
      <c r="E120" s="218">
        <v>1298.3515620000001</v>
      </c>
      <c r="F120" s="218">
        <v>179</v>
      </c>
      <c r="G120" s="218">
        <v>9.1921619999999997</v>
      </c>
      <c r="H120" s="218">
        <v>5</v>
      </c>
      <c r="I120" s="218">
        <v>4.5610840000000001</v>
      </c>
      <c r="J120" s="262"/>
      <c r="K120" s="222"/>
      <c r="L120" s="222"/>
    </row>
    <row r="121" spans="2:12" s="229" customFormat="1" ht="12.6">
      <c r="B121" s="258">
        <v>40756</v>
      </c>
      <c r="C121" s="259"/>
      <c r="D121" s="218">
        <v>2484</v>
      </c>
      <c r="E121" s="218">
        <v>1301.27304</v>
      </c>
      <c r="F121" s="218">
        <v>178</v>
      </c>
      <c r="G121" s="218">
        <v>8.8647120000000008</v>
      </c>
      <c r="H121" s="218">
        <v>6</v>
      </c>
      <c r="I121" s="218">
        <v>5.9668950000000001</v>
      </c>
      <c r="J121" s="262"/>
      <c r="K121" s="222"/>
      <c r="L121" s="222"/>
    </row>
    <row r="122" spans="2:12" s="229" customFormat="1" ht="12.6">
      <c r="B122" s="258">
        <v>40787</v>
      </c>
      <c r="C122" s="259"/>
      <c r="D122" s="218">
        <v>2482</v>
      </c>
      <c r="E122" s="218">
        <v>1274.754557</v>
      </c>
      <c r="F122" s="218">
        <v>173</v>
      </c>
      <c r="G122" s="218">
        <v>9.7529000000000003</v>
      </c>
      <c r="H122" s="218">
        <v>15</v>
      </c>
      <c r="I122" s="218">
        <v>39.712113000000002</v>
      </c>
      <c r="J122" s="262"/>
      <c r="K122" s="222"/>
      <c r="L122" s="222"/>
    </row>
    <row r="123" spans="2:12" s="229" customFormat="1" ht="12.6">
      <c r="B123" s="258">
        <v>40817</v>
      </c>
      <c r="C123" s="259"/>
      <c r="D123" s="218">
        <v>2479</v>
      </c>
      <c r="E123" s="218">
        <v>1257.3116580000001</v>
      </c>
      <c r="F123" s="218">
        <v>172</v>
      </c>
      <c r="G123" s="218">
        <v>16.430216000000001</v>
      </c>
      <c r="H123" s="218">
        <v>12</v>
      </c>
      <c r="I123" s="218">
        <v>54.088769999999997</v>
      </c>
      <c r="J123" s="262"/>
      <c r="K123" s="222"/>
      <c r="L123" s="222"/>
    </row>
    <row r="124" spans="2:12" s="229" customFormat="1" ht="12.6">
      <c r="B124" s="258">
        <v>40848</v>
      </c>
      <c r="C124" s="259"/>
      <c r="D124" s="218">
        <v>2477</v>
      </c>
      <c r="E124" s="218">
        <v>1264.660922</v>
      </c>
      <c r="F124" s="218">
        <v>179</v>
      </c>
      <c r="G124" s="218">
        <v>11.648035999999999</v>
      </c>
      <c r="H124" s="218">
        <v>2</v>
      </c>
      <c r="I124" s="218">
        <v>4.4022329999999998</v>
      </c>
      <c r="J124" s="262"/>
      <c r="K124" s="222"/>
      <c r="L124" s="222"/>
    </row>
    <row r="125" spans="2:12" s="229" customFormat="1" ht="12.6">
      <c r="B125" s="258">
        <v>40878</v>
      </c>
      <c r="C125" s="259"/>
      <c r="D125" s="218">
        <v>2474</v>
      </c>
      <c r="E125" s="218">
        <v>1282.544932</v>
      </c>
      <c r="F125" s="218">
        <v>204</v>
      </c>
      <c r="G125" s="218">
        <v>19.631354999999999</v>
      </c>
      <c r="H125" s="218">
        <v>5</v>
      </c>
      <c r="I125" s="218">
        <v>1.7537400000000001</v>
      </c>
      <c r="J125" s="262"/>
      <c r="K125" s="222"/>
      <c r="L125" s="222"/>
    </row>
    <row r="126" spans="2:12" s="229" customFormat="1" ht="12.6">
      <c r="B126" s="258">
        <v>40909</v>
      </c>
      <c r="C126" s="259"/>
      <c r="D126" s="218">
        <v>2474</v>
      </c>
      <c r="E126" s="218">
        <v>1288.5554649999999</v>
      </c>
      <c r="F126" s="218">
        <v>172</v>
      </c>
      <c r="G126" s="218">
        <v>12.058642000000001</v>
      </c>
      <c r="H126" s="218">
        <v>5</v>
      </c>
      <c r="I126" s="218">
        <v>5.4937529999999999</v>
      </c>
      <c r="J126" s="262"/>
      <c r="K126" s="222"/>
      <c r="L126" s="222"/>
    </row>
    <row r="127" spans="2:12" s="229" customFormat="1" ht="12.6">
      <c r="B127" s="258">
        <v>40940</v>
      </c>
      <c r="C127" s="259"/>
      <c r="D127" s="218">
        <v>2474</v>
      </c>
      <c r="E127" s="218">
        <v>1289.699435</v>
      </c>
      <c r="F127" s="218">
        <v>174</v>
      </c>
      <c r="G127" s="218">
        <v>10.471454</v>
      </c>
      <c r="H127" s="218">
        <v>9</v>
      </c>
      <c r="I127" s="218">
        <v>9.3224199999999993</v>
      </c>
      <c r="J127" s="262"/>
      <c r="K127" s="222"/>
      <c r="L127" s="222"/>
    </row>
    <row r="128" spans="2:12" s="229" customFormat="1" ht="12.6">
      <c r="B128" s="258">
        <v>40969</v>
      </c>
      <c r="C128" s="259"/>
      <c r="D128" s="218">
        <v>2474</v>
      </c>
      <c r="E128" s="218">
        <v>1300.4647910000001</v>
      </c>
      <c r="F128" s="218">
        <v>188</v>
      </c>
      <c r="G128" s="218">
        <v>13.917612999999999</v>
      </c>
      <c r="H128" s="218">
        <v>5</v>
      </c>
      <c r="I128" s="218">
        <v>3.1475070000000001</v>
      </c>
      <c r="J128" s="262"/>
      <c r="K128" s="222"/>
      <c r="L128" s="222"/>
    </row>
    <row r="129" spans="2:14" s="229" customFormat="1" ht="12.6">
      <c r="B129" s="258">
        <v>41000</v>
      </c>
      <c r="C129" s="259"/>
      <c r="D129" s="218">
        <v>2470</v>
      </c>
      <c r="E129" s="218">
        <v>1303.4413070000001</v>
      </c>
      <c r="F129" s="218">
        <v>170</v>
      </c>
      <c r="G129" s="218">
        <v>11.229763</v>
      </c>
      <c r="H129" s="218">
        <v>9</v>
      </c>
      <c r="I129" s="218">
        <v>11.159147000000001</v>
      </c>
      <c r="J129" s="262"/>
      <c r="K129" s="222"/>
      <c r="L129" s="222"/>
    </row>
    <row r="130" spans="2:14" s="229" customFormat="1" ht="12.6">
      <c r="B130" s="258">
        <v>41030</v>
      </c>
      <c r="C130" s="259"/>
      <c r="D130" s="218">
        <v>2467</v>
      </c>
      <c r="E130" s="218">
        <v>1308.4130889999999</v>
      </c>
      <c r="F130" s="218">
        <v>169</v>
      </c>
      <c r="G130" s="218">
        <v>9.2904789999999995</v>
      </c>
      <c r="H130" s="218">
        <v>14</v>
      </c>
      <c r="I130" s="218">
        <v>4.3547469999999997</v>
      </c>
      <c r="J130" s="262"/>
      <c r="K130" s="222"/>
      <c r="L130" s="222"/>
    </row>
    <row r="131" spans="2:14" s="229" customFormat="1" ht="12.6">
      <c r="B131" s="258">
        <v>41061</v>
      </c>
      <c r="C131" s="259"/>
      <c r="D131" s="218">
        <v>2464</v>
      </c>
      <c r="E131" s="218">
        <v>1288.039252</v>
      </c>
      <c r="F131" s="218">
        <v>168</v>
      </c>
      <c r="G131" s="218">
        <v>10.37909</v>
      </c>
      <c r="H131" s="218">
        <v>8</v>
      </c>
      <c r="I131" s="218">
        <v>31.362333</v>
      </c>
      <c r="J131" s="262"/>
      <c r="K131" s="222"/>
      <c r="L131" s="222"/>
    </row>
    <row r="132" spans="2:14" s="229" customFormat="1" ht="12.6">
      <c r="B132" s="258">
        <v>41092</v>
      </c>
      <c r="C132" s="259"/>
      <c r="D132" s="218">
        <v>2460</v>
      </c>
      <c r="E132" s="218">
        <v>1273.7223019999999</v>
      </c>
      <c r="F132" s="218">
        <v>179</v>
      </c>
      <c r="G132" s="218">
        <v>9.4747679999999992</v>
      </c>
      <c r="H132" s="218">
        <v>17</v>
      </c>
      <c r="I132" s="218">
        <v>19.032146999999998</v>
      </c>
      <c r="J132" s="262"/>
      <c r="K132" s="222"/>
      <c r="L132" s="222"/>
    </row>
    <row r="133" spans="2:14" s="229" customFormat="1" ht="12.6">
      <c r="B133" s="258">
        <v>41124</v>
      </c>
      <c r="C133" s="259"/>
      <c r="D133" s="218">
        <v>2458</v>
      </c>
      <c r="E133" s="218">
        <v>1273.538407</v>
      </c>
      <c r="F133" s="218">
        <v>154</v>
      </c>
      <c r="G133" s="218">
        <v>7.3852279999999997</v>
      </c>
      <c r="H133" s="218">
        <v>9</v>
      </c>
      <c r="I133" s="218">
        <v>7.5957129999999999</v>
      </c>
      <c r="J133" s="262"/>
      <c r="K133" s="3"/>
      <c r="L133" s="263"/>
      <c r="M133" s="4"/>
      <c r="N133" s="4"/>
    </row>
    <row r="134" spans="2:14" s="229" customFormat="1" ht="12.6">
      <c r="B134" s="258">
        <v>41156</v>
      </c>
      <c r="C134" s="259"/>
      <c r="D134" s="218">
        <v>2456</v>
      </c>
      <c r="E134" s="218">
        <v>1277.901494</v>
      </c>
      <c r="F134" s="218">
        <v>156</v>
      </c>
      <c r="G134" s="218">
        <v>7.4598149999999999</v>
      </c>
      <c r="H134" s="218">
        <v>9</v>
      </c>
      <c r="I134" s="218">
        <v>6.5566599999999999</v>
      </c>
      <c r="J134" s="262"/>
      <c r="K134" s="3"/>
      <c r="L134" s="263"/>
      <c r="M134" s="4"/>
      <c r="N134" s="4"/>
    </row>
    <row r="135" spans="2:14" s="229" customFormat="1" ht="12.6">
      <c r="B135" s="258">
        <v>41188</v>
      </c>
      <c r="C135" s="259"/>
      <c r="D135" s="218">
        <v>2455</v>
      </c>
      <c r="E135" s="218">
        <v>1298.698437</v>
      </c>
      <c r="F135" s="218">
        <v>169</v>
      </c>
      <c r="G135" s="218">
        <v>20.942554999999999</v>
      </c>
      <c r="H135" s="218">
        <v>3</v>
      </c>
      <c r="I135" s="218">
        <v>0.85861299999999996</v>
      </c>
      <c r="J135" s="262"/>
      <c r="K135" s="3"/>
      <c r="L135" s="3"/>
      <c r="M135" s="4"/>
      <c r="N135" s="4"/>
    </row>
    <row r="136" spans="2:14" s="229" customFormat="1" ht="12.6">
      <c r="B136" s="258">
        <v>41220</v>
      </c>
      <c r="C136" s="259"/>
      <c r="D136" s="218">
        <v>3063</v>
      </c>
      <c r="E136" s="218">
        <v>1327.2656609999999</v>
      </c>
      <c r="F136" s="218">
        <v>153</v>
      </c>
      <c r="G136" s="218">
        <v>12.327292</v>
      </c>
      <c r="H136" s="218">
        <v>5</v>
      </c>
      <c r="I136" s="218">
        <v>23.892596000000001</v>
      </c>
      <c r="J136" s="262"/>
      <c r="K136" s="3"/>
      <c r="L136" s="4"/>
      <c r="M136" s="4"/>
      <c r="N136" s="4"/>
    </row>
    <row r="137" spans="2:14" s="229" customFormat="1" ht="12.6">
      <c r="B137" s="258">
        <v>41252</v>
      </c>
      <c r="C137" s="259"/>
      <c r="D137" s="218">
        <v>3060</v>
      </c>
      <c r="E137" s="218">
        <v>1331.421744</v>
      </c>
      <c r="F137" s="218">
        <v>150</v>
      </c>
      <c r="G137" s="218">
        <v>8.7096990000000005</v>
      </c>
      <c r="H137" s="218">
        <v>4</v>
      </c>
      <c r="I137" s="218">
        <v>6.4039510000000002</v>
      </c>
      <c r="J137" s="262"/>
      <c r="K137" s="3"/>
      <c r="L137" s="3"/>
      <c r="M137" s="3"/>
      <c r="N137" s="4"/>
    </row>
    <row r="138" spans="2:14" s="229" customFormat="1" ht="12.6">
      <c r="B138" s="258">
        <v>41275</v>
      </c>
      <c r="C138" s="259"/>
      <c r="D138" s="218">
        <v>3060</v>
      </c>
      <c r="E138" s="218">
        <v>1326.55342</v>
      </c>
      <c r="F138" s="218">
        <v>162</v>
      </c>
      <c r="G138" s="218">
        <v>8.2986120000000003</v>
      </c>
      <c r="H138" s="218">
        <v>12</v>
      </c>
      <c r="I138" s="218">
        <v>13.792477999999999</v>
      </c>
      <c r="J138" s="262"/>
      <c r="K138" s="3"/>
      <c r="L138" s="3"/>
      <c r="M138" s="3"/>
      <c r="N138" s="4"/>
    </row>
    <row r="139" spans="2:14" s="229" customFormat="1" ht="12.6">
      <c r="B139" s="258">
        <v>41306</v>
      </c>
      <c r="C139" s="259"/>
      <c r="D139" s="218">
        <v>3059</v>
      </c>
      <c r="E139" s="218">
        <v>1324.607649</v>
      </c>
      <c r="F139" s="218">
        <v>152</v>
      </c>
      <c r="G139" s="218">
        <v>7.9312310000000004</v>
      </c>
      <c r="H139" s="218">
        <v>10</v>
      </c>
      <c r="I139" s="218">
        <v>11.156269</v>
      </c>
      <c r="J139" s="262"/>
      <c r="K139" s="3"/>
      <c r="L139" s="3"/>
      <c r="M139" s="3"/>
      <c r="N139" s="4"/>
    </row>
    <row r="140" spans="2:14" s="229" customFormat="1" ht="12.6">
      <c r="B140" s="258">
        <v>41334</v>
      </c>
      <c r="C140" s="259"/>
      <c r="D140" s="218">
        <v>3058</v>
      </c>
      <c r="E140" s="218">
        <v>1326.5868029999999</v>
      </c>
      <c r="F140" s="218">
        <v>145</v>
      </c>
      <c r="G140" s="218">
        <v>12.595292000000001</v>
      </c>
      <c r="H140" s="218">
        <v>5</v>
      </c>
      <c r="I140" s="218">
        <v>16.552413999999999</v>
      </c>
      <c r="J140" s="262"/>
      <c r="K140" s="264"/>
      <c r="L140" s="3"/>
      <c r="M140" s="3"/>
      <c r="N140" s="4"/>
    </row>
    <row r="141" spans="2:14" s="229" customFormat="1" ht="12.6">
      <c r="B141" s="258">
        <v>41365</v>
      </c>
      <c r="C141" s="259"/>
      <c r="D141" s="218">
        <v>3058</v>
      </c>
      <c r="E141" s="218">
        <v>1339.6838</v>
      </c>
      <c r="F141" s="218">
        <v>149</v>
      </c>
      <c r="G141" s="218">
        <v>9.0808</v>
      </c>
      <c r="H141" s="218">
        <v>5</v>
      </c>
      <c r="I141" s="218">
        <v>2.3075999999999999</v>
      </c>
      <c r="J141" s="262"/>
      <c r="K141" s="264"/>
      <c r="L141" s="3"/>
      <c r="M141" s="3"/>
      <c r="N141" s="4"/>
    </row>
    <row r="142" spans="2:14" s="229" customFormat="1" ht="12.6">
      <c r="B142" s="258">
        <v>41395</v>
      </c>
      <c r="C142" s="259"/>
      <c r="D142" s="218">
        <v>3056</v>
      </c>
      <c r="E142" s="218">
        <v>1322.0441000000001</v>
      </c>
      <c r="F142" s="218">
        <v>144</v>
      </c>
      <c r="G142" s="218">
        <v>11.145200000000001</v>
      </c>
      <c r="H142" s="218">
        <v>9</v>
      </c>
      <c r="I142" s="218">
        <v>33.0501</v>
      </c>
      <c r="J142" s="262"/>
      <c r="K142" s="264"/>
      <c r="L142" s="3"/>
      <c r="M142" s="3"/>
      <c r="N142" s="4"/>
    </row>
    <row r="143" spans="2:14" s="229" customFormat="1" ht="12.6">
      <c r="B143" s="258">
        <v>41426</v>
      </c>
      <c r="C143" s="259"/>
      <c r="D143" s="218">
        <v>3055</v>
      </c>
      <c r="E143" s="218">
        <v>1327.6829</v>
      </c>
      <c r="F143" s="218">
        <v>150</v>
      </c>
      <c r="G143" s="218">
        <v>9.5753000000000004</v>
      </c>
      <c r="H143" s="218">
        <v>9</v>
      </c>
      <c r="I143" s="218">
        <v>7.3935000000000004</v>
      </c>
      <c r="J143" s="262"/>
      <c r="K143" s="264"/>
      <c r="L143" s="3"/>
      <c r="M143" s="3"/>
      <c r="N143" s="4"/>
    </row>
    <row r="144" spans="2:14" s="229" customFormat="1" ht="12.6">
      <c r="B144" s="258">
        <v>41456</v>
      </c>
      <c r="C144" s="259"/>
      <c r="D144" s="218">
        <v>3052</v>
      </c>
      <c r="E144" s="218">
        <v>1320.1547</v>
      </c>
      <c r="F144" s="218">
        <v>144</v>
      </c>
      <c r="G144" s="218">
        <v>7.8578000000000001</v>
      </c>
      <c r="H144" s="218">
        <v>6</v>
      </c>
      <c r="I144" s="218">
        <v>20.323699999999999</v>
      </c>
      <c r="J144" s="262"/>
      <c r="K144" s="264"/>
      <c r="L144" s="3"/>
      <c r="M144" s="3"/>
      <c r="N144" s="4"/>
    </row>
    <row r="145" spans="2:15" s="229" customFormat="1" ht="12.6">
      <c r="B145" s="258">
        <v>41487</v>
      </c>
      <c r="C145" s="259"/>
      <c r="D145" s="218">
        <v>3050</v>
      </c>
      <c r="E145" s="218">
        <v>1331.8484000000001</v>
      </c>
      <c r="F145" s="218">
        <v>140</v>
      </c>
      <c r="G145" s="218">
        <v>9.2438000000000002</v>
      </c>
      <c r="H145" s="218">
        <v>2</v>
      </c>
      <c r="I145" s="218">
        <v>0.2225</v>
      </c>
      <c r="J145" s="262"/>
      <c r="K145" s="5"/>
      <c r="L145" s="2"/>
      <c r="M145" s="3"/>
      <c r="N145" s="4"/>
      <c r="O145" s="4"/>
    </row>
    <row r="146" spans="2:15" s="229" customFormat="1" ht="12.6">
      <c r="B146" s="258">
        <v>41518</v>
      </c>
      <c r="C146" s="259"/>
      <c r="D146" s="218">
        <v>3049</v>
      </c>
      <c r="E146" s="218">
        <v>1338.2014999999999</v>
      </c>
      <c r="F146" s="218">
        <v>142</v>
      </c>
      <c r="G146" s="218">
        <v>11.279</v>
      </c>
      <c r="H146" s="218">
        <v>11</v>
      </c>
      <c r="I146" s="218">
        <v>9.6271000000000004</v>
      </c>
      <c r="J146" s="262"/>
      <c r="K146" s="5"/>
      <c r="L146" s="4"/>
      <c r="M146" s="4"/>
      <c r="N146" s="4"/>
      <c r="O146" s="4"/>
    </row>
    <row r="147" spans="2:15" s="229" customFormat="1" ht="12.6">
      <c r="B147" s="258">
        <v>41548</v>
      </c>
      <c r="C147" s="259"/>
      <c r="D147" s="218">
        <v>3046</v>
      </c>
      <c r="E147" s="218">
        <v>1335.7850000000001</v>
      </c>
      <c r="F147" s="218">
        <v>151</v>
      </c>
      <c r="G147" s="218">
        <v>8.9121000000000006</v>
      </c>
      <c r="H147" s="218">
        <v>5</v>
      </c>
      <c r="I147" s="218">
        <v>12.4529</v>
      </c>
      <c r="J147" s="262"/>
      <c r="K147" s="5"/>
      <c r="L147" s="3"/>
      <c r="M147" s="3"/>
      <c r="N147" s="3"/>
      <c r="O147" s="3"/>
    </row>
    <row r="148" spans="2:15" s="229" customFormat="1" ht="12.6">
      <c r="B148" s="258">
        <v>41579</v>
      </c>
      <c r="C148" s="259"/>
      <c r="D148" s="218">
        <v>3044</v>
      </c>
      <c r="E148" s="218">
        <v>1346.2583999999999</v>
      </c>
      <c r="F148" s="218">
        <v>148</v>
      </c>
      <c r="G148" s="218">
        <v>10.170999999999999</v>
      </c>
      <c r="H148" s="218">
        <v>6</v>
      </c>
      <c r="I148" s="218">
        <v>1.3263</v>
      </c>
      <c r="J148" s="262"/>
      <c r="K148" s="5"/>
      <c r="L148" s="3"/>
      <c r="M148" s="3"/>
      <c r="N148" s="3"/>
      <c r="O148" s="3"/>
    </row>
    <row r="149" spans="2:15" s="229" customFormat="1" ht="12.6">
      <c r="B149" s="258">
        <v>41609</v>
      </c>
      <c r="C149" s="259"/>
      <c r="D149" s="218">
        <v>3042</v>
      </c>
      <c r="E149" s="218">
        <v>1313.8885</v>
      </c>
      <c r="F149" s="218">
        <v>155</v>
      </c>
      <c r="G149" s="218">
        <v>10.548400000000001</v>
      </c>
      <c r="H149" s="218">
        <v>6</v>
      </c>
      <c r="I149" s="218">
        <v>44.655000000000001</v>
      </c>
      <c r="J149" s="262"/>
      <c r="K149" s="5"/>
      <c r="L149" s="3"/>
      <c r="M149" s="3"/>
      <c r="N149" s="3"/>
      <c r="O149" s="3"/>
    </row>
    <row r="150" spans="2:15" s="229" customFormat="1" ht="12.6">
      <c r="B150" s="258">
        <v>41640</v>
      </c>
      <c r="C150" s="259"/>
      <c r="D150" s="218">
        <v>3041</v>
      </c>
      <c r="E150" s="218">
        <v>1296.8594000000001</v>
      </c>
      <c r="F150" s="218">
        <v>138</v>
      </c>
      <c r="G150" s="218">
        <v>34.055900000000001</v>
      </c>
      <c r="H150" s="218">
        <v>6</v>
      </c>
      <c r="I150" s="218">
        <v>1.8871</v>
      </c>
      <c r="J150" s="262"/>
      <c r="K150" s="5"/>
      <c r="L150" s="3"/>
      <c r="M150" s="3"/>
      <c r="N150" s="3"/>
      <c r="O150" s="3"/>
    </row>
    <row r="151" spans="2:15" s="229" customFormat="1" ht="12.6">
      <c r="B151" s="258">
        <v>41671</v>
      </c>
      <c r="C151" s="259"/>
      <c r="D151" s="218">
        <v>3040</v>
      </c>
      <c r="E151" s="218">
        <v>1298.3825999999999</v>
      </c>
      <c r="F151" s="218">
        <v>140</v>
      </c>
      <c r="G151" s="218">
        <v>9.0958000000000006</v>
      </c>
      <c r="H151" s="218">
        <v>5</v>
      </c>
      <c r="I151" s="218">
        <v>8.5931999999999995</v>
      </c>
      <c r="J151" s="262"/>
      <c r="K151" s="5"/>
      <c r="L151" s="3"/>
      <c r="M151" s="3"/>
      <c r="N151" s="3"/>
      <c r="O151" s="3"/>
    </row>
    <row r="152" spans="2:15" s="229" customFormat="1" ht="12.6">
      <c r="B152" s="258">
        <v>41699</v>
      </c>
      <c r="C152" s="259"/>
      <c r="D152" s="218">
        <v>3035</v>
      </c>
      <c r="E152" s="218">
        <v>1301.779</v>
      </c>
      <c r="F152" s="218">
        <v>142</v>
      </c>
      <c r="G152" s="218">
        <v>8.1616</v>
      </c>
      <c r="H152" s="218">
        <v>8</v>
      </c>
      <c r="I152" s="218">
        <v>12.645099999999999</v>
      </c>
      <c r="J152" s="262"/>
      <c r="K152" s="5"/>
      <c r="L152" s="3"/>
      <c r="M152" s="3"/>
      <c r="N152" s="3"/>
      <c r="O152" s="3"/>
    </row>
    <row r="153" spans="2:15" s="229" customFormat="1" ht="12.6">
      <c r="B153" s="258">
        <v>41730</v>
      </c>
      <c r="C153" s="259"/>
      <c r="D153" s="218">
        <v>3034</v>
      </c>
      <c r="E153" s="218">
        <v>1310.6637000000001</v>
      </c>
      <c r="F153" s="218">
        <v>135</v>
      </c>
      <c r="G153" s="218">
        <v>7.7489999999999997</v>
      </c>
      <c r="H153" s="218">
        <v>1</v>
      </c>
      <c r="I153" s="218">
        <v>0.55879999999999996</v>
      </c>
      <c r="J153" s="262"/>
      <c r="K153" s="5"/>
      <c r="L153" s="3"/>
      <c r="M153" s="3"/>
      <c r="N153" s="3"/>
      <c r="O153" s="3"/>
    </row>
    <row r="154" spans="2:15" s="229" customFormat="1" ht="12.6">
      <c r="B154" s="258">
        <v>41760</v>
      </c>
      <c r="C154" s="259"/>
      <c r="D154" s="218">
        <v>3032</v>
      </c>
      <c r="E154" s="218">
        <v>1297.1129000000001</v>
      </c>
      <c r="F154" s="218">
        <v>139</v>
      </c>
      <c r="G154" s="218">
        <v>8.5482999999999993</v>
      </c>
      <c r="H154" s="218">
        <v>9</v>
      </c>
      <c r="I154" s="218">
        <v>32.662199999999999</v>
      </c>
      <c r="J154" s="262"/>
      <c r="K154" s="5"/>
      <c r="L154" s="3"/>
      <c r="M154" s="3"/>
      <c r="N154" s="3"/>
      <c r="O154" s="3"/>
    </row>
    <row r="155" spans="2:15" s="229" customFormat="1" ht="12.6">
      <c r="B155" s="258">
        <v>41791</v>
      </c>
      <c r="C155" s="259"/>
      <c r="D155" s="218">
        <v>3031</v>
      </c>
      <c r="E155" s="218">
        <v>1301.9654</v>
      </c>
      <c r="F155" s="218">
        <v>130</v>
      </c>
      <c r="G155" s="218">
        <v>6.5476000000000001</v>
      </c>
      <c r="H155" s="218">
        <v>4</v>
      </c>
      <c r="I155" s="218">
        <v>6.7662000000000004</v>
      </c>
      <c r="J155" s="262"/>
      <c r="K155" s="5"/>
      <c r="L155" s="3"/>
      <c r="M155" s="3"/>
      <c r="N155" s="3"/>
      <c r="O155" s="3"/>
    </row>
    <row r="156" spans="2:15" s="229" customFormat="1" ht="12.6">
      <c r="B156" s="258">
        <v>41821</v>
      </c>
      <c r="C156" s="259"/>
      <c r="D156" s="218">
        <v>3031</v>
      </c>
      <c r="E156" s="218">
        <v>1303.5895</v>
      </c>
      <c r="F156" s="218">
        <v>125</v>
      </c>
      <c r="G156" s="218">
        <v>6.4871999999999996</v>
      </c>
      <c r="H156" s="218">
        <v>3</v>
      </c>
      <c r="I156" s="218">
        <v>16.2181</v>
      </c>
      <c r="J156" s="262"/>
      <c r="K156" s="5"/>
      <c r="L156" s="3"/>
      <c r="M156" s="3"/>
      <c r="N156" s="3"/>
      <c r="O156" s="3"/>
    </row>
    <row r="157" spans="2:15" s="229" customFormat="1" ht="12.6">
      <c r="B157" s="258">
        <v>41852</v>
      </c>
      <c r="C157" s="259"/>
      <c r="D157" s="218">
        <v>3030</v>
      </c>
      <c r="E157" s="218">
        <v>1310.8091999999999</v>
      </c>
      <c r="F157" s="218">
        <v>123</v>
      </c>
      <c r="G157" s="218">
        <v>6.4672999999999998</v>
      </c>
      <c r="H157" s="218">
        <v>2</v>
      </c>
      <c r="I157" s="218">
        <v>1.0439000000000001</v>
      </c>
      <c r="J157" s="262"/>
      <c r="K157" s="5"/>
      <c r="L157" s="3"/>
      <c r="M157" s="3"/>
      <c r="N157" s="3"/>
      <c r="O157" s="3"/>
    </row>
    <row r="158" spans="2:15" s="229" customFormat="1" ht="12.6">
      <c r="B158" s="258">
        <v>41883</v>
      </c>
      <c r="C158" s="259"/>
      <c r="D158" s="218">
        <v>3029</v>
      </c>
      <c r="E158" s="218">
        <v>1323.5251000000001</v>
      </c>
      <c r="F158" s="218">
        <v>120</v>
      </c>
      <c r="G158" s="218">
        <v>9.0074000000000005</v>
      </c>
      <c r="H158" s="218">
        <v>2</v>
      </c>
      <c r="I158" s="218">
        <v>2.5516999999999999</v>
      </c>
      <c r="J158" s="262"/>
      <c r="K158" s="5"/>
      <c r="L158" s="3"/>
      <c r="M158" s="3"/>
      <c r="N158" s="3"/>
      <c r="O158" s="3"/>
    </row>
    <row r="159" spans="2:15" s="229" customFormat="1" ht="12.6">
      <c r="B159" s="258">
        <v>41913</v>
      </c>
      <c r="C159" s="259"/>
      <c r="D159" s="218">
        <v>3025</v>
      </c>
      <c r="E159" s="218">
        <v>1331.1706999999999</v>
      </c>
      <c r="F159" s="218">
        <v>119</v>
      </c>
      <c r="G159" s="218">
        <v>6.2061000000000002</v>
      </c>
      <c r="H159" s="218">
        <v>3</v>
      </c>
      <c r="I159" s="218">
        <v>0.9244</v>
      </c>
      <c r="J159" s="262"/>
      <c r="K159" s="5"/>
      <c r="L159" s="3"/>
      <c r="M159" s="3"/>
      <c r="N159" s="3"/>
      <c r="O159" s="3"/>
    </row>
    <row r="160" spans="2:15" s="229" customFormat="1" ht="12.75" customHeight="1">
      <c r="B160" s="258">
        <v>41944</v>
      </c>
      <c r="C160" s="259"/>
      <c r="D160" s="218">
        <v>3024</v>
      </c>
      <c r="E160" s="218">
        <v>1087.7713000000001</v>
      </c>
      <c r="F160" s="218">
        <v>119</v>
      </c>
      <c r="G160" s="218">
        <v>6.4020000000000001</v>
      </c>
      <c r="H160" s="218">
        <v>3</v>
      </c>
      <c r="I160" s="218">
        <v>3.9384999999999999</v>
      </c>
      <c r="J160" s="262"/>
      <c r="K160" s="5"/>
      <c r="L160" s="3"/>
      <c r="M160" s="3"/>
      <c r="N160" s="3"/>
      <c r="O160" s="3"/>
    </row>
    <row r="161" spans="2:21" s="229" customFormat="1" ht="12.6">
      <c r="B161" s="258">
        <v>41974</v>
      </c>
      <c r="C161" s="259"/>
      <c r="D161" s="218">
        <v>3022</v>
      </c>
      <c r="E161" s="218">
        <v>1090.1968999999999</v>
      </c>
      <c r="F161" s="218">
        <v>120</v>
      </c>
      <c r="G161" s="218">
        <v>6.0388999999999999</v>
      </c>
      <c r="H161" s="218">
        <v>5</v>
      </c>
      <c r="I161" s="218">
        <v>6.4915000000000003</v>
      </c>
      <c r="J161" s="262"/>
      <c r="K161" s="5"/>
      <c r="L161" s="3"/>
      <c r="M161" s="3"/>
      <c r="N161" s="3"/>
      <c r="O161" s="3"/>
    </row>
    <row r="162" spans="2:21" s="229" customFormat="1" ht="12.6">
      <c r="B162" s="258">
        <v>42005</v>
      </c>
      <c r="C162" s="259"/>
      <c r="D162" s="218">
        <v>3022</v>
      </c>
      <c r="E162" s="218">
        <v>1065.6320000000001</v>
      </c>
      <c r="F162" s="218">
        <v>116</v>
      </c>
      <c r="G162" s="218">
        <v>5.9897999999999998</v>
      </c>
      <c r="H162" s="218">
        <v>8</v>
      </c>
      <c r="I162" s="218">
        <v>3.7763</v>
      </c>
      <c r="J162" s="262"/>
      <c r="K162" s="5"/>
      <c r="L162" s="3"/>
      <c r="M162" s="3"/>
      <c r="N162" s="3"/>
      <c r="O162" s="4"/>
    </row>
    <row r="163" spans="2:21" s="229" customFormat="1" ht="12.6">
      <c r="B163" s="258">
        <v>42036</v>
      </c>
      <c r="C163" s="259"/>
      <c r="D163" s="218">
        <v>3022</v>
      </c>
      <c r="E163" s="218">
        <v>1066.4336000000001</v>
      </c>
      <c r="F163" s="218">
        <v>117</v>
      </c>
      <c r="G163" s="218">
        <v>6.2789000000000001</v>
      </c>
      <c r="H163" s="218">
        <v>3</v>
      </c>
      <c r="I163" s="218">
        <v>3.7201</v>
      </c>
      <c r="J163" s="262"/>
      <c r="K163" s="5"/>
      <c r="L163" s="3"/>
      <c r="M163" s="3"/>
      <c r="N163" s="3"/>
      <c r="O163" s="3"/>
      <c r="Q163" s="6"/>
      <c r="R163" s="6"/>
      <c r="S163" s="6"/>
      <c r="T163" s="6"/>
      <c r="U163" s="6"/>
    </row>
    <row r="164" spans="2:21" s="229" customFormat="1" ht="12.6">
      <c r="B164" s="258">
        <v>42064</v>
      </c>
      <c r="C164" s="259"/>
      <c r="D164" s="218">
        <v>3022</v>
      </c>
      <c r="E164" s="218">
        <v>1080.4232999999999</v>
      </c>
      <c r="F164" s="218">
        <v>119</v>
      </c>
      <c r="G164" s="218">
        <v>6.3032000000000004</v>
      </c>
      <c r="H164" s="218">
        <v>3</v>
      </c>
      <c r="I164" s="218">
        <v>0.37869999999999998</v>
      </c>
      <c r="J164" s="262"/>
      <c r="K164" s="5"/>
      <c r="L164" s="3"/>
      <c r="M164" s="3"/>
      <c r="N164" s="3"/>
      <c r="O164" s="3"/>
      <c r="Q164" s="6"/>
      <c r="R164" s="6"/>
      <c r="S164" s="6"/>
      <c r="T164" s="6"/>
      <c r="U164" s="6"/>
    </row>
    <row r="165" spans="2:21" s="229" customFormat="1" ht="12.6">
      <c r="B165" s="258">
        <v>42095</v>
      </c>
      <c r="C165" s="259"/>
      <c r="D165" s="218">
        <v>3021</v>
      </c>
      <c r="E165" s="218">
        <v>1097.7832000000001</v>
      </c>
      <c r="F165" s="218">
        <v>121</v>
      </c>
      <c r="G165" s="218">
        <v>6.9737999999999998</v>
      </c>
      <c r="H165" s="218">
        <v>2</v>
      </c>
      <c r="I165" s="218">
        <v>1.9589000000000001</v>
      </c>
      <c r="J165" s="262"/>
      <c r="K165" s="5"/>
      <c r="L165" s="3"/>
      <c r="M165" s="3"/>
      <c r="N165" s="3"/>
      <c r="O165" s="3"/>
      <c r="Q165" s="6"/>
      <c r="R165" s="6"/>
      <c r="S165" s="6"/>
      <c r="T165" s="6"/>
      <c r="U165" s="6"/>
    </row>
    <row r="166" spans="2:21" s="229" customFormat="1" ht="12.6">
      <c r="B166" s="258">
        <v>42125</v>
      </c>
      <c r="C166" s="259"/>
      <c r="D166" s="218">
        <v>3018</v>
      </c>
      <c r="E166" s="218">
        <v>1099.2619999999999</v>
      </c>
      <c r="F166" s="218">
        <v>116</v>
      </c>
      <c r="G166" s="218">
        <v>7.2239000000000004</v>
      </c>
      <c r="H166" s="218">
        <v>6</v>
      </c>
      <c r="I166" s="218">
        <v>15.767099999999999</v>
      </c>
      <c r="J166" s="262"/>
      <c r="K166" s="5"/>
      <c r="L166" s="3"/>
      <c r="M166" s="3"/>
      <c r="N166" s="3"/>
      <c r="O166" s="3"/>
    </row>
    <row r="167" spans="2:21" s="229" customFormat="1" ht="12.6">
      <c r="B167" s="258">
        <v>42156</v>
      </c>
      <c r="C167" s="259"/>
      <c r="D167" s="218">
        <v>3013</v>
      </c>
      <c r="E167" s="218">
        <v>1111.6652999999999</v>
      </c>
      <c r="F167" s="218">
        <v>121</v>
      </c>
      <c r="G167" s="218">
        <v>7.2127999999999997</v>
      </c>
      <c r="H167" s="218">
        <v>6</v>
      </c>
      <c r="I167" s="218">
        <v>3.9748999999999999</v>
      </c>
      <c r="J167" s="262"/>
      <c r="K167" s="5"/>
      <c r="L167" s="3"/>
      <c r="M167" s="3"/>
      <c r="N167" s="3"/>
      <c r="O167" s="3"/>
    </row>
    <row r="168" spans="2:21" s="229" customFormat="1" ht="12.6">
      <c r="B168" s="258">
        <v>42186</v>
      </c>
      <c r="C168" s="259"/>
      <c r="D168" s="218">
        <v>3011</v>
      </c>
      <c r="E168" s="218">
        <v>1128.1432</v>
      </c>
      <c r="F168" s="218">
        <v>114</v>
      </c>
      <c r="G168" s="218">
        <v>7.8164999999999996</v>
      </c>
      <c r="H168" s="218">
        <v>4</v>
      </c>
      <c r="I168" s="218">
        <v>4.7300000000000002E-2</v>
      </c>
      <c r="J168" s="262"/>
      <c r="K168" s="5"/>
      <c r="L168" s="3"/>
      <c r="M168" s="3"/>
      <c r="N168" s="3"/>
      <c r="O168" s="3"/>
    </row>
    <row r="169" spans="2:21" s="229" customFormat="1" ht="12.6">
      <c r="B169" s="258">
        <v>42217</v>
      </c>
      <c r="C169" s="259"/>
      <c r="D169" s="218">
        <v>3010</v>
      </c>
      <c r="E169" s="218">
        <v>1079.6777</v>
      </c>
      <c r="F169" s="218">
        <v>113</v>
      </c>
      <c r="G169" s="218">
        <v>4.8132999999999999</v>
      </c>
      <c r="H169" s="218">
        <v>3</v>
      </c>
      <c r="I169" s="218">
        <v>56.988799999999998</v>
      </c>
      <c r="J169" s="262"/>
      <c r="K169" s="5"/>
      <c r="L169" s="3"/>
      <c r="M169" s="3"/>
      <c r="N169" s="3"/>
      <c r="O169" s="3"/>
    </row>
    <row r="170" spans="2:21" s="229" customFormat="1" ht="12.6">
      <c r="B170" s="258">
        <v>42248</v>
      </c>
      <c r="C170" s="259"/>
      <c r="D170" s="218">
        <v>3009</v>
      </c>
      <c r="E170" s="218">
        <v>1093.7783999999999</v>
      </c>
      <c r="F170" s="218">
        <v>121</v>
      </c>
      <c r="G170" s="218">
        <v>12.761799999999999</v>
      </c>
      <c r="H170" s="218">
        <v>3</v>
      </c>
      <c r="I170" s="218">
        <v>3.9262000000000001</v>
      </c>
      <c r="J170" s="262"/>
      <c r="K170" s="5"/>
      <c r="L170" s="3"/>
      <c r="M170" s="3"/>
      <c r="N170" s="3"/>
      <c r="O170" s="3"/>
    </row>
    <row r="171" spans="2:21" s="229" customFormat="1" ht="12.6">
      <c r="B171" s="258">
        <v>42278</v>
      </c>
      <c r="C171" s="259"/>
      <c r="D171" s="218">
        <v>3009</v>
      </c>
      <c r="E171" s="218">
        <v>1101.6684</v>
      </c>
      <c r="F171" s="218">
        <v>118</v>
      </c>
      <c r="G171" s="218">
        <v>6.3334000000000001</v>
      </c>
      <c r="H171" s="218">
        <v>2</v>
      </c>
      <c r="I171" s="218">
        <v>1.0588</v>
      </c>
      <c r="J171" s="262"/>
      <c r="K171" s="5"/>
      <c r="L171" s="3"/>
      <c r="M171" s="3"/>
      <c r="N171" s="3"/>
      <c r="O171" s="3"/>
    </row>
    <row r="172" spans="2:21" s="229" customFormat="1" ht="12.6">
      <c r="B172" s="258">
        <v>42309</v>
      </c>
      <c r="C172" s="259"/>
      <c r="D172" s="218">
        <v>3009</v>
      </c>
      <c r="E172" s="218">
        <v>1106.5282</v>
      </c>
      <c r="F172" s="218">
        <v>110</v>
      </c>
      <c r="G172" s="218">
        <v>8.3693000000000008</v>
      </c>
      <c r="H172" s="218">
        <v>6</v>
      </c>
      <c r="I172" s="218">
        <v>6.3750999999999998</v>
      </c>
      <c r="J172" s="262"/>
      <c r="K172" s="5"/>
      <c r="L172" s="3"/>
      <c r="M172" s="3"/>
      <c r="N172" s="3"/>
      <c r="O172" s="3"/>
    </row>
    <row r="173" spans="2:21" s="229" customFormat="1" ht="12.6">
      <c r="B173" s="258">
        <v>42339</v>
      </c>
      <c r="C173" s="259"/>
      <c r="D173" s="218">
        <v>3008</v>
      </c>
      <c r="E173" s="218">
        <v>1112.5561</v>
      </c>
      <c r="F173" s="218">
        <v>117</v>
      </c>
      <c r="G173" s="218">
        <v>8.5234000000000005</v>
      </c>
      <c r="H173" s="218">
        <v>3</v>
      </c>
      <c r="I173" s="218">
        <v>6.2530999999999999</v>
      </c>
      <c r="J173" s="262"/>
      <c r="K173" s="5"/>
      <c r="L173" s="3"/>
      <c r="M173" s="3"/>
      <c r="N173" s="3"/>
      <c r="O173" s="3"/>
    </row>
    <row r="174" spans="2:21" s="229" customFormat="1" ht="12.6">
      <c r="B174" s="258">
        <v>42370</v>
      </c>
      <c r="C174" s="259"/>
      <c r="D174" s="218">
        <v>3006</v>
      </c>
      <c r="E174" s="218">
        <v>1118.5349000000001</v>
      </c>
      <c r="F174" s="218">
        <v>114</v>
      </c>
      <c r="G174" s="218">
        <v>10.3338</v>
      </c>
      <c r="H174" s="218">
        <v>4</v>
      </c>
      <c r="I174" s="218">
        <v>4.9732000000000003</v>
      </c>
      <c r="J174" s="262"/>
      <c r="K174" s="5"/>
      <c r="L174" s="3"/>
      <c r="M174" s="3"/>
      <c r="N174" s="3"/>
      <c r="O174" s="3"/>
    </row>
    <row r="175" spans="2:21" s="229" customFormat="1" ht="12.6">
      <c r="B175" s="258">
        <v>42401</v>
      </c>
      <c r="C175" s="259"/>
      <c r="D175" s="218">
        <v>3005</v>
      </c>
      <c r="E175" s="218">
        <v>1111.5700999999999</v>
      </c>
      <c r="F175" s="218">
        <v>113</v>
      </c>
      <c r="G175" s="218">
        <v>9.6037999999999997</v>
      </c>
      <c r="H175" s="218">
        <v>7</v>
      </c>
      <c r="I175" s="218">
        <v>17.6342</v>
      </c>
      <c r="J175" s="262"/>
      <c r="K175" s="5"/>
      <c r="L175" s="3"/>
      <c r="M175" s="3"/>
      <c r="N175" s="3"/>
      <c r="O175" s="3"/>
    </row>
    <row r="176" spans="2:21" s="229" customFormat="1" ht="12.6">
      <c r="B176" s="258">
        <v>42430</v>
      </c>
      <c r="C176" s="259"/>
      <c r="D176" s="218">
        <v>3004</v>
      </c>
      <c r="E176" s="218">
        <v>1118.0477000000001</v>
      </c>
      <c r="F176" s="218">
        <v>115</v>
      </c>
      <c r="G176" s="218">
        <v>8.9582999999999995</v>
      </c>
      <c r="H176" s="218">
        <v>4</v>
      </c>
      <c r="I176" s="218">
        <v>11.5039</v>
      </c>
      <c r="J176" s="262"/>
      <c r="K176" s="5"/>
      <c r="L176" s="3"/>
      <c r="M176" s="3"/>
      <c r="N176" s="3"/>
      <c r="O176" s="3"/>
    </row>
    <row r="177" spans="2:15" s="229" customFormat="1" ht="12.6">
      <c r="B177" s="258">
        <v>42461</v>
      </c>
      <c r="C177" s="259"/>
      <c r="D177" s="218">
        <v>3003</v>
      </c>
      <c r="E177" s="218">
        <v>1112.1642999999999</v>
      </c>
      <c r="F177" s="218">
        <v>115</v>
      </c>
      <c r="G177" s="218">
        <v>10.234299999999999</v>
      </c>
      <c r="H177" s="218">
        <v>7</v>
      </c>
      <c r="I177" s="218">
        <v>27.492799999999999</v>
      </c>
      <c r="J177" s="262"/>
      <c r="K177" s="5"/>
      <c r="L177" s="3"/>
      <c r="M177" s="3"/>
      <c r="N177" s="3"/>
      <c r="O177" s="3"/>
    </row>
    <row r="178" spans="2:15" s="229" customFormat="1" ht="12.6">
      <c r="B178" s="258">
        <v>42491</v>
      </c>
      <c r="C178" s="259"/>
      <c r="D178" s="218">
        <v>3001</v>
      </c>
      <c r="E178" s="218">
        <v>1119.0779</v>
      </c>
      <c r="F178" s="218">
        <v>114</v>
      </c>
      <c r="G178" s="218">
        <v>9.7230000000000008</v>
      </c>
      <c r="H178" s="218">
        <v>6</v>
      </c>
      <c r="I178" s="218">
        <v>14.2746</v>
      </c>
      <c r="J178" s="262"/>
      <c r="K178" s="5"/>
      <c r="L178" s="3"/>
      <c r="M178" s="3"/>
      <c r="N178" s="3"/>
      <c r="O178" s="3"/>
    </row>
    <row r="179" spans="2:15" s="229" customFormat="1" ht="12.6">
      <c r="B179" s="258">
        <v>42522</v>
      </c>
      <c r="C179" s="259"/>
      <c r="D179" s="218">
        <v>2998</v>
      </c>
      <c r="E179" s="218">
        <v>1135.1024</v>
      </c>
      <c r="F179" s="218">
        <v>117</v>
      </c>
      <c r="G179" s="218">
        <v>10.1069</v>
      </c>
      <c r="H179" s="218">
        <v>3</v>
      </c>
      <c r="I179" s="218">
        <v>1.6283000000000001</v>
      </c>
      <c r="J179" s="262"/>
      <c r="K179" s="5"/>
      <c r="L179" s="3"/>
      <c r="M179" s="3"/>
      <c r="N179" s="3"/>
      <c r="O179" s="3"/>
    </row>
    <row r="180" spans="2:15" s="229" customFormat="1" ht="12.6">
      <c r="B180" s="258">
        <v>42552</v>
      </c>
      <c r="C180" s="259"/>
      <c r="D180" s="218">
        <v>2995</v>
      </c>
      <c r="E180" s="218">
        <v>1132.6774</v>
      </c>
      <c r="F180" s="218">
        <v>120</v>
      </c>
      <c r="G180" s="218">
        <v>11.2911</v>
      </c>
      <c r="H180" s="218">
        <v>5</v>
      </c>
      <c r="I180" s="218">
        <v>22.970500000000001</v>
      </c>
      <c r="J180" s="262"/>
      <c r="K180" s="5"/>
      <c r="L180" s="3"/>
      <c r="M180" s="3"/>
      <c r="N180" s="3"/>
      <c r="O180" s="3"/>
    </row>
    <row r="181" spans="2:15" s="229" customFormat="1">
      <c r="B181" s="258">
        <v>42583</v>
      </c>
      <c r="C181" s="259"/>
      <c r="D181" s="218">
        <v>2995</v>
      </c>
      <c r="E181" s="218">
        <v>1141.8471999999999</v>
      </c>
      <c r="F181" s="218">
        <v>110</v>
      </c>
      <c r="G181" s="218">
        <v>8.8955000000000002</v>
      </c>
      <c r="H181" s="218">
        <v>4</v>
      </c>
      <c r="I181" s="218">
        <v>3.0343</v>
      </c>
      <c r="J181" s="262"/>
      <c r="K181"/>
      <c r="L181"/>
      <c r="M181"/>
      <c r="N181"/>
      <c r="O181"/>
    </row>
    <row r="182" spans="2:15" s="229" customFormat="1">
      <c r="B182" s="258">
        <v>42614</v>
      </c>
      <c r="C182" s="259"/>
      <c r="D182" s="218">
        <v>2995</v>
      </c>
      <c r="E182" s="218">
        <v>1148.5061000000001</v>
      </c>
      <c r="F182" s="218">
        <v>116</v>
      </c>
      <c r="G182" s="218">
        <v>6.149</v>
      </c>
      <c r="H182" s="218">
        <v>6</v>
      </c>
      <c r="I182" s="218">
        <v>4.8836000000000004</v>
      </c>
      <c r="J182" s="262"/>
      <c r="K182"/>
      <c r="L182"/>
      <c r="M182"/>
      <c r="N182"/>
      <c r="O182"/>
    </row>
    <row r="183" spans="2:15" s="229" customFormat="1">
      <c r="B183" s="258">
        <v>42644</v>
      </c>
      <c r="C183" s="259"/>
      <c r="D183" s="218">
        <v>2993</v>
      </c>
      <c r="E183" s="218">
        <v>1141.8067000000001</v>
      </c>
      <c r="F183" s="218">
        <v>105</v>
      </c>
      <c r="G183" s="218">
        <v>5.3785999999999996</v>
      </c>
      <c r="H183" s="218">
        <v>7</v>
      </c>
      <c r="I183" s="218">
        <v>12.9778</v>
      </c>
      <c r="J183" s="262"/>
      <c r="K183"/>
      <c r="L183"/>
      <c r="M183"/>
      <c r="N183"/>
      <c r="O183"/>
    </row>
    <row r="184" spans="2:15" s="229" customFormat="1">
      <c r="B184" s="258">
        <v>42675</v>
      </c>
      <c r="C184" s="259"/>
      <c r="D184" s="218">
        <v>2992</v>
      </c>
      <c r="E184" s="218">
        <v>1147.5696</v>
      </c>
      <c r="F184" s="218">
        <v>109</v>
      </c>
      <c r="G184" s="218">
        <v>8.4329999999999998</v>
      </c>
      <c r="H184" s="218">
        <v>5</v>
      </c>
      <c r="I184" s="218">
        <v>6.2411000000000003</v>
      </c>
      <c r="J184" s="262"/>
      <c r="K184"/>
      <c r="L184"/>
      <c r="M184"/>
      <c r="N184"/>
      <c r="O184"/>
    </row>
    <row r="185" spans="2:15" s="229" customFormat="1">
      <c r="B185" s="258">
        <v>42705</v>
      </c>
      <c r="C185" s="259"/>
      <c r="D185" s="218">
        <v>2990</v>
      </c>
      <c r="E185" s="218">
        <v>1160.0381</v>
      </c>
      <c r="F185" s="218">
        <v>113</v>
      </c>
      <c r="G185" s="218">
        <v>19.725300000000001</v>
      </c>
      <c r="H185" s="218">
        <v>9</v>
      </c>
      <c r="I185" s="218">
        <v>5.6186999999999996</v>
      </c>
      <c r="J185" s="262"/>
      <c r="K185"/>
      <c r="L185"/>
      <c r="M185"/>
      <c r="N185"/>
      <c r="O185"/>
    </row>
    <row r="186" spans="2:15" s="229" customFormat="1">
      <c r="B186" s="258">
        <v>42736</v>
      </c>
      <c r="C186" s="259"/>
      <c r="D186" s="218">
        <v>2990</v>
      </c>
      <c r="E186" s="218">
        <v>1163.6757</v>
      </c>
      <c r="F186" s="218">
        <v>113</v>
      </c>
      <c r="G186" s="218">
        <v>5.5365000000000002</v>
      </c>
      <c r="H186" s="218">
        <v>3</v>
      </c>
      <c r="I186" s="218">
        <v>1.2775000000000001</v>
      </c>
      <c r="J186" s="262"/>
      <c r="K186"/>
      <c r="L186"/>
      <c r="M186"/>
      <c r="N186"/>
      <c r="O186"/>
    </row>
    <row r="187" spans="2:15" s="229" customFormat="1">
      <c r="B187" s="258">
        <v>42767</v>
      </c>
      <c r="C187" s="259"/>
      <c r="D187" s="218">
        <v>2989</v>
      </c>
      <c r="E187" s="218">
        <v>1167.193</v>
      </c>
      <c r="F187" s="218">
        <v>106</v>
      </c>
      <c r="G187" s="218">
        <v>5.5014000000000003</v>
      </c>
      <c r="H187" s="218">
        <v>3</v>
      </c>
      <c r="I187" s="218">
        <v>2.7646999999999999</v>
      </c>
      <c r="J187" s="262"/>
      <c r="K187"/>
      <c r="L187"/>
      <c r="M187"/>
      <c r="N187"/>
      <c r="O187"/>
    </row>
    <row r="188" spans="2:15" s="229" customFormat="1">
      <c r="B188" s="258">
        <v>42795</v>
      </c>
      <c r="C188" s="259"/>
      <c r="D188" s="218">
        <v>2988</v>
      </c>
      <c r="E188" s="218">
        <v>1185.9025999999999</v>
      </c>
      <c r="F188" s="218">
        <v>114</v>
      </c>
      <c r="G188" s="218">
        <v>16.171399999999998</v>
      </c>
      <c r="H188" s="218">
        <v>5</v>
      </c>
      <c r="I188" s="218">
        <v>2.9394</v>
      </c>
      <c r="J188" s="262"/>
      <c r="K188"/>
      <c r="L188"/>
      <c r="M188"/>
      <c r="N188"/>
      <c r="O188"/>
    </row>
    <row r="189" spans="2:15" s="229" customFormat="1">
      <c r="B189" s="258">
        <v>42826</v>
      </c>
      <c r="C189" s="259"/>
      <c r="D189" s="218">
        <v>2984</v>
      </c>
      <c r="E189" s="218">
        <v>1182.6089999999999</v>
      </c>
      <c r="F189" s="218">
        <v>102</v>
      </c>
      <c r="G189" s="218">
        <v>6.1307</v>
      </c>
      <c r="H189" s="218">
        <v>8</v>
      </c>
      <c r="I189" s="218">
        <v>16.8751</v>
      </c>
      <c r="J189" s="262"/>
      <c r="K189"/>
      <c r="L189"/>
      <c r="M189"/>
      <c r="N189"/>
      <c r="O189"/>
    </row>
    <row r="190" spans="2:15" s="229" customFormat="1">
      <c r="B190" s="258">
        <v>42856</v>
      </c>
      <c r="C190" s="259"/>
      <c r="D190" s="218">
        <v>2981</v>
      </c>
      <c r="E190" s="218">
        <v>1193.8043</v>
      </c>
      <c r="F190" s="218">
        <v>112</v>
      </c>
      <c r="G190" s="218">
        <v>16.554500000000001</v>
      </c>
      <c r="H190" s="218">
        <v>7</v>
      </c>
      <c r="I190" s="218">
        <v>13.564500000000001</v>
      </c>
      <c r="J190" s="262"/>
      <c r="K190"/>
      <c r="L190"/>
      <c r="M190"/>
      <c r="N190"/>
      <c r="O190"/>
    </row>
    <row r="191" spans="2:15" s="229" customFormat="1">
      <c r="B191" s="258">
        <v>42887</v>
      </c>
      <c r="C191" s="259"/>
      <c r="D191" s="218">
        <v>2977</v>
      </c>
      <c r="E191" s="218">
        <v>1163.0617999999999</v>
      </c>
      <c r="F191" s="218">
        <v>110</v>
      </c>
      <c r="G191" s="218">
        <v>12.7834</v>
      </c>
      <c r="H191" s="218">
        <v>7</v>
      </c>
      <c r="I191" s="218">
        <v>5.7069999999999999</v>
      </c>
      <c r="J191" s="262"/>
      <c r="K191"/>
      <c r="L191"/>
      <c r="M191"/>
      <c r="N191"/>
      <c r="O191"/>
    </row>
    <row r="192" spans="2:15" s="229" customFormat="1">
      <c r="B192" s="258">
        <v>42917</v>
      </c>
      <c r="C192" s="259"/>
      <c r="D192" s="218">
        <v>2974</v>
      </c>
      <c r="E192" s="218">
        <v>1168.2855</v>
      </c>
      <c r="F192" s="218">
        <v>110</v>
      </c>
      <c r="G192" s="218">
        <v>10.1252</v>
      </c>
      <c r="H192" s="218">
        <v>8</v>
      </c>
      <c r="I192" s="218">
        <v>11.391299999999999</v>
      </c>
      <c r="J192" s="262"/>
      <c r="K192"/>
      <c r="L192"/>
      <c r="M192"/>
      <c r="N192"/>
      <c r="O192"/>
    </row>
    <row r="193" spans="2:15" s="229" customFormat="1">
      <c r="B193" s="258">
        <v>42948</v>
      </c>
      <c r="C193" s="259"/>
      <c r="D193" s="218">
        <v>2970</v>
      </c>
      <c r="E193" s="218">
        <v>1178.4680000000001</v>
      </c>
      <c r="F193" s="218">
        <v>112</v>
      </c>
      <c r="G193" s="218">
        <v>9.5831</v>
      </c>
      <c r="H193" s="218">
        <v>6</v>
      </c>
      <c r="I193" s="218">
        <v>1.3</v>
      </c>
      <c r="J193" s="262"/>
      <c r="K193"/>
      <c r="L193"/>
      <c r="M193"/>
      <c r="N193"/>
      <c r="O193"/>
    </row>
    <row r="194" spans="2:15" s="229" customFormat="1">
      <c r="B194" s="258">
        <v>42979</v>
      </c>
      <c r="C194" s="259"/>
      <c r="D194" s="218">
        <v>2969</v>
      </c>
      <c r="E194" s="218">
        <v>1181.8135</v>
      </c>
      <c r="F194" s="218">
        <v>99</v>
      </c>
      <c r="G194" s="218">
        <v>13.4453</v>
      </c>
      <c r="H194" s="218">
        <v>10</v>
      </c>
      <c r="I194" s="218">
        <v>11.8619</v>
      </c>
      <c r="J194" s="262"/>
      <c r="K194"/>
      <c r="L194"/>
      <c r="M194"/>
      <c r="N194"/>
      <c r="O194"/>
    </row>
    <row r="195" spans="2:15" s="229" customFormat="1">
      <c r="B195" s="258">
        <v>43009</v>
      </c>
      <c r="C195" s="259"/>
      <c r="D195" s="218">
        <v>2966</v>
      </c>
      <c r="E195" s="218">
        <v>1181.9807000000001</v>
      </c>
      <c r="F195" s="218">
        <v>102</v>
      </c>
      <c r="G195" s="218">
        <v>7.9905999999999997</v>
      </c>
      <c r="H195" s="218">
        <v>7</v>
      </c>
      <c r="I195" s="218">
        <v>8.3017000000000003</v>
      </c>
      <c r="J195" s="262"/>
      <c r="K195"/>
      <c r="L195"/>
      <c r="M195"/>
      <c r="N195"/>
      <c r="O195"/>
    </row>
    <row r="196" spans="2:15" s="229" customFormat="1">
      <c r="B196" s="258">
        <v>43040</v>
      </c>
      <c r="C196" s="259"/>
      <c r="D196" s="218">
        <v>2964</v>
      </c>
      <c r="E196" s="218">
        <v>1188.4973</v>
      </c>
      <c r="F196" s="218">
        <v>96</v>
      </c>
      <c r="G196" s="218">
        <v>6.7596999999999996</v>
      </c>
      <c r="H196" s="218">
        <v>4</v>
      </c>
      <c r="I196" s="218">
        <v>1.8378000000000001</v>
      </c>
      <c r="J196" s="262"/>
      <c r="K196"/>
      <c r="L196"/>
      <c r="M196"/>
      <c r="N196"/>
      <c r="O196"/>
    </row>
    <row r="197" spans="2:15" s="229" customFormat="1">
      <c r="B197" s="258">
        <v>43070</v>
      </c>
      <c r="C197" s="259"/>
      <c r="D197" s="218">
        <v>2967</v>
      </c>
      <c r="E197" s="218">
        <v>1198.0074999999999</v>
      </c>
      <c r="F197" s="218">
        <v>103</v>
      </c>
      <c r="G197" s="218">
        <v>9.2332000000000001</v>
      </c>
      <c r="H197" s="218">
        <v>2</v>
      </c>
      <c r="I197" s="218">
        <v>1.7924</v>
      </c>
      <c r="J197" s="262"/>
      <c r="K197"/>
      <c r="L197"/>
      <c r="M197"/>
      <c r="N197"/>
      <c r="O197"/>
    </row>
    <row r="198" spans="2:15" s="229" customFormat="1">
      <c r="B198" s="258">
        <v>43101</v>
      </c>
      <c r="C198" s="259"/>
      <c r="D198" s="218">
        <v>2965</v>
      </c>
      <c r="E198" s="218">
        <v>1207.6702</v>
      </c>
      <c r="F198" s="218">
        <v>111</v>
      </c>
      <c r="G198" s="218">
        <v>16.3904</v>
      </c>
      <c r="H198" s="218">
        <v>5</v>
      </c>
      <c r="I198" s="218">
        <v>6.8872</v>
      </c>
      <c r="J198" s="262"/>
      <c r="K198"/>
      <c r="L198"/>
      <c r="M198"/>
      <c r="N198"/>
      <c r="O198"/>
    </row>
    <row r="199" spans="2:15" s="229" customFormat="1">
      <c r="B199" s="258">
        <v>43132</v>
      </c>
      <c r="C199" s="259"/>
      <c r="D199" s="218">
        <v>2963</v>
      </c>
      <c r="E199" s="218">
        <v>1214.7073</v>
      </c>
      <c r="F199" s="218">
        <v>99</v>
      </c>
      <c r="G199" s="218">
        <v>7.2263000000000002</v>
      </c>
      <c r="H199" s="218">
        <v>4</v>
      </c>
      <c r="I199" s="218">
        <v>0.91269999999999996</v>
      </c>
      <c r="J199" s="262"/>
      <c r="K199"/>
      <c r="L199"/>
      <c r="M199"/>
      <c r="N199"/>
      <c r="O199"/>
    </row>
    <row r="200" spans="2:15" s="229" customFormat="1">
      <c r="B200" s="258">
        <v>43160</v>
      </c>
      <c r="C200" s="259"/>
      <c r="D200" s="218">
        <v>2962</v>
      </c>
      <c r="E200" s="218">
        <v>1218.2608</v>
      </c>
      <c r="F200" s="218">
        <v>106</v>
      </c>
      <c r="G200" s="218">
        <v>10.896800000000001</v>
      </c>
      <c r="H200" s="218">
        <v>2</v>
      </c>
      <c r="I200" s="218">
        <v>11.823499999999999</v>
      </c>
      <c r="J200" s="262"/>
      <c r="K200"/>
      <c r="L200"/>
      <c r="M200"/>
      <c r="N200"/>
      <c r="O200"/>
    </row>
    <row r="201" spans="2:15" s="229" customFormat="1">
      <c r="B201" s="258">
        <v>43191</v>
      </c>
      <c r="C201" s="259"/>
      <c r="D201" s="218">
        <v>2959</v>
      </c>
      <c r="E201" s="218">
        <v>1225.9326000000001</v>
      </c>
      <c r="F201" s="218">
        <v>101</v>
      </c>
      <c r="G201" s="218">
        <v>10.567</v>
      </c>
      <c r="H201" s="218">
        <v>8</v>
      </c>
      <c r="I201" s="218">
        <v>8.907</v>
      </c>
      <c r="J201" s="262"/>
      <c r="K201"/>
      <c r="L201"/>
      <c r="M201"/>
      <c r="N201"/>
      <c r="O201"/>
    </row>
    <row r="202" spans="2:15" s="229" customFormat="1">
      <c r="B202" s="258">
        <v>43221</v>
      </c>
      <c r="C202" s="259"/>
      <c r="D202" s="218">
        <v>2957</v>
      </c>
      <c r="E202" s="218">
        <v>1229.5798</v>
      </c>
      <c r="F202" s="218">
        <v>94</v>
      </c>
      <c r="G202" s="218">
        <v>5.0552000000000001</v>
      </c>
      <c r="H202" s="218">
        <v>3</v>
      </c>
      <c r="I202" s="218">
        <v>8.4804999999999993</v>
      </c>
      <c r="J202" s="262"/>
      <c r="K202"/>
      <c r="L202"/>
      <c r="M202"/>
      <c r="N202"/>
      <c r="O202"/>
    </row>
    <row r="203" spans="2:15" s="229" customFormat="1">
      <c r="B203" s="258">
        <v>43252</v>
      </c>
      <c r="C203" s="259"/>
      <c r="D203" s="218">
        <v>2957</v>
      </c>
      <c r="E203" s="218">
        <v>1219.9419</v>
      </c>
      <c r="F203" s="218">
        <v>101</v>
      </c>
      <c r="G203" s="218">
        <v>9.5325000000000006</v>
      </c>
      <c r="H203" s="218">
        <v>7</v>
      </c>
      <c r="I203" s="218">
        <v>24.586099999999998</v>
      </c>
      <c r="J203" s="262"/>
      <c r="K203"/>
      <c r="L203"/>
      <c r="M203"/>
      <c r="N203"/>
      <c r="O203"/>
    </row>
    <row r="204" spans="2:15" s="229" customFormat="1">
      <c r="B204" s="258">
        <v>43282</v>
      </c>
      <c r="C204" s="259"/>
      <c r="D204" s="218">
        <v>2955</v>
      </c>
      <c r="E204" s="218">
        <v>1225.3204000000001</v>
      </c>
      <c r="F204" s="218">
        <v>100</v>
      </c>
      <c r="G204" s="218">
        <v>6.3564999999999996</v>
      </c>
      <c r="H204" s="218">
        <v>5</v>
      </c>
      <c r="I204" s="218">
        <v>7.6467999999999998</v>
      </c>
      <c r="J204" s="262"/>
      <c r="K204"/>
      <c r="L204"/>
      <c r="M204"/>
      <c r="N204"/>
      <c r="O204"/>
    </row>
    <row r="205" spans="2:15" s="229" customFormat="1">
      <c r="B205" s="258">
        <v>43313</v>
      </c>
      <c r="C205" s="259"/>
      <c r="D205" s="218">
        <v>2955</v>
      </c>
      <c r="E205" s="218">
        <v>1230.3097</v>
      </c>
      <c r="F205" s="218">
        <v>96</v>
      </c>
      <c r="G205" s="218">
        <v>6.35</v>
      </c>
      <c r="H205" s="218">
        <v>1</v>
      </c>
      <c r="I205" s="218">
        <v>4.1176000000000004</v>
      </c>
      <c r="J205" s="262"/>
      <c r="K205"/>
      <c r="L205"/>
      <c r="M205"/>
      <c r="N205"/>
      <c r="O205"/>
    </row>
    <row r="206" spans="2:15" s="229" customFormat="1">
      <c r="B206" s="258">
        <v>43344</v>
      </c>
      <c r="C206" s="259"/>
      <c r="D206" s="218">
        <v>2955</v>
      </c>
      <c r="E206" s="218">
        <v>1237.3615</v>
      </c>
      <c r="F206" s="218">
        <v>94</v>
      </c>
      <c r="G206" s="218">
        <v>5.1772999999999998</v>
      </c>
      <c r="H206" s="218">
        <v>2</v>
      </c>
      <c r="I206" s="218">
        <v>0.87939999999999996</v>
      </c>
      <c r="J206" s="262"/>
      <c r="K206"/>
      <c r="L206"/>
      <c r="M206"/>
      <c r="N206"/>
      <c r="O206"/>
    </row>
    <row r="207" spans="2:15" s="229" customFormat="1">
      <c r="B207" s="258">
        <v>43374</v>
      </c>
      <c r="C207" s="259"/>
      <c r="D207" s="218">
        <v>2954</v>
      </c>
      <c r="E207" s="218">
        <v>1242.7319</v>
      </c>
      <c r="F207" s="218">
        <v>101</v>
      </c>
      <c r="G207" s="218">
        <v>6.7537000000000003</v>
      </c>
      <c r="H207" s="218">
        <v>2</v>
      </c>
      <c r="I207" s="218">
        <v>2.7603</v>
      </c>
      <c r="J207" s="262"/>
      <c r="K207"/>
      <c r="L207"/>
      <c r="M207"/>
      <c r="N207"/>
      <c r="O207"/>
    </row>
    <row r="208" spans="2:15" s="229" customFormat="1">
      <c r="B208" s="258">
        <v>43405</v>
      </c>
      <c r="C208" s="259"/>
      <c r="D208" s="218">
        <v>2953</v>
      </c>
      <c r="E208" s="218">
        <v>1239.8594000000001</v>
      </c>
      <c r="F208" s="218">
        <v>91</v>
      </c>
      <c r="G208" s="218">
        <v>5.0052000000000003</v>
      </c>
      <c r="H208" s="218">
        <v>2</v>
      </c>
      <c r="I208" s="218">
        <v>9.9111999999999991</v>
      </c>
      <c r="J208" s="262"/>
      <c r="K208"/>
      <c r="L208"/>
      <c r="M208"/>
      <c r="N208"/>
      <c r="O208"/>
    </row>
    <row r="209" spans="2:15" s="229" customFormat="1">
      <c r="B209" s="258">
        <v>43435</v>
      </c>
      <c r="C209" s="259"/>
      <c r="D209" s="218">
        <v>2953</v>
      </c>
      <c r="E209" s="218">
        <v>1248.4974</v>
      </c>
      <c r="F209" s="218">
        <v>96</v>
      </c>
      <c r="G209" s="218">
        <v>5.3705999999999996</v>
      </c>
      <c r="H209" s="218">
        <v>0</v>
      </c>
      <c r="I209" s="218">
        <v>0</v>
      </c>
      <c r="J209" s="262"/>
      <c r="K209"/>
      <c r="L209"/>
      <c r="M209"/>
      <c r="N209"/>
      <c r="O209"/>
    </row>
    <row r="210" spans="2:15" s="229" customFormat="1">
      <c r="B210" s="258">
        <v>43466</v>
      </c>
      <c r="C210" s="259"/>
      <c r="D210" s="218">
        <v>2952</v>
      </c>
      <c r="E210" s="218">
        <v>1247.0587</v>
      </c>
      <c r="F210" s="218">
        <v>93</v>
      </c>
      <c r="G210" s="218">
        <v>8.0831999999999997</v>
      </c>
      <c r="H210" s="218">
        <v>6</v>
      </c>
      <c r="I210" s="218">
        <v>9.5997000000000003</v>
      </c>
      <c r="J210" s="262"/>
      <c r="K210"/>
      <c r="L210"/>
      <c r="M210"/>
      <c r="N210"/>
      <c r="O210"/>
    </row>
    <row r="211" spans="2:15" s="229" customFormat="1">
      <c r="B211" s="258">
        <v>43497</v>
      </c>
      <c r="C211" s="259"/>
      <c r="D211" s="218">
        <v>2094</v>
      </c>
      <c r="E211" s="218">
        <v>1246.4695999999999</v>
      </c>
      <c r="F211" s="218">
        <v>94</v>
      </c>
      <c r="G211" s="218">
        <v>6.4053000000000004</v>
      </c>
      <c r="H211" s="218">
        <v>13</v>
      </c>
      <c r="I211" s="218">
        <v>7.6444000000000001</v>
      </c>
      <c r="J211" s="262"/>
      <c r="K211"/>
      <c r="L211"/>
      <c r="M211"/>
      <c r="N211"/>
      <c r="O211"/>
    </row>
    <row r="212" spans="2:15" s="229" customFormat="1">
      <c r="B212" s="258">
        <v>43525</v>
      </c>
      <c r="C212" s="259"/>
      <c r="D212" s="218">
        <v>2094</v>
      </c>
      <c r="E212" s="218">
        <v>1253.3173999999999</v>
      </c>
      <c r="F212" s="218">
        <v>93</v>
      </c>
      <c r="G212" s="218">
        <v>3.6254</v>
      </c>
      <c r="H212" s="218">
        <v>3</v>
      </c>
      <c r="I212" s="218">
        <v>1.9438</v>
      </c>
      <c r="J212" s="262"/>
      <c r="K212"/>
      <c r="L212"/>
      <c r="M212"/>
      <c r="N212"/>
      <c r="O212"/>
    </row>
    <row r="213" spans="2:15" s="229" customFormat="1">
      <c r="B213" s="258">
        <v>43556</v>
      </c>
      <c r="C213" s="259"/>
      <c r="D213" s="218">
        <v>1864</v>
      </c>
      <c r="E213" s="218">
        <v>1267.1643999999999</v>
      </c>
      <c r="F213" s="218">
        <v>140</v>
      </c>
      <c r="G213" s="218">
        <v>10.277900000000001</v>
      </c>
      <c r="H213" s="218">
        <v>119</v>
      </c>
      <c r="I213" s="218">
        <v>4.1254999999999997</v>
      </c>
      <c r="J213" s="262"/>
      <c r="K213"/>
      <c r="L213"/>
      <c r="M213"/>
      <c r="N213"/>
      <c r="O213"/>
    </row>
    <row r="214" spans="2:15" s="229" customFormat="1">
      <c r="B214" s="258">
        <v>43586</v>
      </c>
      <c r="C214" s="259"/>
      <c r="D214" s="218">
        <v>1863</v>
      </c>
      <c r="E214" s="218">
        <v>1238.8742999999999</v>
      </c>
      <c r="F214" s="218">
        <v>97</v>
      </c>
      <c r="G214" s="218">
        <v>8.5585000000000004</v>
      </c>
      <c r="H214" s="218">
        <v>6</v>
      </c>
      <c r="I214" s="218">
        <v>46.2316</v>
      </c>
      <c r="J214" s="262"/>
      <c r="K214"/>
      <c r="L214"/>
      <c r="M214"/>
      <c r="N214"/>
      <c r="O214"/>
    </row>
    <row r="215" spans="2:15" s="229" customFormat="1">
      <c r="B215" s="258">
        <v>43617</v>
      </c>
      <c r="C215" s="259"/>
      <c r="D215" s="218">
        <v>1859</v>
      </c>
      <c r="E215" s="218">
        <v>1237.3701000000001</v>
      </c>
      <c r="F215" s="218">
        <v>88</v>
      </c>
      <c r="G215" s="218">
        <v>13.545999999999999</v>
      </c>
      <c r="H215" s="218">
        <v>5</v>
      </c>
      <c r="I215" s="218">
        <v>20.027699999999999</v>
      </c>
      <c r="J215" s="262"/>
      <c r="K215"/>
      <c r="L215"/>
      <c r="M215"/>
      <c r="N215"/>
      <c r="O215"/>
    </row>
    <row r="216" spans="2:15" s="229" customFormat="1">
      <c r="B216" s="258">
        <v>43647</v>
      </c>
      <c r="C216" s="259"/>
      <c r="D216" s="218">
        <v>1854</v>
      </c>
      <c r="E216" s="218">
        <v>1237.5115000000001</v>
      </c>
      <c r="F216" s="218">
        <v>91</v>
      </c>
      <c r="G216" s="218">
        <v>3.6389999999999998</v>
      </c>
      <c r="H216" s="218">
        <v>14</v>
      </c>
      <c r="I216" s="218">
        <v>11.446899999999999</v>
      </c>
      <c r="J216" s="262"/>
      <c r="K216"/>
      <c r="L216"/>
      <c r="M216"/>
      <c r="N216"/>
      <c r="O216"/>
    </row>
    <row r="217" spans="2:15" s="229" customFormat="1">
      <c r="B217" s="258">
        <v>43678</v>
      </c>
      <c r="C217" s="259"/>
      <c r="D217" s="218">
        <v>1848</v>
      </c>
      <c r="E217" s="218">
        <v>1210.8965000000001</v>
      </c>
      <c r="F217" s="218">
        <v>74</v>
      </c>
      <c r="G217" s="218">
        <v>5.1875999999999998</v>
      </c>
      <c r="H217" s="218">
        <v>27</v>
      </c>
      <c r="I217" s="218">
        <v>34.706899999999997</v>
      </c>
      <c r="J217" s="262"/>
      <c r="K217"/>
      <c r="L217"/>
      <c r="M217"/>
      <c r="N217"/>
      <c r="O217"/>
    </row>
    <row r="218" spans="2:15" s="229" customFormat="1">
      <c r="B218" s="258">
        <v>43709</v>
      </c>
      <c r="C218" s="259"/>
      <c r="D218" s="218">
        <v>473</v>
      </c>
      <c r="E218" s="218">
        <v>1119.4513999999999</v>
      </c>
      <c r="F218" s="218">
        <v>538</v>
      </c>
      <c r="G218" s="218">
        <v>1.8828</v>
      </c>
      <c r="H218" s="218">
        <v>1143</v>
      </c>
      <c r="I218" s="218">
        <v>95.489000000000004</v>
      </c>
      <c r="J218" s="262"/>
      <c r="K218"/>
      <c r="L218"/>
      <c r="M218"/>
      <c r="N218"/>
      <c r="O218"/>
    </row>
    <row r="219" spans="2:15" s="229" customFormat="1" ht="12.6">
      <c r="B219" s="230"/>
      <c r="C219" s="265"/>
      <c r="D219" s="265"/>
      <c r="E219" s="265"/>
      <c r="F219" s="265"/>
      <c r="G219" s="265"/>
      <c r="H219" s="265"/>
      <c r="I219" s="265"/>
      <c r="J219" s="222"/>
      <c r="K219" s="3"/>
      <c r="L219" s="4"/>
      <c r="M219" s="4"/>
      <c r="N219" s="4"/>
    </row>
    <row r="220" spans="2:15" s="229" customFormat="1" ht="12.6">
      <c r="B220" s="230"/>
      <c r="C220" s="265"/>
      <c r="D220" s="222"/>
      <c r="E220" s="222"/>
      <c r="F220" s="222"/>
      <c r="G220" s="222"/>
      <c r="H220" s="222"/>
      <c r="I220" s="222"/>
      <c r="J220" s="260"/>
      <c r="K220" s="260"/>
    </row>
    <row r="221" spans="2:15" s="266" customFormat="1" ht="12.6">
      <c r="B221" s="267"/>
      <c r="C221" s="268"/>
      <c r="D221" s="269"/>
      <c r="E221" s="269"/>
      <c r="F221" s="269"/>
      <c r="G221" s="269"/>
      <c r="H221" s="269"/>
      <c r="I221" s="270"/>
      <c r="J221" s="271"/>
      <c r="K221" s="271"/>
    </row>
    <row r="222" spans="2:15" s="255" customFormat="1" ht="25.2">
      <c r="B222" s="251" t="s">
        <v>140</v>
      </c>
      <c r="C222" s="251"/>
      <c r="D222" s="252" t="s">
        <v>25</v>
      </c>
      <c r="E222" s="252" t="s">
        <v>0</v>
      </c>
      <c r="F222" s="252" t="s">
        <v>1</v>
      </c>
      <c r="G222" s="252" t="s">
        <v>2</v>
      </c>
      <c r="H222" s="252" t="s">
        <v>3</v>
      </c>
      <c r="I222" s="272" t="s">
        <v>4</v>
      </c>
      <c r="J222" s="253"/>
      <c r="K222" s="253"/>
    </row>
    <row r="223" spans="2:15" s="12" customFormat="1" ht="12.6" hidden="1">
      <c r="B223" s="213">
        <v>37469</v>
      </c>
      <c r="C223" s="265"/>
      <c r="D223" s="220">
        <v>1585</v>
      </c>
      <c r="E223" s="220">
        <v>328.35715600000003</v>
      </c>
      <c r="F223" s="220">
        <v>783</v>
      </c>
      <c r="G223" s="220">
        <v>67.773660000000021</v>
      </c>
      <c r="H223" s="220">
        <v>32</v>
      </c>
      <c r="I223" s="220">
        <v>2.1404139999999998</v>
      </c>
      <c r="J223" s="257"/>
      <c r="K223" s="257"/>
    </row>
    <row r="224" spans="2:15" s="12" customFormat="1" ht="12.6" hidden="1">
      <c r="B224" s="213">
        <v>37500</v>
      </c>
      <c r="C224" s="256"/>
      <c r="D224" s="216">
        <v>1769</v>
      </c>
      <c r="E224" s="216">
        <v>385.67197900000002</v>
      </c>
      <c r="F224" s="216">
        <v>750</v>
      </c>
      <c r="G224" s="216">
        <v>52.487215999999997</v>
      </c>
      <c r="H224" s="216">
        <v>49</v>
      </c>
      <c r="I224" s="216">
        <v>4.1625110000000003</v>
      </c>
      <c r="J224" s="257"/>
      <c r="K224" s="257"/>
    </row>
    <row r="225" spans="2:11" s="12" customFormat="1" ht="12.6" hidden="1">
      <c r="B225" s="213">
        <v>37530</v>
      </c>
      <c r="C225" s="256"/>
      <c r="D225" s="216">
        <v>1978</v>
      </c>
      <c r="E225" s="216">
        <v>453.51686900000004</v>
      </c>
      <c r="F225" s="216">
        <v>889</v>
      </c>
      <c r="G225" s="216">
        <v>61.490867999999999</v>
      </c>
      <c r="H225" s="216">
        <v>28</v>
      </c>
      <c r="I225" s="216">
        <v>7.298235</v>
      </c>
      <c r="J225" s="257"/>
      <c r="K225" s="257"/>
    </row>
    <row r="226" spans="2:11" s="12" customFormat="1" ht="12.6" hidden="1">
      <c r="B226" s="213">
        <v>37561</v>
      </c>
      <c r="C226" s="256"/>
      <c r="D226" s="216">
        <v>2187</v>
      </c>
      <c r="E226" s="216">
        <v>515.22264299999995</v>
      </c>
      <c r="F226" s="216">
        <v>853</v>
      </c>
      <c r="G226" s="216">
        <v>79.364142999999999</v>
      </c>
      <c r="H226" s="216">
        <v>49</v>
      </c>
      <c r="I226" s="216">
        <v>24.669421</v>
      </c>
      <c r="J226" s="257"/>
      <c r="K226" s="257"/>
    </row>
    <row r="227" spans="2:11" s="12" customFormat="1" ht="12.6" hidden="1">
      <c r="B227" s="213">
        <v>37591</v>
      </c>
      <c r="C227" s="256"/>
      <c r="D227" s="216">
        <v>2368</v>
      </c>
      <c r="E227" s="216">
        <v>616.00555499999996</v>
      </c>
      <c r="F227" s="216">
        <v>1045</v>
      </c>
      <c r="G227" s="216">
        <v>85.608981999999997</v>
      </c>
      <c r="H227" s="216">
        <v>38</v>
      </c>
      <c r="I227" s="216">
        <v>5.0270320000000002</v>
      </c>
      <c r="J227" s="257"/>
      <c r="K227" s="257"/>
    </row>
    <row r="228" spans="2:11" s="12" customFormat="1" ht="12.6" hidden="1">
      <c r="B228" s="213">
        <v>37622</v>
      </c>
      <c r="C228" s="256"/>
      <c r="D228" s="216">
        <v>2427</v>
      </c>
      <c r="E228" s="216">
        <v>682.02801299999999</v>
      </c>
      <c r="F228" s="216">
        <v>1169</v>
      </c>
      <c r="G228" s="216">
        <v>64.64952000000001</v>
      </c>
      <c r="H228" s="216">
        <v>28</v>
      </c>
      <c r="I228" s="216">
        <v>6.5719690000000002</v>
      </c>
      <c r="J228" s="257"/>
      <c r="K228" s="257"/>
    </row>
    <row r="229" spans="2:11" s="12" customFormat="1" ht="12.6" hidden="1">
      <c r="B229" s="213">
        <v>37653</v>
      </c>
      <c r="C229" s="256"/>
      <c r="D229" s="216">
        <v>2502</v>
      </c>
      <c r="E229" s="216">
        <v>743.02516300000002</v>
      </c>
      <c r="F229" s="216">
        <v>1130</v>
      </c>
      <c r="G229" s="216">
        <v>76.006253000000001</v>
      </c>
      <c r="H229" s="216">
        <v>137</v>
      </c>
      <c r="I229" s="216">
        <v>8.9456699999999998</v>
      </c>
      <c r="J229" s="257"/>
      <c r="K229" s="257"/>
    </row>
    <row r="230" spans="2:11" s="12" customFormat="1" ht="12.6" hidden="1">
      <c r="B230" s="213">
        <v>37681</v>
      </c>
      <c r="C230" s="256"/>
      <c r="D230" s="216">
        <v>2655</v>
      </c>
      <c r="E230" s="216">
        <v>804.91097200000002</v>
      </c>
      <c r="F230" s="216">
        <v>1104</v>
      </c>
      <c r="G230" s="216">
        <v>57.138391000000006</v>
      </c>
      <c r="H230" s="216">
        <v>157</v>
      </c>
      <c r="I230" s="216">
        <v>5.6699470000000005</v>
      </c>
      <c r="J230" s="257"/>
      <c r="K230" s="257"/>
    </row>
    <row r="231" spans="2:11" s="12" customFormat="1" ht="12.6" hidden="1">
      <c r="B231" s="213">
        <v>37712</v>
      </c>
      <c r="C231" s="256"/>
      <c r="D231" s="216">
        <v>2812</v>
      </c>
      <c r="E231" s="216">
        <v>890.31242800000007</v>
      </c>
      <c r="F231" s="216">
        <v>1266</v>
      </c>
      <c r="G231" s="216">
        <v>96.690140000000014</v>
      </c>
      <c r="H231" s="216">
        <v>150</v>
      </c>
      <c r="I231" s="216">
        <v>8.3956780000000002</v>
      </c>
      <c r="J231" s="257"/>
      <c r="K231" s="257"/>
    </row>
    <row r="232" spans="2:11" s="12" customFormat="1" ht="12.6" hidden="1">
      <c r="B232" s="213">
        <v>37742</v>
      </c>
      <c r="C232" s="256"/>
      <c r="D232" s="216">
        <v>2902</v>
      </c>
      <c r="E232" s="216">
        <v>955.92222000000004</v>
      </c>
      <c r="F232" s="216">
        <v>1360</v>
      </c>
      <c r="G232" s="216">
        <v>74.249810999999994</v>
      </c>
      <c r="H232" s="216">
        <v>74</v>
      </c>
      <c r="I232" s="216">
        <v>9.108411000000002</v>
      </c>
      <c r="J232" s="257"/>
      <c r="K232" s="257"/>
    </row>
    <row r="233" spans="2:11" s="12" customFormat="1" ht="12.6" hidden="1">
      <c r="B233" s="213">
        <v>37773</v>
      </c>
      <c r="C233" s="256"/>
      <c r="D233" s="216">
        <v>3016</v>
      </c>
      <c r="E233" s="216">
        <v>1040.556049</v>
      </c>
      <c r="F233" s="216">
        <v>1360</v>
      </c>
      <c r="G233" s="216">
        <v>103.035492</v>
      </c>
      <c r="H233" s="216">
        <v>186</v>
      </c>
      <c r="I233" s="216">
        <v>11.775895999999999</v>
      </c>
      <c r="J233" s="257"/>
      <c r="K233" s="257"/>
    </row>
    <row r="234" spans="2:11" s="12" customFormat="1" ht="12.6" hidden="1">
      <c r="B234" s="213">
        <v>37803</v>
      </c>
      <c r="C234" s="256"/>
      <c r="D234" s="216">
        <v>3129</v>
      </c>
      <c r="E234" s="216">
        <v>1090.609845</v>
      </c>
      <c r="F234" s="216">
        <v>1319</v>
      </c>
      <c r="G234" s="216">
        <v>78.131625</v>
      </c>
      <c r="H234" s="216">
        <v>448</v>
      </c>
      <c r="I234" s="216">
        <v>24.872648000000002</v>
      </c>
      <c r="J234" s="257"/>
      <c r="K234" s="257"/>
    </row>
    <row r="235" spans="2:11" s="12" customFormat="1" ht="12.6" hidden="1">
      <c r="B235" s="213">
        <v>37834</v>
      </c>
      <c r="C235" s="256"/>
      <c r="D235" s="216">
        <v>3250</v>
      </c>
      <c r="E235" s="216">
        <v>1143.564402</v>
      </c>
      <c r="F235" s="216">
        <v>1356</v>
      </c>
      <c r="G235" s="216">
        <v>74.617470999999995</v>
      </c>
      <c r="H235" s="216">
        <v>474</v>
      </c>
      <c r="I235" s="216">
        <v>17.637682999999999</v>
      </c>
      <c r="J235" s="257"/>
      <c r="K235" s="257"/>
    </row>
    <row r="236" spans="2:11" s="12" customFormat="1" ht="12.6" hidden="1">
      <c r="B236" s="213">
        <v>37865</v>
      </c>
      <c r="C236" s="256"/>
      <c r="D236" s="216">
        <v>3357</v>
      </c>
      <c r="E236" s="216">
        <v>1165.1709980000001</v>
      </c>
      <c r="F236" s="216">
        <v>1359</v>
      </c>
      <c r="G236" s="216">
        <v>68.605204999999998</v>
      </c>
      <c r="H236" s="216">
        <v>771</v>
      </c>
      <c r="I236" s="216">
        <v>16.560894999999999</v>
      </c>
      <c r="J236" s="257"/>
      <c r="K236" s="257"/>
    </row>
    <row r="237" spans="2:11" s="12" customFormat="1" ht="12.6" hidden="1">
      <c r="B237" s="213">
        <v>37895</v>
      </c>
      <c r="C237" s="256"/>
      <c r="D237" s="216">
        <v>3397</v>
      </c>
      <c r="E237" s="216">
        <v>1205.1072549999999</v>
      </c>
      <c r="F237" s="216">
        <v>1461</v>
      </c>
      <c r="G237" s="216">
        <v>92.962781000000007</v>
      </c>
      <c r="H237" s="216">
        <v>383</v>
      </c>
      <c r="I237" s="216">
        <v>37.443307000000004</v>
      </c>
      <c r="J237" s="257"/>
      <c r="K237" s="257"/>
    </row>
    <row r="238" spans="2:11" s="12" customFormat="1" ht="12.6" hidden="1">
      <c r="B238" s="213">
        <v>37926</v>
      </c>
      <c r="C238" s="256"/>
      <c r="D238" s="216">
        <v>3488</v>
      </c>
      <c r="E238" s="216">
        <v>1244.0255110000001</v>
      </c>
      <c r="F238" s="216">
        <v>1289</v>
      </c>
      <c r="G238" s="216">
        <v>75.140121000000022</v>
      </c>
      <c r="H238" s="216">
        <v>218</v>
      </c>
      <c r="I238" s="216">
        <v>34.010724000000003</v>
      </c>
      <c r="J238" s="257"/>
      <c r="K238" s="257"/>
    </row>
    <row r="239" spans="2:11" s="12" customFormat="1" ht="12.6" hidden="1">
      <c r="B239" s="213">
        <v>37956</v>
      </c>
      <c r="C239" s="256"/>
      <c r="D239" s="216">
        <v>3578</v>
      </c>
      <c r="E239" s="216">
        <v>1259.137966</v>
      </c>
      <c r="F239" s="216">
        <v>1407</v>
      </c>
      <c r="G239" s="216">
        <v>84.598960000000005</v>
      </c>
      <c r="H239" s="216">
        <v>898</v>
      </c>
      <c r="I239" s="216">
        <v>65.596860000000007</v>
      </c>
      <c r="J239" s="257"/>
      <c r="K239" s="257"/>
    </row>
    <row r="240" spans="2:11" s="12" customFormat="1" ht="12.6" hidden="1">
      <c r="B240" s="213">
        <v>37987</v>
      </c>
      <c r="C240" s="256"/>
      <c r="D240" s="216">
        <v>3571</v>
      </c>
      <c r="E240" s="216">
        <v>1278.6489180000001</v>
      </c>
      <c r="F240" s="216">
        <v>1300</v>
      </c>
      <c r="G240" s="216">
        <v>67.453006000000016</v>
      </c>
      <c r="H240" s="216">
        <v>360</v>
      </c>
      <c r="I240" s="216">
        <v>40.671697000000002</v>
      </c>
      <c r="J240" s="257"/>
      <c r="K240" s="257"/>
    </row>
    <row r="241" spans="2:21" s="12" customFormat="1" ht="12.6" hidden="1">
      <c r="B241" s="213">
        <v>38018</v>
      </c>
      <c r="C241" s="256"/>
      <c r="D241" s="216">
        <v>3569</v>
      </c>
      <c r="E241" s="216">
        <v>1289.4814429999999</v>
      </c>
      <c r="F241" s="216">
        <v>1238</v>
      </c>
      <c r="G241" s="216">
        <v>60.808777000000006</v>
      </c>
      <c r="H241" s="216">
        <v>191</v>
      </c>
      <c r="I241" s="216">
        <v>38.555841000000001</v>
      </c>
      <c r="J241" s="257"/>
      <c r="K241" s="257"/>
    </row>
    <row r="242" spans="2:21" s="12" customFormat="1" ht="12.6" hidden="1">
      <c r="B242" s="213">
        <v>38047</v>
      </c>
      <c r="C242" s="256"/>
      <c r="D242" s="216">
        <v>3595</v>
      </c>
      <c r="E242" s="216">
        <v>1313.0834890000001</v>
      </c>
      <c r="F242" s="216">
        <v>1340</v>
      </c>
      <c r="G242" s="216">
        <v>82.324400000000011</v>
      </c>
      <c r="H242" s="216">
        <v>371</v>
      </c>
      <c r="I242" s="216">
        <v>57.289944000000006</v>
      </c>
      <c r="J242" s="257"/>
      <c r="K242" s="257"/>
    </row>
    <row r="243" spans="2:21" s="12" customFormat="1" ht="12.6" hidden="1">
      <c r="B243" s="213">
        <v>38078</v>
      </c>
      <c r="C243" s="256"/>
      <c r="D243" s="216">
        <v>3599</v>
      </c>
      <c r="E243" s="216">
        <v>1314.0607809999999</v>
      </c>
      <c r="F243" s="216">
        <v>1278</v>
      </c>
      <c r="G243" s="216">
        <v>71.202549000000005</v>
      </c>
      <c r="H243" s="216">
        <v>342</v>
      </c>
      <c r="I243" s="216">
        <v>79.619370000000018</v>
      </c>
      <c r="J243" s="257"/>
      <c r="K243" s="257"/>
    </row>
    <row r="244" spans="2:21" s="12" customFormat="1" ht="12.6" hidden="1">
      <c r="B244" s="213">
        <v>38108</v>
      </c>
      <c r="C244" s="256"/>
      <c r="D244" s="216">
        <v>3588</v>
      </c>
      <c r="E244" s="216">
        <v>1318.94731</v>
      </c>
      <c r="F244" s="216">
        <v>1106</v>
      </c>
      <c r="G244" s="216">
        <v>59.093274999999998</v>
      </c>
      <c r="H244" s="216">
        <v>196</v>
      </c>
      <c r="I244" s="216">
        <v>38.068067999999997</v>
      </c>
      <c r="J244" s="257"/>
      <c r="K244" s="257"/>
    </row>
    <row r="245" spans="2:21" s="12" customFormat="1" ht="12.6" hidden="1">
      <c r="B245" s="213">
        <v>38139</v>
      </c>
      <c r="C245" s="256"/>
      <c r="D245" s="216">
        <v>3602</v>
      </c>
      <c r="E245" s="216">
        <v>1336.8626180000003</v>
      </c>
      <c r="F245" s="216">
        <v>1380</v>
      </c>
      <c r="G245" s="216">
        <v>58.989280999999998</v>
      </c>
      <c r="H245" s="216">
        <v>371</v>
      </c>
      <c r="I245" s="216">
        <v>37.524744000000005</v>
      </c>
      <c r="J245" s="257"/>
      <c r="K245" s="257"/>
      <c r="M245" s="221"/>
      <c r="N245" s="221"/>
      <c r="O245" s="221"/>
      <c r="P245" s="221"/>
      <c r="Q245" s="221"/>
      <c r="R245" s="221"/>
      <c r="S245" s="221"/>
      <c r="T245" s="221"/>
      <c r="U245" s="221"/>
    </row>
    <row r="246" spans="2:21" s="12" customFormat="1" ht="12.6" hidden="1">
      <c r="B246" s="213">
        <v>38169</v>
      </c>
      <c r="C246" s="256"/>
      <c r="D246" s="216">
        <v>3567</v>
      </c>
      <c r="E246" s="216">
        <f>1359451350/1000000</f>
        <v>1359.45135</v>
      </c>
      <c r="F246" s="216">
        <v>1172</v>
      </c>
      <c r="G246" s="216">
        <v>57</v>
      </c>
      <c r="H246" s="216">
        <v>244</v>
      </c>
      <c r="I246" s="216">
        <v>22</v>
      </c>
      <c r="J246" s="257"/>
      <c r="K246" s="257"/>
      <c r="M246" s="221"/>
      <c r="N246" s="221"/>
      <c r="O246" s="221"/>
      <c r="P246" s="221"/>
      <c r="Q246" s="221"/>
      <c r="R246" s="221"/>
      <c r="S246" s="221"/>
      <c r="T246" s="221"/>
      <c r="U246" s="221"/>
    </row>
    <row r="247" spans="2:21" s="12" customFormat="1" ht="12.6" hidden="1">
      <c r="B247" s="213">
        <v>38200</v>
      </c>
      <c r="C247" s="256"/>
      <c r="D247" s="216">
        <v>3529</v>
      </c>
      <c r="E247" s="216">
        <f>1335742656/1000000</f>
        <v>1335.7426559999999</v>
      </c>
      <c r="F247" s="216">
        <v>1037</v>
      </c>
      <c r="G247" s="216">
        <v>72</v>
      </c>
      <c r="H247" s="216">
        <v>172</v>
      </c>
      <c r="I247" s="216">
        <v>63</v>
      </c>
      <c r="J247" s="257"/>
      <c r="K247" s="257"/>
      <c r="M247" s="221"/>
      <c r="N247" s="221"/>
      <c r="O247" s="221"/>
      <c r="P247" s="221"/>
      <c r="Q247" s="221"/>
      <c r="R247" s="221"/>
      <c r="S247" s="221"/>
      <c r="T247" s="221"/>
      <c r="U247" s="221"/>
    </row>
    <row r="248" spans="2:21" s="12" customFormat="1" ht="12.6" hidden="1">
      <c r="B248" s="213">
        <v>38231</v>
      </c>
      <c r="C248" s="256"/>
      <c r="D248" s="216">
        <v>3474</v>
      </c>
      <c r="E248" s="216">
        <f>1266946321/1000000</f>
        <v>1266.9463209999999</v>
      </c>
      <c r="F248" s="216">
        <v>1011</v>
      </c>
      <c r="G248" s="216">
        <v>47</v>
      </c>
      <c r="H248" s="216">
        <v>359</v>
      </c>
      <c r="I248" s="216">
        <v>59</v>
      </c>
      <c r="J248" s="257"/>
      <c r="K248" s="257"/>
      <c r="M248" s="221"/>
      <c r="N248" s="221"/>
      <c r="O248" s="221"/>
      <c r="P248" s="221"/>
      <c r="Q248" s="221"/>
      <c r="R248" s="221"/>
      <c r="S248" s="221"/>
      <c r="T248" s="221"/>
      <c r="U248" s="221"/>
    </row>
    <row r="249" spans="2:21" s="12" customFormat="1" ht="12.6" hidden="1">
      <c r="B249" s="213">
        <v>38261</v>
      </c>
      <c r="C249" s="256"/>
      <c r="D249" s="216">
        <v>3458</v>
      </c>
      <c r="E249" s="216">
        <v>1360.0127640000001</v>
      </c>
      <c r="F249" s="216">
        <v>1135</v>
      </c>
      <c r="G249" s="216">
        <v>50.484560999999999</v>
      </c>
      <c r="H249" s="216">
        <v>221</v>
      </c>
      <c r="I249" s="216">
        <v>18.826646</v>
      </c>
      <c r="J249" s="257"/>
      <c r="K249" s="257"/>
    </row>
    <row r="250" spans="2:21" s="12" customFormat="1" ht="12.6" hidden="1">
      <c r="B250" s="213">
        <v>38292</v>
      </c>
      <c r="C250" s="256"/>
      <c r="D250" s="216">
        <v>3409</v>
      </c>
      <c r="E250" s="216">
        <v>1373.4636009999999</v>
      </c>
      <c r="F250" s="216">
        <v>971</v>
      </c>
      <c r="G250" s="216">
        <v>55.819125999999997</v>
      </c>
      <c r="H250" s="216">
        <v>154</v>
      </c>
      <c r="I250" s="216">
        <v>34.181151</v>
      </c>
      <c r="J250" s="257"/>
      <c r="K250" s="257"/>
    </row>
    <row r="251" spans="2:21" s="12" customFormat="1" ht="12.6" hidden="1">
      <c r="B251" s="213">
        <v>38322</v>
      </c>
      <c r="C251" s="256"/>
      <c r="D251" s="216">
        <v>3364</v>
      </c>
      <c r="E251" s="216">
        <v>1403.17689</v>
      </c>
      <c r="F251" s="216">
        <v>961</v>
      </c>
      <c r="G251" s="216">
        <v>58.843015999999999</v>
      </c>
      <c r="H251" s="216">
        <v>315</v>
      </c>
      <c r="I251" s="216">
        <v>25.788177999999998</v>
      </c>
      <c r="J251" s="257"/>
      <c r="K251" s="257"/>
    </row>
    <row r="252" spans="2:21" s="12" customFormat="1" ht="12.6" hidden="1">
      <c r="B252" s="213">
        <v>38353</v>
      </c>
      <c r="C252" s="256"/>
      <c r="D252" s="216">
        <v>3335</v>
      </c>
      <c r="E252" s="216">
        <v>1385.514815</v>
      </c>
      <c r="F252" s="216">
        <v>858</v>
      </c>
      <c r="G252" s="216">
        <v>40.566229999999997</v>
      </c>
      <c r="H252" s="216">
        <v>239</v>
      </c>
      <c r="I252" s="216">
        <v>57.584325</v>
      </c>
      <c r="J252" s="257"/>
      <c r="K252" s="257"/>
    </row>
    <row r="253" spans="2:21" s="12" customFormat="1" ht="12.6" hidden="1">
      <c r="B253" s="213">
        <v>38384</v>
      </c>
      <c r="C253" s="256"/>
      <c r="D253" s="216">
        <v>3302</v>
      </c>
      <c r="E253" s="216">
        <v>1392.5267200000001</v>
      </c>
      <c r="F253" s="216">
        <v>847</v>
      </c>
      <c r="G253" s="216">
        <v>39.443927000000002</v>
      </c>
      <c r="H253" s="216">
        <v>120</v>
      </c>
      <c r="I253" s="216">
        <v>25.820730999999999</v>
      </c>
      <c r="J253" s="257"/>
      <c r="K253" s="257"/>
    </row>
    <row r="254" spans="2:21" s="12" customFormat="1" ht="12.6" hidden="1">
      <c r="B254" s="213">
        <v>38412</v>
      </c>
      <c r="C254" s="256"/>
      <c r="D254" s="216">
        <v>3264</v>
      </c>
      <c r="E254" s="216">
        <v>1405.0475389999999</v>
      </c>
      <c r="F254" s="216">
        <v>854</v>
      </c>
      <c r="G254" s="216">
        <v>46.454101000000001</v>
      </c>
      <c r="H254" s="216">
        <v>210</v>
      </c>
      <c r="I254" s="216">
        <v>26.345407999999999</v>
      </c>
      <c r="J254" s="257"/>
      <c r="K254" s="257"/>
    </row>
    <row r="255" spans="2:21" s="12" customFormat="1" ht="12.6" hidden="1">
      <c r="B255" s="213">
        <v>38443</v>
      </c>
      <c r="C255" s="256"/>
      <c r="D255" s="216">
        <v>3231</v>
      </c>
      <c r="E255" s="216">
        <v>1408.9747540000001</v>
      </c>
      <c r="F255" s="216">
        <v>828</v>
      </c>
      <c r="G255" s="216">
        <v>57.252281000000004</v>
      </c>
      <c r="H255" s="216">
        <v>129</v>
      </c>
      <c r="I255" s="216">
        <v>21.117013</v>
      </c>
      <c r="J255" s="257"/>
      <c r="K255" s="257"/>
    </row>
    <row r="256" spans="2:21" s="12" customFormat="1" ht="12.6" hidden="1">
      <c r="B256" s="213">
        <v>38473</v>
      </c>
      <c r="C256" s="256"/>
      <c r="D256" s="216">
        <v>3204</v>
      </c>
      <c r="E256" s="216">
        <v>1407.2789230000001</v>
      </c>
      <c r="F256" s="216">
        <v>767</v>
      </c>
      <c r="G256" s="216">
        <v>41.120130000000003</v>
      </c>
      <c r="H256" s="216">
        <v>147</v>
      </c>
      <c r="I256" s="216">
        <v>49.882370000000002</v>
      </c>
      <c r="J256" s="257"/>
      <c r="K256" s="257"/>
    </row>
    <row r="257" spans="2:11" s="12" customFormat="1" ht="12.6" hidden="1">
      <c r="B257" s="213">
        <v>38504</v>
      </c>
      <c r="C257" s="256"/>
      <c r="D257" s="216">
        <v>3178</v>
      </c>
      <c r="E257" s="216">
        <v>1413.0243519999999</v>
      </c>
      <c r="F257" s="216">
        <v>775</v>
      </c>
      <c r="G257" s="216">
        <v>36.420544999999997</v>
      </c>
      <c r="H257" s="216">
        <v>247</v>
      </c>
      <c r="I257" s="216">
        <v>31.073180000000001</v>
      </c>
      <c r="J257" s="257"/>
      <c r="K257" s="257"/>
    </row>
    <row r="258" spans="2:11" s="12" customFormat="1" ht="12.6" hidden="1">
      <c r="B258" s="213">
        <v>38534</v>
      </c>
      <c r="C258" s="256"/>
      <c r="D258" s="216">
        <v>3158</v>
      </c>
      <c r="E258" s="216">
        <v>1409.8201260000001</v>
      </c>
      <c r="F258" s="216">
        <v>746</v>
      </c>
      <c r="G258" s="216">
        <v>37.027907999999996</v>
      </c>
      <c r="H258" s="216">
        <v>178</v>
      </c>
      <c r="I258" s="216">
        <v>40.553432999999998</v>
      </c>
      <c r="J258" s="257"/>
      <c r="K258" s="257"/>
    </row>
    <row r="259" spans="2:11" s="12" customFormat="1" ht="12.6" hidden="1">
      <c r="B259" s="213">
        <v>38565</v>
      </c>
      <c r="C259" s="256"/>
      <c r="D259" s="216">
        <v>3140</v>
      </c>
      <c r="E259" s="216">
        <v>1378.475009</v>
      </c>
      <c r="F259" s="216">
        <v>740</v>
      </c>
      <c r="G259" s="216">
        <v>36.720478</v>
      </c>
      <c r="H259" s="216">
        <v>138</v>
      </c>
      <c r="I259" s="216">
        <v>79.566196000000005</v>
      </c>
      <c r="J259" s="257"/>
      <c r="K259" s="257"/>
    </row>
    <row r="260" spans="2:11" s="12" customFormat="1" ht="12.6" hidden="1">
      <c r="B260" s="213">
        <v>38596</v>
      </c>
      <c r="C260" s="256"/>
      <c r="D260" s="216">
        <v>3118</v>
      </c>
      <c r="E260" s="216">
        <v>1323.8070319999999</v>
      </c>
      <c r="F260" s="216">
        <v>770</v>
      </c>
      <c r="G260" s="216">
        <v>37.354923999999997</v>
      </c>
      <c r="H260" s="216">
        <v>235</v>
      </c>
      <c r="I260" s="216">
        <v>29.646249000000001</v>
      </c>
      <c r="J260" s="257"/>
      <c r="K260" s="257"/>
    </row>
    <row r="261" spans="2:11" s="12" customFormat="1" ht="12.6" hidden="1">
      <c r="B261" s="213">
        <v>38626</v>
      </c>
      <c r="C261" s="256"/>
      <c r="D261" s="216">
        <v>3096</v>
      </c>
      <c r="E261" s="216">
        <v>1325.1652180000001</v>
      </c>
      <c r="F261" s="216">
        <v>686</v>
      </c>
      <c r="G261" s="216">
        <v>38.743043999999998</v>
      </c>
      <c r="H261" s="216">
        <v>110</v>
      </c>
      <c r="I261" s="216">
        <v>37.834091999999998</v>
      </c>
      <c r="J261" s="257"/>
      <c r="K261" s="257"/>
    </row>
    <row r="262" spans="2:11" s="12" customFormat="1" ht="12.6" hidden="1">
      <c r="B262" s="213">
        <v>38657</v>
      </c>
      <c r="C262" s="256"/>
      <c r="D262" s="216">
        <v>3078</v>
      </c>
      <c r="E262" s="216">
        <v>1288.2753459999999</v>
      </c>
      <c r="F262" s="216">
        <v>641</v>
      </c>
      <c r="G262" s="216">
        <v>44.297154999999997</v>
      </c>
      <c r="H262" s="216">
        <v>90</v>
      </c>
      <c r="I262" s="216">
        <v>78.609913000000006</v>
      </c>
      <c r="J262" s="257"/>
      <c r="K262" s="257"/>
    </row>
    <row r="263" spans="2:11" s="12" customFormat="1" ht="12.6" hidden="1">
      <c r="B263" s="213">
        <v>38687</v>
      </c>
      <c r="C263" s="256"/>
      <c r="D263" s="216">
        <v>3058</v>
      </c>
      <c r="E263" s="216">
        <v>1299.6332769999999</v>
      </c>
      <c r="F263" s="216">
        <v>666</v>
      </c>
      <c r="G263" s="216">
        <v>60.816836000000002</v>
      </c>
      <c r="H263" s="216">
        <v>181</v>
      </c>
      <c r="I263" s="216">
        <v>45.901882999999998</v>
      </c>
      <c r="J263" s="257"/>
      <c r="K263" s="257"/>
    </row>
    <row r="264" spans="2:11" s="12" customFormat="1" ht="12.6" hidden="1">
      <c r="B264" s="213">
        <v>38718</v>
      </c>
      <c r="C264" s="256"/>
      <c r="D264" s="216">
        <v>3035</v>
      </c>
      <c r="E264" s="216">
        <v>1300.3387</v>
      </c>
      <c r="F264" s="216">
        <v>628</v>
      </c>
      <c r="G264" s="216">
        <v>31.824389</v>
      </c>
      <c r="H264" s="216">
        <v>146</v>
      </c>
      <c r="I264" s="216">
        <v>28.352605000000001</v>
      </c>
      <c r="J264" s="257"/>
      <c r="K264" s="257"/>
    </row>
    <row r="265" spans="2:11" s="12" customFormat="1" ht="12.6" hidden="1">
      <c r="B265" s="213">
        <v>38749</v>
      </c>
      <c r="C265" s="256"/>
      <c r="D265" s="216">
        <v>3004</v>
      </c>
      <c r="E265" s="216">
        <v>1286.068066</v>
      </c>
      <c r="F265" s="216">
        <v>600</v>
      </c>
      <c r="G265" s="216">
        <v>29.312135999999999</v>
      </c>
      <c r="H265" s="216">
        <v>98</v>
      </c>
      <c r="I265" s="216">
        <v>42.852136999999999</v>
      </c>
      <c r="J265" s="257"/>
      <c r="K265" s="257"/>
    </row>
    <row r="266" spans="2:11" s="12" customFormat="1" ht="12.6" hidden="1">
      <c r="B266" s="213">
        <v>38777</v>
      </c>
      <c r="C266" s="256"/>
      <c r="D266" s="216">
        <v>2988</v>
      </c>
      <c r="E266" s="216">
        <v>1302.7702589999999</v>
      </c>
      <c r="F266" s="216">
        <v>631</v>
      </c>
      <c r="G266" s="216">
        <v>33.629787999999998</v>
      </c>
      <c r="H266" s="216">
        <v>183</v>
      </c>
      <c r="I266" s="216">
        <v>22.444393000000002</v>
      </c>
      <c r="J266" s="257"/>
      <c r="K266" s="257"/>
    </row>
    <row r="267" spans="2:11" s="12" customFormat="1" ht="12.6" hidden="1">
      <c r="B267" s="213">
        <v>38808</v>
      </c>
      <c r="C267" s="256"/>
      <c r="D267" s="216">
        <v>2969</v>
      </c>
      <c r="E267" s="216">
        <v>1323.67509</v>
      </c>
      <c r="F267" s="216">
        <v>553</v>
      </c>
      <c r="G267" s="216">
        <v>39.256739000000003</v>
      </c>
      <c r="H267" s="216">
        <v>100</v>
      </c>
      <c r="I267" s="216">
        <v>26.660934999999998</v>
      </c>
      <c r="J267" s="257"/>
      <c r="K267" s="257"/>
    </row>
    <row r="268" spans="2:11" s="12" customFormat="1" ht="12.6" hidden="1">
      <c r="B268" s="213">
        <v>38838</v>
      </c>
      <c r="C268" s="256"/>
      <c r="D268" s="216">
        <v>2939</v>
      </c>
      <c r="E268" s="216">
        <v>1294.2175030000001</v>
      </c>
      <c r="F268" s="216">
        <v>551</v>
      </c>
      <c r="G268" s="216">
        <v>30.108083000000001</v>
      </c>
      <c r="H268" s="216">
        <v>80</v>
      </c>
      <c r="I268" s="216">
        <v>30.953880000000002</v>
      </c>
      <c r="J268" s="257"/>
      <c r="K268" s="257"/>
    </row>
    <row r="269" spans="2:11" s="12" customFormat="1" ht="12.6" hidden="1">
      <c r="B269" s="213">
        <v>38869</v>
      </c>
      <c r="C269" s="256"/>
      <c r="D269" s="216">
        <v>2925</v>
      </c>
      <c r="E269" s="216">
        <v>1284.8327139999999</v>
      </c>
      <c r="F269" s="216">
        <v>601</v>
      </c>
      <c r="G269" s="216">
        <v>31.381074000000002</v>
      </c>
      <c r="H269" s="216">
        <v>173</v>
      </c>
      <c r="I269" s="216">
        <v>45.749662999999998</v>
      </c>
      <c r="J269" s="257"/>
      <c r="K269" s="257"/>
    </row>
    <row r="270" spans="2:11" s="12" customFormat="1" ht="12.6" hidden="1">
      <c r="B270" s="213">
        <v>38899</v>
      </c>
      <c r="C270" s="256"/>
      <c r="D270" s="216">
        <v>2903</v>
      </c>
      <c r="E270" s="216">
        <v>1279.290982</v>
      </c>
      <c r="F270" s="216">
        <v>508</v>
      </c>
      <c r="G270" s="216">
        <v>27.403775</v>
      </c>
      <c r="H270" s="216">
        <v>116</v>
      </c>
      <c r="I270" s="216">
        <v>33.194172000000002</v>
      </c>
      <c r="J270" s="257"/>
      <c r="K270" s="257"/>
    </row>
    <row r="271" spans="2:11" s="12" customFormat="1" ht="12.6" hidden="1">
      <c r="B271" s="213">
        <v>38930</v>
      </c>
      <c r="C271" s="256"/>
      <c r="D271" s="216">
        <v>2881</v>
      </c>
      <c r="E271" s="216">
        <v>1277.3314559999999</v>
      </c>
      <c r="F271" s="216">
        <v>508</v>
      </c>
      <c r="G271" s="216">
        <v>26.645012999999999</v>
      </c>
      <c r="H271" s="216">
        <v>47</v>
      </c>
      <c r="I271" s="216">
        <v>29.298566999999998</v>
      </c>
      <c r="J271" s="257"/>
      <c r="K271" s="257"/>
    </row>
    <row r="272" spans="2:11" s="12" customFormat="1" ht="12.6" hidden="1">
      <c r="B272" s="213">
        <v>38961</v>
      </c>
      <c r="C272" s="256"/>
      <c r="D272" s="216">
        <v>2865</v>
      </c>
      <c r="E272" s="216">
        <v>1263.1067499999999</v>
      </c>
      <c r="F272" s="216">
        <v>522</v>
      </c>
      <c r="G272" s="216">
        <v>27.125344999999999</v>
      </c>
      <c r="H272" s="216">
        <v>144</v>
      </c>
      <c r="I272" s="216">
        <v>46.393068999999997</v>
      </c>
      <c r="J272" s="257"/>
      <c r="K272" s="257"/>
    </row>
    <row r="273" spans="2:11" s="12" customFormat="1" ht="12.6" hidden="1">
      <c r="B273" s="213">
        <v>38991</v>
      </c>
      <c r="C273" s="256"/>
      <c r="D273" s="216">
        <v>2846</v>
      </c>
      <c r="E273" s="216">
        <v>1252.7629160000001</v>
      </c>
      <c r="F273" s="216">
        <v>485</v>
      </c>
      <c r="G273" s="216">
        <v>23.910802</v>
      </c>
      <c r="H273" s="216">
        <v>79</v>
      </c>
      <c r="I273" s="216">
        <v>29.264685</v>
      </c>
      <c r="J273" s="257"/>
      <c r="K273" s="257"/>
    </row>
    <row r="274" spans="2:11" s="12" customFormat="1" ht="12.6" hidden="1">
      <c r="B274" s="213">
        <v>39022</v>
      </c>
      <c r="C274" s="256"/>
      <c r="D274" s="216">
        <v>2828</v>
      </c>
      <c r="E274" s="216">
        <v>1213.4061669999999</v>
      </c>
      <c r="F274" s="216">
        <v>450</v>
      </c>
      <c r="G274" s="216">
        <v>21.946943000000001</v>
      </c>
      <c r="H274" s="216">
        <v>69</v>
      </c>
      <c r="I274" s="216">
        <v>21.476917</v>
      </c>
      <c r="J274" s="257"/>
      <c r="K274" s="257"/>
    </row>
    <row r="275" spans="2:11" s="12" customFormat="1" ht="12.6" hidden="1">
      <c r="B275" s="213">
        <v>39052</v>
      </c>
      <c r="C275" s="256"/>
      <c r="D275" s="216">
        <v>2811</v>
      </c>
      <c r="E275" s="216">
        <v>1183.440715</v>
      </c>
      <c r="F275" s="216">
        <v>461</v>
      </c>
      <c r="G275" s="216">
        <v>33.655937999999999</v>
      </c>
      <c r="H275" s="216">
        <v>118</v>
      </c>
      <c r="I275" s="216">
        <v>62.133884999999999</v>
      </c>
      <c r="J275" s="257"/>
      <c r="K275" s="257"/>
    </row>
    <row r="276" spans="2:11" s="12" customFormat="1" ht="12.6" hidden="1">
      <c r="B276" s="213">
        <v>39083</v>
      </c>
      <c r="C276" s="256"/>
      <c r="D276" s="216">
        <v>2802</v>
      </c>
      <c r="E276" s="216">
        <v>1173.3368370000001</v>
      </c>
      <c r="F276" s="216">
        <v>416</v>
      </c>
      <c r="G276" s="216">
        <v>21.557842000000001</v>
      </c>
      <c r="H276" s="216">
        <v>85</v>
      </c>
      <c r="I276" s="216">
        <v>29.479188000000001</v>
      </c>
      <c r="J276" s="257"/>
      <c r="K276" s="257"/>
    </row>
    <row r="277" spans="2:11" s="12" customFormat="1" ht="12.6" hidden="1">
      <c r="B277" s="213">
        <v>39114</v>
      </c>
      <c r="C277" s="256"/>
      <c r="D277" s="216">
        <v>2795</v>
      </c>
      <c r="E277" s="216">
        <v>1171.0270290000001</v>
      </c>
      <c r="F277" s="216">
        <v>412</v>
      </c>
      <c r="G277" s="216">
        <v>20.285944000000001</v>
      </c>
      <c r="H277" s="216">
        <v>39</v>
      </c>
      <c r="I277" s="216">
        <v>22.943691999999999</v>
      </c>
      <c r="J277" s="257"/>
      <c r="K277" s="257"/>
    </row>
    <row r="278" spans="2:11" s="12" customFormat="1" ht="12.6" hidden="1">
      <c r="B278" s="213">
        <v>39142</v>
      </c>
      <c r="C278" s="256"/>
      <c r="D278" s="216">
        <v>2766</v>
      </c>
      <c r="E278" s="216">
        <v>1167.6039619999999</v>
      </c>
      <c r="F278" s="216">
        <v>441</v>
      </c>
      <c r="G278" s="216">
        <v>21.128889999999998</v>
      </c>
      <c r="H278" s="216">
        <v>95</v>
      </c>
      <c r="I278" s="216">
        <v>32.355665000000002</v>
      </c>
      <c r="J278" s="257"/>
      <c r="K278" s="257"/>
    </row>
    <row r="279" spans="2:11" s="12" customFormat="1" ht="12.6" hidden="1">
      <c r="B279" s="213">
        <v>39173</v>
      </c>
      <c r="C279" s="256"/>
      <c r="D279" s="216">
        <v>2758</v>
      </c>
      <c r="E279" s="216">
        <v>1177.8548490000001</v>
      </c>
      <c r="F279" s="216">
        <v>410</v>
      </c>
      <c r="G279" s="216">
        <v>25.141414999999999</v>
      </c>
      <c r="H279" s="216">
        <v>69</v>
      </c>
      <c r="I279" s="216">
        <v>21.400537</v>
      </c>
      <c r="J279" s="257"/>
      <c r="K279" s="257"/>
    </row>
    <row r="280" spans="2:11" s="12" customFormat="1" ht="12.6" hidden="1">
      <c r="B280" s="213">
        <v>39203</v>
      </c>
      <c r="C280" s="256"/>
      <c r="D280" s="216">
        <v>2752</v>
      </c>
      <c r="E280" s="216">
        <v>1175.323744</v>
      </c>
      <c r="F280" s="216">
        <v>393</v>
      </c>
      <c r="G280" s="216">
        <v>19.736397</v>
      </c>
      <c r="H280" s="216">
        <v>70</v>
      </c>
      <c r="I280" s="216">
        <v>29.660395000000001</v>
      </c>
      <c r="J280" s="257"/>
      <c r="K280" s="257"/>
    </row>
    <row r="281" spans="2:11" s="12" customFormat="1" ht="12.6" hidden="1">
      <c r="B281" s="213">
        <v>39234</v>
      </c>
      <c r="C281" s="256"/>
      <c r="D281" s="216">
        <v>2739</v>
      </c>
      <c r="E281" s="216">
        <v>1172.558732</v>
      </c>
      <c r="F281" s="216">
        <v>398</v>
      </c>
      <c r="G281" s="216">
        <v>19.154214</v>
      </c>
      <c r="H281" s="216">
        <v>44</v>
      </c>
      <c r="I281" s="216">
        <v>25.951277000000001</v>
      </c>
      <c r="J281" s="257"/>
      <c r="K281" s="257"/>
    </row>
    <row r="282" spans="2:11" s="12" customFormat="1" ht="12.6" hidden="1">
      <c r="B282" s="213">
        <v>39264</v>
      </c>
      <c r="C282" s="256"/>
      <c r="D282" s="216">
        <v>2732</v>
      </c>
      <c r="E282" s="216">
        <v>1152.894937</v>
      </c>
      <c r="F282" s="216">
        <v>365</v>
      </c>
      <c r="G282" s="216">
        <v>22.162409</v>
      </c>
      <c r="H282" s="216">
        <v>49</v>
      </c>
      <c r="I282" s="216">
        <v>44.932898000000002</v>
      </c>
      <c r="J282" s="257"/>
      <c r="K282" s="257"/>
    </row>
    <row r="283" spans="2:11" s="12" customFormat="1" ht="12.6" hidden="1">
      <c r="B283" s="213">
        <v>39295</v>
      </c>
      <c r="C283" s="256"/>
      <c r="D283" s="216">
        <v>2728</v>
      </c>
      <c r="E283" s="216">
        <v>1152.8123410000001</v>
      </c>
      <c r="F283" s="216">
        <v>392</v>
      </c>
      <c r="G283" s="216">
        <v>20.826795000000001</v>
      </c>
      <c r="H283" s="216">
        <v>36</v>
      </c>
      <c r="I283" s="216">
        <v>25.168132</v>
      </c>
      <c r="J283" s="257"/>
      <c r="K283" s="257"/>
    </row>
    <row r="284" spans="2:11" s="12" customFormat="1" ht="12.6" hidden="1">
      <c r="B284" s="213">
        <v>39326</v>
      </c>
      <c r="C284" s="256"/>
      <c r="D284" s="216">
        <v>2718</v>
      </c>
      <c r="E284" s="216">
        <v>1157.37835</v>
      </c>
      <c r="F284" s="216">
        <v>349</v>
      </c>
      <c r="G284" s="216">
        <v>16.779989</v>
      </c>
      <c r="H284" s="216">
        <v>30</v>
      </c>
      <c r="I284" s="216">
        <v>17.548966</v>
      </c>
      <c r="J284" s="257"/>
      <c r="K284" s="257"/>
    </row>
    <row r="285" spans="2:11" s="12" customFormat="1" ht="12.6" hidden="1">
      <c r="B285" s="213">
        <v>39356</v>
      </c>
      <c r="C285" s="256"/>
      <c r="D285" s="216">
        <v>2709</v>
      </c>
      <c r="E285" s="216">
        <v>1162.9805650000001</v>
      </c>
      <c r="F285" s="216">
        <v>366</v>
      </c>
      <c r="G285" s="216">
        <v>17.194216000000001</v>
      </c>
      <c r="H285" s="216">
        <v>32</v>
      </c>
      <c r="I285" s="216">
        <v>12.558859999999999</v>
      </c>
      <c r="J285" s="257"/>
      <c r="K285" s="257"/>
    </row>
    <row r="286" spans="2:11" s="12" customFormat="1" ht="12.6" hidden="1">
      <c r="B286" s="213">
        <v>39387</v>
      </c>
      <c r="C286" s="256"/>
      <c r="D286" s="216">
        <v>2694</v>
      </c>
      <c r="E286" s="216">
        <v>1153.70659</v>
      </c>
      <c r="F286" s="216">
        <v>365</v>
      </c>
      <c r="G286" s="216">
        <v>23.163454000000002</v>
      </c>
      <c r="H286" s="216">
        <v>24</v>
      </c>
      <c r="I286" s="216">
        <v>27.532112999999999</v>
      </c>
      <c r="J286" s="257"/>
      <c r="K286" s="257"/>
    </row>
    <row r="287" spans="2:11" s="12" customFormat="1" ht="12.6" hidden="1">
      <c r="B287" s="213">
        <v>39417</v>
      </c>
      <c r="C287" s="256"/>
      <c r="D287" s="216">
        <v>2685</v>
      </c>
      <c r="E287" s="216">
        <v>1168.1288340000001</v>
      </c>
      <c r="F287" s="216">
        <v>345</v>
      </c>
      <c r="G287" s="216">
        <v>28.343052</v>
      </c>
      <c r="H287" s="216">
        <v>60</v>
      </c>
      <c r="I287" s="216">
        <v>15.968927000000001</v>
      </c>
      <c r="J287" s="257"/>
      <c r="K287" s="257"/>
    </row>
    <row r="288" spans="2:11" s="12" customFormat="1" ht="12.6">
      <c r="B288" s="213">
        <v>39448</v>
      </c>
      <c r="C288" s="256"/>
      <c r="D288" s="216">
        <v>2672</v>
      </c>
      <c r="E288" s="216">
        <v>1157.6824240000001</v>
      </c>
      <c r="F288" s="216">
        <v>329</v>
      </c>
      <c r="G288" s="216">
        <v>16.28172</v>
      </c>
      <c r="H288" s="216">
        <v>35</v>
      </c>
      <c r="I288" s="216">
        <v>26.618078000000001</v>
      </c>
      <c r="J288" s="257"/>
      <c r="K288" s="257"/>
    </row>
    <row r="289" spans="2:11" s="12" customFormat="1" ht="12.6">
      <c r="B289" s="213">
        <v>39479</v>
      </c>
      <c r="C289" s="256"/>
      <c r="D289" s="216">
        <v>2664</v>
      </c>
      <c r="E289" s="216">
        <v>1168.685835</v>
      </c>
      <c r="F289" s="216">
        <v>338</v>
      </c>
      <c r="G289" s="216">
        <v>17.652321000000001</v>
      </c>
      <c r="H289" s="216">
        <v>24</v>
      </c>
      <c r="I289" s="216">
        <v>2.6646920000000001</v>
      </c>
      <c r="J289" s="257"/>
      <c r="K289" s="257"/>
    </row>
    <row r="290" spans="2:11" s="12" customFormat="1" ht="12.6">
      <c r="B290" s="213">
        <v>39508</v>
      </c>
      <c r="C290" s="256"/>
      <c r="D290" s="216">
        <v>2659</v>
      </c>
      <c r="E290" s="216">
        <v>1179.3129779999999</v>
      </c>
      <c r="F290" s="216">
        <v>313</v>
      </c>
      <c r="G290" s="216">
        <v>15.939546</v>
      </c>
      <c r="H290" s="216">
        <v>20</v>
      </c>
      <c r="I290" s="216">
        <v>18.325030000000002</v>
      </c>
      <c r="J290" s="257"/>
      <c r="K290" s="257"/>
    </row>
    <row r="291" spans="2:11" s="12" customFormat="1" ht="12.6">
      <c r="B291" s="213">
        <v>39539</v>
      </c>
      <c r="C291" s="256"/>
      <c r="D291" s="216">
        <v>2654</v>
      </c>
      <c r="E291" s="216">
        <v>1211.525697</v>
      </c>
      <c r="F291" s="216">
        <v>335</v>
      </c>
      <c r="G291" s="216">
        <v>16.674985</v>
      </c>
      <c r="H291" s="216">
        <v>16</v>
      </c>
      <c r="I291" s="216">
        <v>5.6104130000000003</v>
      </c>
      <c r="J291" s="257"/>
      <c r="K291" s="257"/>
    </row>
    <row r="292" spans="2:11" s="12" customFormat="1" ht="12.6">
      <c r="B292" s="213">
        <v>39569</v>
      </c>
      <c r="C292" s="256"/>
      <c r="D292" s="216">
        <v>2648</v>
      </c>
      <c r="E292" s="216">
        <v>1233.086849</v>
      </c>
      <c r="F292" s="216">
        <v>316</v>
      </c>
      <c r="G292" s="216">
        <v>18.397487999999999</v>
      </c>
      <c r="H292" s="216">
        <v>15</v>
      </c>
      <c r="I292" s="216">
        <v>5.2110799999999999</v>
      </c>
      <c r="J292" s="257"/>
      <c r="K292" s="257"/>
    </row>
    <row r="293" spans="2:11" s="12" customFormat="1" ht="12.6">
      <c r="B293" s="213">
        <v>39600</v>
      </c>
      <c r="C293" s="256"/>
      <c r="D293" s="216">
        <v>2641</v>
      </c>
      <c r="E293" s="216">
        <v>1176.134822</v>
      </c>
      <c r="F293" s="216">
        <v>307</v>
      </c>
      <c r="G293" s="216">
        <v>15.850160000000001</v>
      </c>
      <c r="H293" s="216">
        <v>23</v>
      </c>
      <c r="I293" s="216">
        <v>12.558597000000001</v>
      </c>
      <c r="J293" s="257"/>
      <c r="K293" s="257"/>
    </row>
    <row r="294" spans="2:11" s="12" customFormat="1" ht="12.6">
      <c r="B294" s="213">
        <v>39630</v>
      </c>
      <c r="C294" s="256"/>
      <c r="D294" s="216">
        <v>2632</v>
      </c>
      <c r="E294" s="216">
        <v>1194.8789320000001</v>
      </c>
      <c r="F294" s="216">
        <v>305</v>
      </c>
      <c r="G294" s="216">
        <v>20.299620000000001</v>
      </c>
      <c r="H294" s="216">
        <v>30</v>
      </c>
      <c r="I294" s="216">
        <v>13.523002</v>
      </c>
      <c r="J294" s="257"/>
      <c r="K294" s="257"/>
    </row>
    <row r="295" spans="2:11" s="12" customFormat="1" ht="12.6">
      <c r="B295" s="213">
        <v>39661</v>
      </c>
      <c r="C295" s="256"/>
      <c r="D295" s="216">
        <v>2625</v>
      </c>
      <c r="E295" s="216">
        <v>1198.888109</v>
      </c>
      <c r="F295" s="216">
        <v>310</v>
      </c>
      <c r="G295" s="216">
        <v>17.639032</v>
      </c>
      <c r="H295" s="216">
        <v>21</v>
      </c>
      <c r="I295" s="216">
        <v>7.9004899999999996</v>
      </c>
      <c r="J295" s="257"/>
      <c r="K295" s="257"/>
    </row>
    <row r="296" spans="2:11" s="12" customFormat="1" ht="12.6">
      <c r="B296" s="213">
        <v>39692</v>
      </c>
      <c r="C296" s="256"/>
      <c r="D296" s="216">
        <v>2621</v>
      </c>
      <c r="E296" s="216">
        <v>1202.990507</v>
      </c>
      <c r="F296" s="216">
        <v>298</v>
      </c>
      <c r="G296" s="216">
        <v>16.068874000000001</v>
      </c>
      <c r="H296" s="216">
        <v>29</v>
      </c>
      <c r="I296" s="216">
        <v>14.418407</v>
      </c>
      <c r="J296" s="257"/>
      <c r="K296" s="257"/>
    </row>
    <row r="297" spans="2:11" s="12" customFormat="1" ht="12.6">
      <c r="B297" s="213">
        <v>39722</v>
      </c>
      <c r="C297" s="256"/>
      <c r="D297" s="216">
        <v>2613</v>
      </c>
      <c r="E297" s="216">
        <v>1221.6261440000001</v>
      </c>
      <c r="F297" s="216">
        <v>312</v>
      </c>
      <c r="G297" s="216">
        <v>18.873321000000001</v>
      </c>
      <c r="H297" s="216">
        <v>7</v>
      </c>
      <c r="I297" s="216">
        <v>3.272999</v>
      </c>
      <c r="J297" s="257"/>
      <c r="K297" s="257"/>
    </row>
    <row r="298" spans="2:11" s="12" customFormat="1" ht="12.6">
      <c r="B298" s="213">
        <v>39753</v>
      </c>
      <c r="C298" s="256"/>
      <c r="D298" s="216">
        <v>2609</v>
      </c>
      <c r="E298" s="216">
        <v>1228.5640940000001</v>
      </c>
      <c r="F298" s="216">
        <v>284</v>
      </c>
      <c r="G298" s="216">
        <v>17.488132</v>
      </c>
      <c r="H298" s="216">
        <v>31</v>
      </c>
      <c r="I298" s="216">
        <v>9.9663000000000004</v>
      </c>
      <c r="J298" s="257"/>
      <c r="K298" s="1"/>
    </row>
    <row r="299" spans="2:11" s="12" customFormat="1" ht="12.6">
      <c r="B299" s="213">
        <v>39783</v>
      </c>
      <c r="C299" s="256"/>
      <c r="D299" s="216">
        <v>2592</v>
      </c>
      <c r="E299" s="216">
        <v>1225.8214809999999</v>
      </c>
      <c r="F299" s="216">
        <v>290</v>
      </c>
      <c r="G299" s="216">
        <v>23</v>
      </c>
      <c r="H299" s="216">
        <v>19</v>
      </c>
      <c r="I299" s="216">
        <v>30.219768999999999</v>
      </c>
      <c r="J299" s="257"/>
      <c r="K299" s="257"/>
    </row>
    <row r="300" spans="2:11" s="12" customFormat="1" ht="12.6">
      <c r="B300" s="213">
        <v>39814</v>
      </c>
      <c r="C300" s="256"/>
      <c r="D300" s="216">
        <v>2589</v>
      </c>
      <c r="E300" s="216">
        <v>1232.4908129999999</v>
      </c>
      <c r="F300" s="216">
        <v>284</v>
      </c>
      <c r="G300" s="216">
        <v>16.689245</v>
      </c>
      <c r="H300" s="216">
        <v>25</v>
      </c>
      <c r="I300" s="216">
        <v>11.015214</v>
      </c>
      <c r="J300" s="257"/>
      <c r="K300" s="257"/>
    </row>
    <row r="301" spans="2:11" s="12" customFormat="1" ht="12.6">
      <c r="B301" s="213">
        <v>39845</v>
      </c>
      <c r="C301" s="256"/>
      <c r="D301" s="216">
        <v>2583</v>
      </c>
      <c r="E301" s="216">
        <v>1224.606149</v>
      </c>
      <c r="F301" s="216">
        <v>268</v>
      </c>
      <c r="G301" s="216">
        <v>15.288664000000001</v>
      </c>
      <c r="H301" s="216">
        <v>41</v>
      </c>
      <c r="I301" s="216">
        <v>18.986993999999999</v>
      </c>
      <c r="J301" s="257"/>
      <c r="K301" s="257"/>
    </row>
    <row r="302" spans="2:11" s="12" customFormat="1" ht="12.6">
      <c r="B302" s="213">
        <v>39873</v>
      </c>
      <c r="C302" s="256"/>
      <c r="D302" s="216">
        <v>2582</v>
      </c>
      <c r="E302" s="216">
        <v>1237.2857939999999</v>
      </c>
      <c r="F302" s="216">
        <v>291</v>
      </c>
      <c r="G302" s="216">
        <v>19.10397</v>
      </c>
      <c r="H302" s="216">
        <v>18</v>
      </c>
      <c r="I302" s="216">
        <v>9.6248179999999994</v>
      </c>
      <c r="J302" s="257"/>
      <c r="K302" s="257"/>
    </row>
    <row r="303" spans="2:11" s="12" customFormat="1" ht="12.6">
      <c r="B303" s="213">
        <v>39904</v>
      </c>
      <c r="C303" s="256"/>
      <c r="D303" s="216">
        <v>2572</v>
      </c>
      <c r="E303" s="216">
        <v>1260.5605519999999</v>
      </c>
      <c r="F303" s="216">
        <v>274</v>
      </c>
      <c r="G303" s="216">
        <v>23.979914000000001</v>
      </c>
      <c r="H303" s="216">
        <v>20</v>
      </c>
      <c r="I303" s="216">
        <v>12.927044</v>
      </c>
      <c r="J303" s="257"/>
      <c r="K303" s="257"/>
    </row>
    <row r="304" spans="2:11" s="12" customFormat="1" ht="12.6">
      <c r="B304" s="213">
        <v>39934</v>
      </c>
      <c r="C304" s="256"/>
      <c r="D304" s="216">
        <v>2568</v>
      </c>
      <c r="E304" s="216">
        <v>1285.1364149999999</v>
      </c>
      <c r="F304" s="216">
        <v>266</v>
      </c>
      <c r="G304" s="216">
        <v>22.272348999999998</v>
      </c>
      <c r="H304" s="216">
        <v>19</v>
      </c>
      <c r="I304" s="216">
        <v>3.4352559999999999</v>
      </c>
      <c r="J304" s="257"/>
      <c r="K304" s="257"/>
    </row>
    <row r="305" spans="2:11" s="12" customFormat="1" ht="12.6">
      <c r="B305" s="213">
        <v>39965</v>
      </c>
      <c r="C305" s="256"/>
      <c r="D305" s="216">
        <v>2560</v>
      </c>
      <c r="E305" s="216">
        <v>1291.3620229999999</v>
      </c>
      <c r="F305" s="216">
        <v>265</v>
      </c>
      <c r="G305" s="216">
        <v>13.521595</v>
      </c>
      <c r="H305" s="216">
        <v>24</v>
      </c>
      <c r="I305" s="216">
        <v>9.375178</v>
      </c>
      <c r="J305" s="257"/>
      <c r="K305" s="257"/>
    </row>
    <row r="306" spans="2:11" s="12" customFormat="1" ht="12.6">
      <c r="B306" s="213">
        <v>39995</v>
      </c>
      <c r="C306" s="256"/>
      <c r="D306" s="216">
        <v>2553</v>
      </c>
      <c r="E306" s="216">
        <v>1286.6807209999999</v>
      </c>
      <c r="F306" s="216">
        <v>255</v>
      </c>
      <c r="G306" s="216">
        <v>16.076779999999999</v>
      </c>
      <c r="H306" s="216">
        <v>33</v>
      </c>
      <c r="I306" s="216">
        <v>25.583121999999999</v>
      </c>
      <c r="J306" s="257"/>
      <c r="K306" s="257"/>
    </row>
    <row r="307" spans="2:11" s="12" customFormat="1" ht="12.6">
      <c r="B307" s="213">
        <v>40026</v>
      </c>
      <c r="C307" s="256"/>
      <c r="D307" s="216">
        <v>2539</v>
      </c>
      <c r="E307" s="216">
        <v>1280.35536</v>
      </c>
      <c r="F307" s="216">
        <v>250</v>
      </c>
      <c r="G307" s="216">
        <v>13.849152999999999</v>
      </c>
      <c r="H307" s="216">
        <v>13</v>
      </c>
      <c r="I307" s="216">
        <v>9.9616469999999993</v>
      </c>
      <c r="J307" s="257"/>
      <c r="K307" s="257"/>
    </row>
    <row r="308" spans="2:11" s="12" customFormat="1" ht="12.6">
      <c r="B308" s="213">
        <v>40057</v>
      </c>
      <c r="C308" s="256"/>
      <c r="D308" s="216">
        <v>2534</v>
      </c>
      <c r="E308" s="216">
        <v>1281.689271</v>
      </c>
      <c r="F308" s="216">
        <v>250</v>
      </c>
      <c r="G308" s="216">
        <v>12.956087</v>
      </c>
      <c r="H308" s="216">
        <v>16</v>
      </c>
      <c r="I308" s="216">
        <v>11.646753</v>
      </c>
      <c r="J308" s="257"/>
      <c r="K308" s="257"/>
    </row>
    <row r="309" spans="2:11" s="12" customFormat="1" ht="12.6">
      <c r="B309" s="213">
        <v>40087</v>
      </c>
      <c r="C309" s="256"/>
      <c r="D309" s="216">
        <v>2529</v>
      </c>
      <c r="E309" s="216">
        <v>1294.3852059999999</v>
      </c>
      <c r="F309" s="216">
        <v>250</v>
      </c>
      <c r="G309" s="216">
        <v>24.815124999999998</v>
      </c>
      <c r="H309" s="216">
        <v>11</v>
      </c>
      <c r="I309" s="216">
        <v>5.2199600000000004</v>
      </c>
      <c r="J309" s="257"/>
      <c r="K309" s="257"/>
    </row>
    <row r="310" spans="2:11" s="12" customFormat="1" ht="12.6">
      <c r="B310" s="213">
        <v>40118</v>
      </c>
      <c r="C310" s="256"/>
      <c r="D310" s="216">
        <v>2525</v>
      </c>
      <c r="E310" s="216">
        <v>1290.2557019999999</v>
      </c>
      <c r="F310" s="216">
        <v>241</v>
      </c>
      <c r="G310" s="216">
        <v>15.779809</v>
      </c>
      <c r="H310" s="216">
        <v>21</v>
      </c>
      <c r="I310" s="216">
        <v>15.786</v>
      </c>
      <c r="J310" s="257"/>
      <c r="K310" s="257"/>
    </row>
    <row r="311" spans="2:11" s="12" customFormat="1" ht="12.6">
      <c r="B311" s="213">
        <v>40148</v>
      </c>
      <c r="C311" s="256"/>
      <c r="D311" s="216">
        <v>2517</v>
      </c>
      <c r="E311" s="216">
        <v>1291.842185</v>
      </c>
      <c r="F311" s="216">
        <v>237</v>
      </c>
      <c r="G311" s="216">
        <v>11.592172</v>
      </c>
      <c r="H311" s="216">
        <v>11</v>
      </c>
      <c r="I311" s="216">
        <v>4.668069</v>
      </c>
      <c r="J311" s="257"/>
      <c r="K311" s="257"/>
    </row>
    <row r="312" spans="2:11" s="12" customFormat="1" ht="12.6">
      <c r="B312" s="213">
        <v>40179</v>
      </c>
      <c r="C312" s="256"/>
      <c r="D312" s="216">
        <v>2512</v>
      </c>
      <c r="E312" s="216">
        <v>1336.6052890000001</v>
      </c>
      <c r="F312" s="216">
        <v>228</v>
      </c>
      <c r="G312" s="216">
        <v>14.085359</v>
      </c>
      <c r="H312" s="216">
        <v>22</v>
      </c>
      <c r="I312" s="216">
        <v>20.598226</v>
      </c>
      <c r="J312" s="257"/>
      <c r="K312" s="257"/>
    </row>
    <row r="313" spans="2:11" s="12" customFormat="1" ht="12.6">
      <c r="B313" s="213">
        <v>40210</v>
      </c>
      <c r="C313" s="256"/>
      <c r="D313" s="216">
        <v>2501</v>
      </c>
      <c r="E313" s="216">
        <v>1240.0322349999999</v>
      </c>
      <c r="F313" s="216">
        <v>228</v>
      </c>
      <c r="G313" s="216">
        <v>10.197714</v>
      </c>
      <c r="H313" s="216">
        <v>17</v>
      </c>
      <c r="I313" s="216">
        <v>28.192731999999999</v>
      </c>
      <c r="J313" s="257"/>
      <c r="K313" s="257"/>
    </row>
    <row r="314" spans="2:11" s="12" customFormat="1" ht="12.6">
      <c r="B314" s="213">
        <v>40238</v>
      </c>
      <c r="C314" s="256"/>
      <c r="D314" s="216">
        <v>2495</v>
      </c>
      <c r="E314" s="216">
        <v>1249.30816</v>
      </c>
      <c r="F314" s="216">
        <v>234</v>
      </c>
      <c r="G314" s="216">
        <v>11.228301</v>
      </c>
      <c r="H314" s="216">
        <v>9</v>
      </c>
      <c r="I314" s="216">
        <v>3.1114449999999998</v>
      </c>
      <c r="J314" s="257"/>
      <c r="K314" s="257"/>
    </row>
    <row r="315" spans="2:11" s="12" customFormat="1" ht="12.6">
      <c r="B315" s="213">
        <v>40269</v>
      </c>
      <c r="C315" s="256"/>
      <c r="D315" s="216">
        <v>2493</v>
      </c>
      <c r="E315" s="216">
        <v>1269.1067149999999</v>
      </c>
      <c r="F315" s="216">
        <v>222</v>
      </c>
      <c r="G315" s="216">
        <v>19.198374000000001</v>
      </c>
      <c r="H315" s="216">
        <v>15</v>
      </c>
      <c r="I315" s="216">
        <v>2.5333929999999998</v>
      </c>
      <c r="J315" s="257"/>
      <c r="K315" s="257"/>
    </row>
    <row r="316" spans="2:11" s="12" customFormat="1" ht="12.6">
      <c r="B316" s="213">
        <v>40299</v>
      </c>
      <c r="C316" s="256"/>
      <c r="D316" s="216">
        <v>2488</v>
      </c>
      <c r="E316" s="216">
        <v>1278.4387690000001</v>
      </c>
      <c r="F316" s="216">
        <v>214</v>
      </c>
      <c r="G316" s="216">
        <v>13.814714</v>
      </c>
      <c r="H316" s="216">
        <v>9</v>
      </c>
      <c r="I316" s="216">
        <v>7.3476090000000003</v>
      </c>
      <c r="J316" s="257"/>
      <c r="K316" s="257"/>
    </row>
    <row r="317" spans="2:11" s="12" customFormat="1" ht="12.6">
      <c r="B317" s="213">
        <v>40330</v>
      </c>
      <c r="C317" s="256"/>
      <c r="D317" s="216">
        <v>2488</v>
      </c>
      <c r="E317" s="216">
        <v>1279.241712</v>
      </c>
      <c r="F317" s="216">
        <v>218</v>
      </c>
      <c r="G317" s="216">
        <v>12.294582999999999</v>
      </c>
      <c r="H317" s="216">
        <v>14</v>
      </c>
      <c r="I317" s="216">
        <v>14.6602</v>
      </c>
      <c r="J317" s="257"/>
      <c r="K317" s="257"/>
    </row>
    <row r="318" spans="2:11" s="12" customFormat="1" ht="12.6">
      <c r="B318" s="213">
        <v>40360</v>
      </c>
      <c r="C318" s="256"/>
      <c r="D318" s="216">
        <v>2485</v>
      </c>
      <c r="E318" s="216">
        <v>1276.9915000000001</v>
      </c>
      <c r="F318" s="216">
        <v>212</v>
      </c>
      <c r="G318" s="216">
        <v>10.708425999999999</v>
      </c>
      <c r="H318" s="216">
        <v>13</v>
      </c>
      <c r="I318" s="216">
        <v>16.08755</v>
      </c>
      <c r="J318" s="257"/>
      <c r="K318" s="257"/>
    </row>
    <row r="319" spans="2:11" s="12" customFormat="1" ht="12.6">
      <c r="B319" s="213">
        <v>40391</v>
      </c>
      <c r="C319" s="256"/>
      <c r="D319" s="216">
        <v>2482</v>
      </c>
      <c r="E319" s="216">
        <v>1285.1852710000001</v>
      </c>
      <c r="F319" s="216">
        <v>208</v>
      </c>
      <c r="G319" s="216">
        <v>10.221171</v>
      </c>
      <c r="H319" s="216">
        <v>9</v>
      </c>
      <c r="I319" s="216">
        <v>3.12608</v>
      </c>
      <c r="J319" s="257"/>
      <c r="K319" s="257"/>
    </row>
    <row r="320" spans="2:11" s="12" customFormat="1" ht="12.6">
      <c r="B320" s="213">
        <v>40422</v>
      </c>
      <c r="C320" s="256"/>
      <c r="D320" s="216">
        <v>2480</v>
      </c>
      <c r="E320" s="216">
        <v>1286.9163940000001</v>
      </c>
      <c r="F320" s="216">
        <v>215</v>
      </c>
      <c r="G320" s="216">
        <v>12.593508</v>
      </c>
      <c r="H320" s="216">
        <v>14</v>
      </c>
      <c r="I320" s="216">
        <v>8.6865039999999993</v>
      </c>
      <c r="J320" s="257"/>
      <c r="K320" s="257"/>
    </row>
    <row r="321" spans="2:11" s="12" customFormat="1" ht="12.6">
      <c r="B321" s="213">
        <v>40452</v>
      </c>
      <c r="C321" s="256"/>
      <c r="D321" s="216">
        <v>2479</v>
      </c>
      <c r="E321" s="216">
        <v>1288.510867</v>
      </c>
      <c r="F321" s="216">
        <v>212</v>
      </c>
      <c r="G321" s="216">
        <v>9.6250309999999999</v>
      </c>
      <c r="H321" s="216">
        <v>10</v>
      </c>
      <c r="I321" s="216">
        <v>3.4946280000000001</v>
      </c>
      <c r="J321" s="257"/>
      <c r="K321" s="257"/>
    </row>
    <row r="322" spans="2:11" s="12" customFormat="1" ht="12.6">
      <c r="B322" s="213">
        <v>40483</v>
      </c>
      <c r="C322" s="256"/>
      <c r="D322" s="216">
        <v>2475</v>
      </c>
      <c r="E322" s="216">
        <v>1252.325182</v>
      </c>
      <c r="F322" s="216">
        <v>211</v>
      </c>
      <c r="G322" s="216">
        <v>12.644830000000001</v>
      </c>
      <c r="H322" s="216">
        <v>19</v>
      </c>
      <c r="I322" s="216">
        <v>40.692332</v>
      </c>
      <c r="J322" s="257"/>
      <c r="K322" s="257"/>
    </row>
    <row r="323" spans="2:11" s="12" customFormat="1" ht="12.6">
      <c r="B323" s="213">
        <v>40513</v>
      </c>
      <c r="C323" s="256"/>
      <c r="D323" s="216">
        <v>2470</v>
      </c>
      <c r="E323" s="216">
        <v>1179.886923</v>
      </c>
      <c r="F323" s="216">
        <v>211</v>
      </c>
      <c r="G323" s="216">
        <v>14.361818</v>
      </c>
      <c r="H323" s="216">
        <v>15</v>
      </c>
      <c r="I323" s="216">
        <v>88.340221</v>
      </c>
      <c r="J323" s="257"/>
      <c r="K323" s="257"/>
    </row>
    <row r="324" spans="2:11" s="12" customFormat="1" ht="12.6">
      <c r="B324" s="213">
        <v>40544</v>
      </c>
      <c r="C324" s="256"/>
      <c r="D324" s="216">
        <v>2467</v>
      </c>
      <c r="E324" s="216">
        <v>1180.5141490000001</v>
      </c>
      <c r="F324" s="216">
        <v>189</v>
      </c>
      <c r="G324" s="216">
        <v>8.7484120000000001</v>
      </c>
      <c r="H324" s="216">
        <v>12</v>
      </c>
      <c r="I324" s="216">
        <v>8.8568289999999994</v>
      </c>
      <c r="J324" s="257"/>
      <c r="K324" s="257"/>
    </row>
    <row r="325" spans="2:11" s="12" customFormat="1" ht="12.6">
      <c r="B325" s="213">
        <v>40575</v>
      </c>
      <c r="C325" s="256"/>
      <c r="D325" s="216">
        <v>2468</v>
      </c>
      <c r="E325" s="216">
        <v>1184.250691</v>
      </c>
      <c r="F325" s="216">
        <v>193</v>
      </c>
      <c r="G325" s="216">
        <v>11.036851</v>
      </c>
      <c r="H325" s="216">
        <v>10</v>
      </c>
      <c r="I325" s="216">
        <v>8.8071769999999994</v>
      </c>
      <c r="J325" s="257"/>
      <c r="K325" s="257"/>
    </row>
    <row r="326" spans="2:11" s="12" customFormat="1" ht="12.6">
      <c r="B326" s="213">
        <v>40603</v>
      </c>
      <c r="C326" s="256"/>
      <c r="D326" s="216">
        <v>2457</v>
      </c>
      <c r="E326" s="216">
        <v>1199.1174349999999</v>
      </c>
      <c r="F326" s="216">
        <v>191</v>
      </c>
      <c r="G326" s="216">
        <v>18.777328000000001</v>
      </c>
      <c r="H326" s="216">
        <v>14</v>
      </c>
      <c r="I326" s="216">
        <v>9.81128</v>
      </c>
      <c r="J326" s="257"/>
      <c r="K326" s="257"/>
    </row>
    <row r="327" spans="2:11" s="12" customFormat="1" ht="12.6">
      <c r="B327" s="213">
        <v>40634</v>
      </c>
      <c r="C327" s="216"/>
      <c r="D327" s="216">
        <v>2454</v>
      </c>
      <c r="E327" s="216">
        <v>1207.0553520000001</v>
      </c>
      <c r="F327" s="217">
        <v>182</v>
      </c>
      <c r="G327" s="216">
        <v>9.3204910000000005</v>
      </c>
      <c r="H327" s="216">
        <v>5</v>
      </c>
      <c r="I327" s="216">
        <v>11.531771000000001</v>
      </c>
      <c r="J327" s="257"/>
      <c r="K327" s="257"/>
    </row>
    <row r="328" spans="2:11" s="12" customFormat="1" ht="12.6">
      <c r="B328" s="213">
        <v>40664</v>
      </c>
      <c r="C328" s="216"/>
      <c r="D328" s="216">
        <v>2451</v>
      </c>
      <c r="E328" s="216">
        <v>1217.6820520000001</v>
      </c>
      <c r="F328" s="217">
        <v>188</v>
      </c>
      <c r="G328" s="216">
        <v>10.473216000000001</v>
      </c>
      <c r="H328" s="216">
        <v>14</v>
      </c>
      <c r="I328" s="216">
        <v>6.8607240000000003</v>
      </c>
      <c r="J328" s="257"/>
      <c r="K328" s="257"/>
    </row>
    <row r="329" spans="2:11" s="12" customFormat="1" ht="12.6">
      <c r="B329" s="213">
        <v>40695</v>
      </c>
      <c r="C329" s="216"/>
      <c r="D329" s="216">
        <v>2443</v>
      </c>
      <c r="E329" s="216">
        <v>1227.257057</v>
      </c>
      <c r="F329" s="217">
        <v>188</v>
      </c>
      <c r="G329" s="216">
        <v>16.174403000000002</v>
      </c>
      <c r="H329" s="216">
        <v>8</v>
      </c>
      <c r="I329" s="216">
        <v>13.376127</v>
      </c>
      <c r="J329" s="257"/>
      <c r="K329" s="257"/>
    </row>
    <row r="330" spans="2:11" s="12" customFormat="1" ht="12.6">
      <c r="B330" s="213">
        <v>40725</v>
      </c>
      <c r="C330" s="256"/>
      <c r="D330" s="216">
        <v>2439</v>
      </c>
      <c r="E330" s="216">
        <v>1235.4289309999999</v>
      </c>
      <c r="F330" s="216">
        <v>177</v>
      </c>
      <c r="G330" s="216">
        <v>9.0983359999999998</v>
      </c>
      <c r="H330" s="216">
        <v>5</v>
      </c>
      <c r="I330" s="216">
        <v>4.5610840000000001</v>
      </c>
      <c r="J330" s="257"/>
      <c r="K330" s="257"/>
    </row>
    <row r="331" spans="2:11" s="12" customFormat="1" ht="12.6">
      <c r="B331" s="213">
        <v>40756</v>
      </c>
      <c r="C331" s="256"/>
      <c r="D331" s="216">
        <v>2435</v>
      </c>
      <c r="E331" s="216">
        <v>1238.28961</v>
      </c>
      <c r="F331" s="216">
        <v>177</v>
      </c>
      <c r="G331" s="216">
        <v>8.8207909999999998</v>
      </c>
      <c r="H331" s="216">
        <v>6</v>
      </c>
      <c r="I331" s="216">
        <v>5.9668950000000001</v>
      </c>
      <c r="J331" s="257"/>
      <c r="K331" s="257"/>
    </row>
    <row r="332" spans="2:11" s="12" customFormat="1" ht="12.6">
      <c r="B332" s="213">
        <v>40787</v>
      </c>
      <c r="C332" s="256"/>
      <c r="D332" s="216">
        <v>2433</v>
      </c>
      <c r="E332" s="216">
        <v>1211.6779309999999</v>
      </c>
      <c r="F332" s="216">
        <v>172</v>
      </c>
      <c r="G332" s="216">
        <v>9.7089359999999996</v>
      </c>
      <c r="H332" s="216">
        <v>15</v>
      </c>
      <c r="I332" s="216">
        <v>39.712113000000002</v>
      </c>
      <c r="J332" s="257"/>
      <c r="K332" s="257"/>
    </row>
    <row r="333" spans="2:11" s="12" customFormat="1" ht="12.6">
      <c r="B333" s="213">
        <v>40817</v>
      </c>
      <c r="C333" s="256"/>
      <c r="D333" s="216">
        <v>2430</v>
      </c>
      <c r="E333" s="216">
        <v>1193.992994</v>
      </c>
      <c r="F333" s="216">
        <v>171</v>
      </c>
      <c r="G333" s="216">
        <v>16.38617</v>
      </c>
      <c r="H333" s="216">
        <v>12</v>
      </c>
      <c r="I333" s="216">
        <v>54.088769999999997</v>
      </c>
      <c r="J333" s="257"/>
      <c r="K333" s="257"/>
    </row>
    <row r="334" spans="2:11" s="12" customFormat="1" ht="12.6">
      <c r="B334" s="213">
        <v>40848</v>
      </c>
      <c r="C334" s="256"/>
      <c r="D334" s="216">
        <v>2428</v>
      </c>
      <c r="E334" s="216">
        <v>1201.2908130000001</v>
      </c>
      <c r="F334" s="216">
        <v>178</v>
      </c>
      <c r="G334" s="216">
        <v>11.603757</v>
      </c>
      <c r="H334" s="216">
        <v>2</v>
      </c>
      <c r="I334" s="216">
        <v>4.4022329999999998</v>
      </c>
      <c r="J334" s="257"/>
      <c r="K334" s="257"/>
    </row>
    <row r="335" spans="2:11" s="12" customFormat="1" ht="12.6">
      <c r="B335" s="213">
        <v>40878</v>
      </c>
      <c r="C335" s="256"/>
      <c r="D335" s="216">
        <v>2425</v>
      </c>
      <c r="E335" s="216">
        <v>1217.918915</v>
      </c>
      <c r="F335" s="216">
        <v>202</v>
      </c>
      <c r="G335" s="216">
        <v>18.386862000000001</v>
      </c>
      <c r="H335" s="216">
        <v>5</v>
      </c>
      <c r="I335" s="216">
        <v>1.7537400000000001</v>
      </c>
      <c r="J335" s="257"/>
      <c r="K335" s="257"/>
    </row>
    <row r="336" spans="2:11" s="12" customFormat="1" ht="12.6">
      <c r="B336" s="213">
        <v>40909</v>
      </c>
      <c r="C336" s="256"/>
      <c r="D336" s="216">
        <v>2425</v>
      </c>
      <c r="E336" s="216">
        <v>1224.424131</v>
      </c>
      <c r="F336" s="216">
        <v>170</v>
      </c>
      <c r="G336" s="216">
        <v>12.004007</v>
      </c>
      <c r="H336" s="216">
        <v>5</v>
      </c>
      <c r="I336" s="216">
        <v>5.4937529999999999</v>
      </c>
      <c r="J336" s="257"/>
      <c r="K336" s="257"/>
    </row>
    <row r="337" spans="2:11" s="12" customFormat="1" ht="12.6">
      <c r="B337" s="213">
        <v>40940</v>
      </c>
      <c r="C337" s="256"/>
      <c r="D337" s="216">
        <v>2425</v>
      </c>
      <c r="E337" s="216">
        <v>1225.503205</v>
      </c>
      <c r="F337" s="216">
        <v>172</v>
      </c>
      <c r="G337" s="216">
        <v>10.406558</v>
      </c>
      <c r="H337" s="216">
        <v>9</v>
      </c>
      <c r="I337" s="216">
        <v>9.3224199999999993</v>
      </c>
      <c r="J337" s="257"/>
      <c r="K337" s="257"/>
    </row>
    <row r="338" spans="2:11" s="12" customFormat="1" ht="12.6">
      <c r="B338" s="213">
        <v>40969</v>
      </c>
      <c r="C338" s="256"/>
      <c r="D338" s="216">
        <v>2425</v>
      </c>
      <c r="E338" s="216">
        <v>1232.8650339999999</v>
      </c>
      <c r="F338" s="216">
        <v>184</v>
      </c>
      <c r="G338" s="216">
        <v>10.514412999999999</v>
      </c>
      <c r="H338" s="216">
        <v>5</v>
      </c>
      <c r="I338" s="216">
        <v>3.1475070000000001</v>
      </c>
      <c r="J338" s="257"/>
      <c r="K338" s="257"/>
    </row>
    <row r="339" spans="2:11" s="12" customFormat="1" ht="12.6">
      <c r="B339" s="213">
        <v>41000</v>
      </c>
      <c r="C339" s="256"/>
      <c r="D339" s="216">
        <v>2421</v>
      </c>
      <c r="E339" s="216">
        <v>1231.8599630000001</v>
      </c>
      <c r="F339" s="216">
        <v>168</v>
      </c>
      <c r="G339" s="216">
        <v>10.057964999999999</v>
      </c>
      <c r="H339" s="216">
        <v>9</v>
      </c>
      <c r="I339" s="216">
        <v>11.159147000000001</v>
      </c>
      <c r="J339" s="257"/>
      <c r="K339" s="257"/>
    </row>
    <row r="340" spans="2:11" s="12" customFormat="1" ht="12.6">
      <c r="B340" s="213">
        <v>41030</v>
      </c>
      <c r="C340" s="256"/>
      <c r="D340" s="216">
        <v>2418</v>
      </c>
      <c r="E340" s="216">
        <v>1235.6316549999999</v>
      </c>
      <c r="F340" s="216">
        <v>167</v>
      </c>
      <c r="G340" s="216">
        <v>8.1157070000000004</v>
      </c>
      <c r="H340" s="216">
        <v>14</v>
      </c>
      <c r="I340" s="216">
        <v>4.3547469999999997</v>
      </c>
      <c r="J340" s="257"/>
      <c r="K340" s="257"/>
    </row>
    <row r="341" spans="2:11" s="12" customFormat="1" ht="12.6">
      <c r="B341" s="213">
        <v>41061</v>
      </c>
      <c r="C341" s="256"/>
      <c r="D341" s="216">
        <v>2415</v>
      </c>
      <c r="E341" s="216">
        <v>1214.0778399999999</v>
      </c>
      <c r="F341" s="216">
        <v>166</v>
      </c>
      <c r="G341" s="216">
        <v>9.2027970000000003</v>
      </c>
      <c r="H341" s="216">
        <v>8</v>
      </c>
      <c r="I341" s="216">
        <v>31.362333</v>
      </c>
      <c r="J341" s="257"/>
      <c r="K341" s="257"/>
    </row>
    <row r="342" spans="2:11" s="12" customFormat="1" ht="12.6">
      <c r="B342" s="213">
        <v>41092</v>
      </c>
      <c r="C342" s="256"/>
      <c r="D342" s="216">
        <v>2412</v>
      </c>
      <c r="E342" s="216">
        <v>1198.5857120000001</v>
      </c>
      <c r="F342" s="216">
        <v>177</v>
      </c>
      <c r="G342" s="216">
        <v>8.2981499999999997</v>
      </c>
      <c r="H342" s="216">
        <v>17</v>
      </c>
      <c r="I342" s="216">
        <v>19.032146999999998</v>
      </c>
      <c r="J342" s="257"/>
      <c r="K342" s="257"/>
    </row>
    <row r="343" spans="2:11" s="12" customFormat="1" ht="12.6">
      <c r="B343" s="213">
        <v>41124</v>
      </c>
      <c r="C343" s="256"/>
      <c r="D343" s="216">
        <v>2410</v>
      </c>
      <c r="E343" s="216">
        <v>1198.1779819999999</v>
      </c>
      <c r="F343" s="216">
        <v>151</v>
      </c>
      <c r="G343" s="216">
        <v>7.1765569999999999</v>
      </c>
      <c r="H343" s="216">
        <v>9</v>
      </c>
      <c r="I343" s="216">
        <v>7.5957129999999999</v>
      </c>
      <c r="J343" s="257"/>
      <c r="K343" s="257"/>
    </row>
    <row r="344" spans="2:11" s="12" customFormat="1" ht="12.6">
      <c r="B344" s="213">
        <v>41156</v>
      </c>
      <c r="C344" s="256"/>
      <c r="D344" s="216">
        <v>2408</v>
      </c>
      <c r="E344" s="216">
        <v>1202.4493689999999</v>
      </c>
      <c r="F344" s="216">
        <v>155</v>
      </c>
      <c r="G344" s="216">
        <v>7.4146929999999998</v>
      </c>
      <c r="H344" s="216">
        <v>9</v>
      </c>
      <c r="I344" s="216">
        <v>6.5566599999999999</v>
      </c>
      <c r="J344" s="257"/>
      <c r="K344" s="257"/>
    </row>
    <row r="345" spans="2:11" s="12" customFormat="1" ht="12.6">
      <c r="B345" s="258">
        <v>41188</v>
      </c>
      <c r="C345" s="259"/>
      <c r="D345" s="216">
        <v>2407</v>
      </c>
      <c r="E345" s="216">
        <v>1224.4078709999999</v>
      </c>
      <c r="F345" s="216">
        <v>167</v>
      </c>
      <c r="G345" s="216">
        <v>20.877334000000001</v>
      </c>
      <c r="H345" s="216">
        <v>3</v>
      </c>
      <c r="I345" s="216">
        <v>0.85861299999999996</v>
      </c>
      <c r="J345" s="257"/>
      <c r="K345" s="257"/>
    </row>
    <row r="346" spans="2:11" s="12" customFormat="1" ht="12.6">
      <c r="B346" s="258">
        <v>41220</v>
      </c>
      <c r="C346" s="259"/>
      <c r="D346" s="216">
        <v>3015</v>
      </c>
      <c r="E346" s="216">
        <v>1252.98046</v>
      </c>
      <c r="F346" s="216">
        <v>152</v>
      </c>
      <c r="G346" s="216">
        <v>12.281720999999999</v>
      </c>
      <c r="H346" s="216">
        <v>5</v>
      </c>
      <c r="I346" s="216">
        <v>23.892596000000001</v>
      </c>
      <c r="J346" s="257"/>
      <c r="K346" s="257"/>
    </row>
    <row r="347" spans="2:11" s="12" customFormat="1" ht="12.6">
      <c r="B347" s="258">
        <v>41252</v>
      </c>
      <c r="C347" s="259"/>
      <c r="D347" s="216">
        <v>3012</v>
      </c>
      <c r="E347" s="216">
        <v>1257.0349180000001</v>
      </c>
      <c r="F347" s="216">
        <v>148</v>
      </c>
      <c r="G347" s="216">
        <v>8.6138619999999992</v>
      </c>
      <c r="H347" s="216">
        <v>4</v>
      </c>
      <c r="I347" s="216">
        <v>6.4039510000000002</v>
      </c>
      <c r="J347" s="257"/>
      <c r="K347" s="257"/>
    </row>
    <row r="348" spans="2:11" s="12" customFormat="1" ht="12.6">
      <c r="B348" s="258">
        <v>41275</v>
      </c>
      <c r="C348" s="259"/>
      <c r="D348" s="216">
        <v>3012</v>
      </c>
      <c r="E348" s="216">
        <v>1252.1246960000001</v>
      </c>
      <c r="F348" s="216">
        <v>161</v>
      </c>
      <c r="G348" s="216">
        <v>8.2529970000000006</v>
      </c>
      <c r="H348" s="216">
        <v>12</v>
      </c>
      <c r="I348" s="216">
        <v>13.792477999999999</v>
      </c>
      <c r="J348" s="257"/>
      <c r="K348" s="257"/>
    </row>
    <row r="349" spans="2:11" s="12" customFormat="1" ht="12.6">
      <c r="B349" s="258">
        <v>41306</v>
      </c>
      <c r="C349" s="259"/>
      <c r="D349" s="216">
        <v>3011</v>
      </c>
      <c r="E349" s="216">
        <v>1250.1333099999999</v>
      </c>
      <c r="F349" s="216">
        <v>151</v>
      </c>
      <c r="G349" s="216">
        <v>7.8856159999999997</v>
      </c>
      <c r="H349" s="216">
        <v>10</v>
      </c>
      <c r="I349" s="216">
        <v>11.156269</v>
      </c>
      <c r="J349" s="257"/>
      <c r="K349" s="257"/>
    </row>
    <row r="350" spans="2:11" s="12" customFormat="1" ht="12.6">
      <c r="B350" s="258">
        <v>41334</v>
      </c>
      <c r="C350" s="259"/>
      <c r="D350" s="216">
        <v>3010</v>
      </c>
      <c r="E350" s="216">
        <v>1250.8946490000001</v>
      </c>
      <c r="F350" s="216">
        <v>142</v>
      </c>
      <c r="G350" s="216">
        <v>11.377665</v>
      </c>
      <c r="H350" s="216">
        <v>5</v>
      </c>
      <c r="I350" s="216">
        <v>16.552413999999999</v>
      </c>
      <c r="J350" s="257"/>
      <c r="K350" s="257"/>
    </row>
    <row r="351" spans="2:11" s="12" customFormat="1" ht="12.6">
      <c r="B351" s="258">
        <v>41365</v>
      </c>
      <c r="C351" s="259"/>
      <c r="D351" s="216">
        <v>3010</v>
      </c>
      <c r="E351" s="216">
        <v>1261.3468</v>
      </c>
      <c r="F351" s="216">
        <v>145</v>
      </c>
      <c r="G351" s="216">
        <v>7.7916999999999996</v>
      </c>
      <c r="H351" s="216">
        <v>5</v>
      </c>
      <c r="I351" s="216">
        <v>2.3075999999999999</v>
      </c>
      <c r="J351" s="257"/>
      <c r="K351" s="257"/>
    </row>
    <row r="352" spans="2:11" s="12" customFormat="1" ht="12.6">
      <c r="B352" s="258">
        <v>41395</v>
      </c>
      <c r="C352" s="259"/>
      <c r="D352" s="216">
        <v>3008</v>
      </c>
      <c r="E352" s="216">
        <v>1242.4568999999999</v>
      </c>
      <c r="F352" s="216">
        <v>141</v>
      </c>
      <c r="G352" s="216">
        <v>9.9023000000000003</v>
      </c>
      <c r="H352" s="216">
        <v>9</v>
      </c>
      <c r="I352" s="216">
        <v>33.0501</v>
      </c>
      <c r="J352" s="257"/>
      <c r="K352" s="257"/>
    </row>
    <row r="353" spans="2:11" s="12" customFormat="1" ht="12.6">
      <c r="B353" s="258">
        <v>41426</v>
      </c>
      <c r="C353" s="259"/>
      <c r="D353" s="216">
        <v>3007</v>
      </c>
      <c r="E353" s="216">
        <v>1246.8595</v>
      </c>
      <c r="F353" s="216">
        <v>147</v>
      </c>
      <c r="G353" s="216">
        <v>8.3404000000000007</v>
      </c>
      <c r="H353" s="216">
        <v>9</v>
      </c>
      <c r="I353" s="216">
        <v>7.3935000000000004</v>
      </c>
      <c r="J353" s="257"/>
      <c r="K353" s="257"/>
    </row>
    <row r="354" spans="2:11" s="12" customFormat="1" ht="12.6">
      <c r="B354" s="258">
        <v>41456</v>
      </c>
      <c r="C354" s="259"/>
      <c r="D354" s="216">
        <v>3004</v>
      </c>
      <c r="E354" s="216">
        <v>1238.0927999999999</v>
      </c>
      <c r="F354" s="216">
        <v>141</v>
      </c>
      <c r="G354" s="216">
        <v>6.6195000000000004</v>
      </c>
      <c r="H354" s="216">
        <v>6</v>
      </c>
      <c r="I354" s="216">
        <v>20.323699999999999</v>
      </c>
      <c r="J354" s="257"/>
      <c r="K354" s="257"/>
    </row>
    <row r="355" spans="2:11" s="12" customFormat="1" ht="12.6">
      <c r="B355" s="258">
        <v>41487</v>
      </c>
      <c r="C355" s="259"/>
      <c r="D355" s="216">
        <v>3002</v>
      </c>
      <c r="E355" s="216">
        <v>1248.6048000000001</v>
      </c>
      <c r="F355" s="216">
        <v>138</v>
      </c>
      <c r="G355" s="216">
        <v>8.0504999999999995</v>
      </c>
      <c r="H355" s="216">
        <v>2</v>
      </c>
      <c r="I355" s="216">
        <v>0.2225</v>
      </c>
      <c r="J355" s="257"/>
      <c r="K355" s="257"/>
    </row>
    <row r="356" spans="2:11" s="12" customFormat="1" ht="12.6">
      <c r="B356" s="258">
        <v>41518</v>
      </c>
      <c r="C356" s="259"/>
      <c r="D356" s="216">
        <v>3001</v>
      </c>
      <c r="E356" s="216">
        <v>1253.6413</v>
      </c>
      <c r="F356" s="216">
        <v>139</v>
      </c>
      <c r="G356" s="216">
        <v>10.031000000000001</v>
      </c>
      <c r="H356" s="216">
        <v>11</v>
      </c>
      <c r="I356" s="216">
        <v>9.6271000000000004</v>
      </c>
      <c r="J356" s="257"/>
      <c r="K356" s="257"/>
    </row>
    <row r="357" spans="2:11" s="12" customFormat="1" ht="12.6">
      <c r="B357" s="258">
        <v>41548</v>
      </c>
      <c r="C357" s="259"/>
      <c r="D357" s="216">
        <v>3000</v>
      </c>
      <c r="E357" s="216">
        <v>1250.1668</v>
      </c>
      <c r="F357" s="216">
        <v>148</v>
      </c>
      <c r="G357" s="216">
        <v>7.6614000000000004</v>
      </c>
      <c r="H357" s="216">
        <v>4</v>
      </c>
      <c r="I357" s="216">
        <v>12.1035</v>
      </c>
      <c r="J357" s="257"/>
      <c r="K357" s="257"/>
    </row>
    <row r="358" spans="2:11" s="12" customFormat="1" ht="12.6">
      <c r="B358" s="258">
        <v>41579</v>
      </c>
      <c r="C358" s="259"/>
      <c r="D358" s="216">
        <v>2998</v>
      </c>
      <c r="E358" s="216">
        <v>1259.3811000000001</v>
      </c>
      <c r="F358" s="216">
        <v>145</v>
      </c>
      <c r="G358" s="216">
        <v>8.9153000000000002</v>
      </c>
      <c r="H358" s="216">
        <v>6</v>
      </c>
      <c r="I358" s="216">
        <v>1.3263</v>
      </c>
      <c r="J358" s="257"/>
      <c r="K358" s="257"/>
    </row>
    <row r="359" spans="2:11" s="12" customFormat="1" ht="12.6">
      <c r="B359" s="258">
        <v>41609</v>
      </c>
      <c r="C359" s="259"/>
      <c r="D359" s="216">
        <v>2996</v>
      </c>
      <c r="E359" s="216">
        <v>1225.8001999999999</v>
      </c>
      <c r="F359" s="216">
        <v>153</v>
      </c>
      <c r="G359" s="216">
        <v>9.3401999999999994</v>
      </c>
      <c r="H359" s="216">
        <v>6</v>
      </c>
      <c r="I359" s="216">
        <v>44.655000000000001</v>
      </c>
      <c r="J359" s="257"/>
      <c r="K359" s="257"/>
    </row>
    <row r="360" spans="2:11" s="12" customFormat="1" ht="12.6">
      <c r="B360" s="258">
        <v>41640</v>
      </c>
      <c r="C360" s="259"/>
      <c r="D360" s="216">
        <v>2995</v>
      </c>
      <c r="E360" s="216">
        <v>1207.5077000000001</v>
      </c>
      <c r="F360" s="216">
        <v>135</v>
      </c>
      <c r="G360" s="216">
        <v>32.793900000000001</v>
      </c>
      <c r="H360" s="216">
        <v>6</v>
      </c>
      <c r="I360" s="216">
        <v>1.8871</v>
      </c>
      <c r="J360" s="257"/>
      <c r="K360" s="257"/>
    </row>
    <row r="361" spans="2:11" s="12" customFormat="1" ht="12.6">
      <c r="B361" s="258">
        <v>41671</v>
      </c>
      <c r="C361" s="259"/>
      <c r="D361" s="216">
        <v>2994</v>
      </c>
      <c r="E361" s="216">
        <v>1207.7621999999999</v>
      </c>
      <c r="F361" s="216">
        <v>137</v>
      </c>
      <c r="G361" s="216">
        <v>7.8272000000000004</v>
      </c>
      <c r="H361" s="216">
        <v>5</v>
      </c>
      <c r="I361" s="216">
        <v>8.5931999999999995</v>
      </c>
      <c r="J361" s="257"/>
      <c r="K361" s="257"/>
    </row>
    <row r="362" spans="2:11" s="12" customFormat="1" ht="12.6">
      <c r="B362" s="258">
        <v>41699</v>
      </c>
      <c r="C362" s="259"/>
      <c r="D362" s="216">
        <v>2989</v>
      </c>
      <c r="E362" s="216">
        <v>1209.9357</v>
      </c>
      <c r="F362" s="216">
        <v>140</v>
      </c>
      <c r="G362" s="216">
        <v>6.9391999999999996</v>
      </c>
      <c r="H362" s="216">
        <v>8</v>
      </c>
      <c r="I362" s="216">
        <v>12.645099999999999</v>
      </c>
      <c r="J362" s="257"/>
      <c r="K362" s="257"/>
    </row>
    <row r="363" spans="2:11" s="12" customFormat="1" ht="12.6">
      <c r="B363" s="258">
        <v>41730</v>
      </c>
      <c r="C363" s="259"/>
      <c r="D363" s="216">
        <v>2988</v>
      </c>
      <c r="E363" s="216">
        <v>1214.6550999999999</v>
      </c>
      <c r="F363" s="216">
        <v>133</v>
      </c>
      <c r="G363" s="216">
        <v>6.5214999999999996</v>
      </c>
      <c r="H363" s="216">
        <v>1</v>
      </c>
      <c r="I363" s="216">
        <v>0.55879999999999996</v>
      </c>
      <c r="J363" s="257"/>
      <c r="K363" s="257"/>
    </row>
    <row r="364" spans="2:11" s="12" customFormat="1" ht="12.6">
      <c r="B364" s="258">
        <v>41760</v>
      </c>
      <c r="C364" s="259"/>
      <c r="D364" s="216">
        <v>2986</v>
      </c>
      <c r="E364" s="216">
        <v>1199.7723000000001</v>
      </c>
      <c r="F364" s="216">
        <v>136</v>
      </c>
      <c r="G364" s="216">
        <v>7.2621000000000002</v>
      </c>
      <c r="H364" s="216">
        <v>9</v>
      </c>
      <c r="I364" s="216">
        <v>32.662199999999999</v>
      </c>
      <c r="J364" s="257"/>
      <c r="K364" s="257"/>
    </row>
    <row r="365" spans="2:11" s="12" customFormat="1" ht="12.6">
      <c r="B365" s="258">
        <v>41791</v>
      </c>
      <c r="C365" s="259"/>
      <c r="D365" s="216">
        <v>2985</v>
      </c>
      <c r="E365" s="216">
        <v>1203.3769</v>
      </c>
      <c r="F365" s="216">
        <v>128</v>
      </c>
      <c r="G365" s="216">
        <v>5.3032000000000004</v>
      </c>
      <c r="H365" s="216">
        <v>4</v>
      </c>
      <c r="I365" s="216">
        <v>6.7662000000000004</v>
      </c>
      <c r="J365" s="257"/>
      <c r="K365" s="257"/>
    </row>
    <row r="366" spans="2:11" s="12" customFormat="1" ht="12.6">
      <c r="B366" s="258">
        <v>41821</v>
      </c>
      <c r="C366" s="259"/>
      <c r="D366" s="216">
        <v>2985</v>
      </c>
      <c r="E366" s="216">
        <v>1203.7027</v>
      </c>
      <c r="F366" s="216">
        <v>123</v>
      </c>
      <c r="G366" s="216">
        <v>5.2381000000000002</v>
      </c>
      <c r="H366" s="216">
        <v>3</v>
      </c>
      <c r="I366" s="216">
        <v>16.2181</v>
      </c>
      <c r="J366" s="257"/>
      <c r="K366" s="257"/>
    </row>
    <row r="367" spans="2:11" s="12" customFormat="1" ht="12.6">
      <c r="B367" s="258">
        <v>41852</v>
      </c>
      <c r="C367" s="259"/>
      <c r="D367" s="216">
        <v>2984</v>
      </c>
      <c r="E367" s="216">
        <v>1209.6267</v>
      </c>
      <c r="F367" s="216">
        <v>121</v>
      </c>
      <c r="G367" s="216">
        <v>5.2031999999999998</v>
      </c>
      <c r="H367" s="216">
        <v>2</v>
      </c>
      <c r="I367" s="216">
        <v>1.0439000000000001</v>
      </c>
      <c r="J367" s="257"/>
      <c r="K367" s="257"/>
    </row>
    <row r="368" spans="2:11" s="12" customFormat="1" ht="12.6">
      <c r="B368" s="258">
        <v>41883</v>
      </c>
      <c r="C368" s="259"/>
      <c r="D368" s="216">
        <v>2983</v>
      </c>
      <c r="E368" s="216">
        <v>1221.0396000000001</v>
      </c>
      <c r="F368" s="216">
        <v>118</v>
      </c>
      <c r="G368" s="216">
        <v>7.7541000000000002</v>
      </c>
      <c r="H368" s="216">
        <v>2</v>
      </c>
      <c r="I368" s="216">
        <v>2.5516999999999999</v>
      </c>
      <c r="J368" s="257"/>
      <c r="K368" s="257"/>
    </row>
    <row r="369" spans="2:11" s="12" customFormat="1" ht="12.6">
      <c r="B369" s="258">
        <v>41913</v>
      </c>
      <c r="C369" s="259"/>
      <c r="D369" s="216">
        <v>2979</v>
      </c>
      <c r="E369" s="216">
        <v>1227.0592999999999</v>
      </c>
      <c r="F369" s="216">
        <v>116</v>
      </c>
      <c r="G369" s="216">
        <v>4.8994</v>
      </c>
      <c r="H369" s="216">
        <v>3</v>
      </c>
      <c r="I369" s="216">
        <v>0.9244</v>
      </c>
      <c r="J369" s="257"/>
      <c r="K369" s="257"/>
    </row>
    <row r="370" spans="2:11" s="12" customFormat="1" ht="12.6">
      <c r="B370" s="258">
        <v>41944</v>
      </c>
      <c r="C370" s="259"/>
      <c r="D370" s="216">
        <v>2978</v>
      </c>
      <c r="E370" s="216">
        <v>1076.3870999999999</v>
      </c>
      <c r="F370" s="216">
        <v>117</v>
      </c>
      <c r="G370" s="216">
        <v>5.1369999999999996</v>
      </c>
      <c r="H370" s="216">
        <v>3</v>
      </c>
      <c r="I370" s="216">
        <v>3.9384999999999999</v>
      </c>
      <c r="J370" s="257"/>
      <c r="K370" s="257"/>
    </row>
    <row r="371" spans="2:11" s="12" customFormat="1" ht="12.6">
      <c r="B371" s="258">
        <v>41974</v>
      </c>
      <c r="C371" s="259"/>
      <c r="D371" s="216">
        <v>2976</v>
      </c>
      <c r="E371" s="216">
        <v>1077.5307</v>
      </c>
      <c r="F371" s="216">
        <v>118</v>
      </c>
      <c r="G371" s="216">
        <v>4.7621000000000002</v>
      </c>
      <c r="H371" s="216">
        <v>5</v>
      </c>
      <c r="I371" s="216">
        <v>6.4915000000000003</v>
      </c>
      <c r="J371" s="257"/>
      <c r="K371" s="257"/>
    </row>
    <row r="372" spans="2:11" s="12" customFormat="1" ht="12.6">
      <c r="B372" s="258">
        <v>42005</v>
      </c>
      <c r="C372" s="259"/>
      <c r="D372" s="216">
        <v>2963</v>
      </c>
      <c r="E372" s="216">
        <v>1045.816</v>
      </c>
      <c r="F372" s="216">
        <v>112</v>
      </c>
      <c r="G372" s="216">
        <v>4.6593</v>
      </c>
      <c r="H372" s="216">
        <v>8</v>
      </c>
      <c r="I372" s="216">
        <v>3.7763</v>
      </c>
      <c r="J372" s="257"/>
      <c r="K372" s="257"/>
    </row>
    <row r="373" spans="2:11" s="12" customFormat="1" ht="12.6">
      <c r="B373" s="258">
        <v>42036</v>
      </c>
      <c r="C373" s="259"/>
      <c r="D373" s="216">
        <v>2976</v>
      </c>
      <c r="E373" s="216">
        <v>1051.2079000000001</v>
      </c>
      <c r="F373" s="216">
        <v>115</v>
      </c>
      <c r="G373" s="216">
        <v>5.0021000000000004</v>
      </c>
      <c r="H373" s="216">
        <v>3</v>
      </c>
      <c r="I373" s="216">
        <v>3.7201</v>
      </c>
      <c r="J373" s="257"/>
      <c r="K373" s="257"/>
    </row>
    <row r="374" spans="2:11" s="12" customFormat="1" ht="12.6">
      <c r="B374" s="258">
        <v>42064</v>
      </c>
      <c r="C374" s="259"/>
      <c r="D374" s="216">
        <v>2976</v>
      </c>
      <c r="E374" s="216">
        <v>1063.9209000000001</v>
      </c>
      <c r="F374" s="216">
        <v>117</v>
      </c>
      <c r="G374" s="216">
        <v>5.0269000000000004</v>
      </c>
      <c r="H374" s="216">
        <v>3</v>
      </c>
      <c r="I374" s="216">
        <v>0.37869999999999998</v>
      </c>
      <c r="J374" s="257"/>
      <c r="K374" s="257"/>
    </row>
    <row r="375" spans="2:11" s="12" customFormat="1" ht="12.6">
      <c r="B375" s="258">
        <v>42095</v>
      </c>
      <c r="C375" s="259"/>
      <c r="D375" s="216">
        <v>2976</v>
      </c>
      <c r="E375" s="216">
        <v>1076.6887999999999</v>
      </c>
      <c r="F375" s="216">
        <v>119</v>
      </c>
      <c r="G375" s="216">
        <v>5.6933999999999996</v>
      </c>
      <c r="H375" s="216">
        <v>1</v>
      </c>
      <c r="I375" s="216">
        <v>1.9585999999999999</v>
      </c>
      <c r="J375" s="257"/>
      <c r="K375" s="257"/>
    </row>
    <row r="376" spans="2:11" s="12" customFormat="1" ht="12.6">
      <c r="B376" s="258">
        <v>42125</v>
      </c>
      <c r="C376" s="259"/>
      <c r="D376" s="216">
        <v>2973</v>
      </c>
      <c r="E376" s="216">
        <v>1076.8207</v>
      </c>
      <c r="F376" s="216">
        <v>114</v>
      </c>
      <c r="G376" s="216">
        <v>5.9367000000000001</v>
      </c>
      <c r="H376" s="216">
        <v>6</v>
      </c>
      <c r="I376" s="216">
        <v>15.767099999999999</v>
      </c>
      <c r="J376" s="257"/>
      <c r="K376" s="257"/>
    </row>
    <row r="377" spans="2:11" s="12" customFormat="1" ht="12.6">
      <c r="B377" s="258">
        <v>42156</v>
      </c>
      <c r="C377" s="259"/>
      <c r="D377" s="216">
        <v>2968</v>
      </c>
      <c r="E377" s="216">
        <v>1087.9256</v>
      </c>
      <c r="F377" s="216">
        <v>119</v>
      </c>
      <c r="G377" s="216">
        <v>5.9177999999999997</v>
      </c>
      <c r="H377" s="216">
        <v>6</v>
      </c>
      <c r="I377" s="216">
        <v>3.9748999999999999</v>
      </c>
      <c r="J377" s="257"/>
      <c r="K377" s="257"/>
    </row>
    <row r="378" spans="2:11" s="12" customFormat="1" ht="12.6">
      <c r="B378" s="258">
        <v>42186</v>
      </c>
      <c r="C378" s="259"/>
      <c r="D378" s="216">
        <v>2966</v>
      </c>
      <c r="E378" s="216">
        <v>1103.1035999999999</v>
      </c>
      <c r="F378" s="216">
        <v>112</v>
      </c>
      <c r="G378" s="216">
        <v>6.5174000000000003</v>
      </c>
      <c r="H378" s="216">
        <v>4</v>
      </c>
      <c r="I378" s="216">
        <v>4.7300000000000002E-2</v>
      </c>
      <c r="J378" s="257"/>
      <c r="K378" s="257"/>
    </row>
    <row r="379" spans="2:11" s="12" customFormat="1" ht="12.6">
      <c r="B379" s="258">
        <v>42217</v>
      </c>
      <c r="C379" s="259"/>
      <c r="D379" s="216">
        <v>2965</v>
      </c>
      <c r="E379" s="216">
        <v>1054.5581</v>
      </c>
      <c r="F379" s="216">
        <v>112</v>
      </c>
      <c r="G379" s="216">
        <v>4.7630999999999997</v>
      </c>
      <c r="H379" s="216">
        <v>3</v>
      </c>
      <c r="I379" s="216">
        <v>56.988799999999998</v>
      </c>
      <c r="J379" s="257"/>
      <c r="K379" s="257"/>
    </row>
    <row r="380" spans="2:11" s="12" customFormat="1" ht="12.6">
      <c r="B380" s="258">
        <v>42248</v>
      </c>
      <c r="C380" s="259"/>
      <c r="D380" s="216">
        <v>2964</v>
      </c>
      <c r="E380" s="216">
        <v>1068.5537999999999</v>
      </c>
      <c r="F380" s="216">
        <v>120</v>
      </c>
      <c r="G380" s="216">
        <v>12.711399999999999</v>
      </c>
      <c r="H380" s="216">
        <v>3</v>
      </c>
      <c r="I380" s="216">
        <v>3.9262000000000001</v>
      </c>
      <c r="J380" s="257"/>
      <c r="K380" s="257"/>
    </row>
    <row r="381" spans="2:11" s="12" customFormat="1" ht="12.6">
      <c r="B381" s="258">
        <v>42278</v>
      </c>
      <c r="C381" s="259"/>
      <c r="D381" s="216">
        <v>2964</v>
      </c>
      <c r="E381" s="216">
        <v>1076.0164</v>
      </c>
      <c r="F381" s="216">
        <v>117</v>
      </c>
      <c r="G381" s="216">
        <v>6.2826000000000004</v>
      </c>
      <c r="H381" s="216">
        <v>2</v>
      </c>
      <c r="I381" s="216">
        <v>1.0588</v>
      </c>
      <c r="J381" s="257"/>
      <c r="K381" s="257"/>
    </row>
    <row r="382" spans="2:11" s="12" customFormat="1" ht="12.6">
      <c r="B382" s="258">
        <v>42309</v>
      </c>
      <c r="C382" s="259"/>
      <c r="D382" s="216">
        <v>2964</v>
      </c>
      <c r="E382" s="216">
        <v>1080.8185000000001</v>
      </c>
      <c r="F382" s="216">
        <v>109</v>
      </c>
      <c r="G382" s="216">
        <v>8.3183000000000007</v>
      </c>
      <c r="H382" s="216">
        <v>6</v>
      </c>
      <c r="I382" s="216">
        <v>6.3750999999999998</v>
      </c>
      <c r="J382" s="257"/>
      <c r="K382" s="257"/>
    </row>
    <row r="383" spans="2:11" s="12" customFormat="1" ht="12.6">
      <c r="B383" s="258">
        <v>42339</v>
      </c>
      <c r="C383" s="259"/>
      <c r="D383" s="216">
        <v>2963</v>
      </c>
      <c r="E383" s="216">
        <v>1086.7907</v>
      </c>
      <c r="F383" s="216">
        <v>116</v>
      </c>
      <c r="G383" s="216">
        <v>8.4722000000000008</v>
      </c>
      <c r="H383" s="216">
        <v>3</v>
      </c>
      <c r="I383" s="216">
        <v>6.2530999999999999</v>
      </c>
      <c r="J383" s="257"/>
      <c r="K383" s="257"/>
    </row>
    <row r="384" spans="2:11" s="12" customFormat="1" ht="12.6">
      <c r="B384" s="258">
        <v>42370</v>
      </c>
      <c r="C384" s="259"/>
      <c r="D384" s="216">
        <v>2961</v>
      </c>
      <c r="E384" s="216">
        <v>1092.7164</v>
      </c>
      <c r="F384" s="216">
        <v>113</v>
      </c>
      <c r="G384" s="216">
        <v>10.2826</v>
      </c>
      <c r="H384" s="216">
        <v>4</v>
      </c>
      <c r="I384" s="216">
        <v>4.9732000000000003</v>
      </c>
      <c r="J384" s="257"/>
      <c r="K384" s="257"/>
    </row>
    <row r="385" spans="2:11" s="12" customFormat="1" ht="12.6">
      <c r="B385" s="258">
        <v>42401</v>
      </c>
      <c r="C385" s="259"/>
      <c r="D385" s="216">
        <v>2960</v>
      </c>
      <c r="E385" s="216">
        <v>1083.1374000000001</v>
      </c>
      <c r="F385" s="216">
        <v>110</v>
      </c>
      <c r="G385" s="216">
        <v>6.9897</v>
      </c>
      <c r="H385" s="216">
        <v>7</v>
      </c>
      <c r="I385" s="216">
        <v>17.6342</v>
      </c>
      <c r="J385" s="257"/>
      <c r="K385" s="257"/>
    </row>
    <row r="386" spans="2:11" s="12" customFormat="1" ht="12.6">
      <c r="B386" s="258">
        <v>42430</v>
      </c>
      <c r="C386" s="259"/>
      <c r="D386" s="216">
        <v>2959</v>
      </c>
      <c r="E386" s="216">
        <v>1088.2772</v>
      </c>
      <c r="F386" s="216">
        <v>113</v>
      </c>
      <c r="G386" s="216">
        <v>7.6210000000000004</v>
      </c>
      <c r="H386" s="216">
        <v>4</v>
      </c>
      <c r="I386" s="216">
        <v>11.5039</v>
      </c>
      <c r="J386" s="257"/>
      <c r="K386" s="257"/>
    </row>
    <row r="387" spans="2:11" s="12" customFormat="1" ht="12.6">
      <c r="B387" s="258">
        <v>42461</v>
      </c>
      <c r="C387" s="259"/>
      <c r="D387" s="216">
        <v>2958</v>
      </c>
      <c r="E387" s="216">
        <v>1080.2019</v>
      </c>
      <c r="F387" s="216">
        <v>113</v>
      </c>
      <c r="G387" s="216">
        <v>8.8920999999999992</v>
      </c>
      <c r="H387" s="216">
        <v>7</v>
      </c>
      <c r="I387" s="216">
        <v>27.492799999999999</v>
      </c>
      <c r="J387" s="257"/>
      <c r="K387" s="257"/>
    </row>
    <row r="388" spans="2:11" s="12" customFormat="1" ht="12.6">
      <c r="B388" s="258">
        <v>42491</v>
      </c>
      <c r="C388" s="259"/>
      <c r="D388" s="216">
        <v>2956</v>
      </c>
      <c r="E388" s="216">
        <v>1085.6998000000001</v>
      </c>
      <c r="F388" s="216">
        <v>112</v>
      </c>
      <c r="G388" s="216">
        <v>8.3758999999999997</v>
      </c>
      <c r="H388" s="216">
        <v>6</v>
      </c>
      <c r="I388" s="216">
        <v>14.2746</v>
      </c>
      <c r="J388" s="257"/>
      <c r="K388" s="257"/>
    </row>
    <row r="389" spans="2:11" s="12" customFormat="1" ht="12.6">
      <c r="B389" s="258">
        <v>42522</v>
      </c>
      <c r="C389" s="259"/>
      <c r="D389" s="216">
        <v>2953</v>
      </c>
      <c r="E389" s="216">
        <v>1100.3690999999999</v>
      </c>
      <c r="F389" s="216">
        <v>115</v>
      </c>
      <c r="G389" s="216">
        <v>8.7553000000000001</v>
      </c>
      <c r="H389" s="216">
        <v>3</v>
      </c>
      <c r="I389" s="216">
        <v>1.6283000000000001</v>
      </c>
      <c r="J389" s="257"/>
      <c r="K389" s="257"/>
    </row>
    <row r="390" spans="2:11" s="12" customFormat="1" ht="12.6">
      <c r="B390" s="258">
        <v>42552</v>
      </c>
      <c r="C390" s="259"/>
      <c r="D390" s="216">
        <v>2950</v>
      </c>
      <c r="E390" s="216">
        <v>1096.5884000000001</v>
      </c>
      <c r="F390" s="216">
        <v>118</v>
      </c>
      <c r="G390" s="216">
        <v>9.9364000000000008</v>
      </c>
      <c r="H390" s="216">
        <v>5</v>
      </c>
      <c r="I390" s="216">
        <v>22.970500000000001</v>
      </c>
      <c r="J390" s="257"/>
      <c r="K390" s="257"/>
    </row>
    <row r="391" spans="2:11" s="12" customFormat="1" ht="12.6">
      <c r="B391" s="258">
        <v>42583</v>
      </c>
      <c r="C391" s="259"/>
      <c r="D391" s="216">
        <v>2950</v>
      </c>
      <c r="E391" s="216">
        <v>1104.3680999999999</v>
      </c>
      <c r="F391" s="216">
        <v>108</v>
      </c>
      <c r="G391" s="216">
        <v>7.5362</v>
      </c>
      <c r="H391" s="216">
        <v>4</v>
      </c>
      <c r="I391" s="216">
        <v>3.0343</v>
      </c>
      <c r="J391" s="257"/>
      <c r="K391" s="257"/>
    </row>
    <row r="392" spans="2:11" s="12" customFormat="1" ht="12.6">
      <c r="B392" s="258">
        <v>42614</v>
      </c>
      <c r="C392" s="259"/>
      <c r="D392" s="216">
        <v>2950</v>
      </c>
      <c r="E392" s="216">
        <v>1109.6176</v>
      </c>
      <c r="F392" s="216">
        <v>114</v>
      </c>
      <c r="G392" s="216">
        <v>4.7862</v>
      </c>
      <c r="H392" s="216">
        <v>6</v>
      </c>
      <c r="I392" s="216">
        <v>4.8836000000000004</v>
      </c>
      <c r="J392" s="257"/>
      <c r="K392" s="257"/>
    </row>
    <row r="393" spans="2:11" s="12" customFormat="1" ht="12.6">
      <c r="B393" s="258">
        <v>42644</v>
      </c>
      <c r="C393" s="259"/>
      <c r="D393" s="216">
        <v>2948</v>
      </c>
      <c r="E393" s="216">
        <v>1101.2253000000001</v>
      </c>
      <c r="F393" s="216">
        <v>103</v>
      </c>
      <c r="G393" s="216">
        <v>4.0149999999999997</v>
      </c>
      <c r="H393" s="216">
        <v>7</v>
      </c>
      <c r="I393" s="216">
        <v>12.9778</v>
      </c>
      <c r="J393" s="257"/>
      <c r="K393" s="257"/>
    </row>
    <row r="394" spans="2:11" s="12" customFormat="1" ht="12.6">
      <c r="B394" s="258">
        <v>42675</v>
      </c>
      <c r="C394" s="259"/>
      <c r="D394" s="216">
        <v>2947</v>
      </c>
      <c r="E394" s="216">
        <v>1105.6170999999999</v>
      </c>
      <c r="F394" s="216">
        <v>107</v>
      </c>
      <c r="G394" s="216">
        <v>7.0674999999999999</v>
      </c>
      <c r="H394" s="216">
        <v>5</v>
      </c>
      <c r="I394" s="216">
        <v>6.2411000000000003</v>
      </c>
      <c r="J394" s="257"/>
      <c r="K394" s="257"/>
    </row>
    <row r="395" spans="2:11" s="12" customFormat="1" ht="12.6">
      <c r="B395" s="258">
        <v>42705</v>
      </c>
      <c r="C395" s="259"/>
      <c r="D395" s="216">
        <v>2945</v>
      </c>
      <c r="E395" s="216">
        <v>1116.7136</v>
      </c>
      <c r="F395" s="216">
        <v>111</v>
      </c>
      <c r="G395" s="216">
        <v>18.357099999999999</v>
      </c>
      <c r="H395" s="216">
        <v>9</v>
      </c>
      <c r="I395" s="216">
        <v>5.6186999999999996</v>
      </c>
      <c r="J395" s="257"/>
      <c r="K395" s="257"/>
    </row>
    <row r="396" spans="2:11" s="12" customFormat="1" ht="12.6">
      <c r="B396" s="258">
        <v>42736</v>
      </c>
      <c r="C396" s="259"/>
      <c r="D396" s="216">
        <v>2945</v>
      </c>
      <c r="E396" s="216">
        <v>1119.9963</v>
      </c>
      <c r="F396" s="216">
        <v>111</v>
      </c>
      <c r="G396" s="216">
        <v>4.1665000000000001</v>
      </c>
      <c r="H396" s="216">
        <v>3</v>
      </c>
      <c r="I396" s="216">
        <v>1.2775000000000001</v>
      </c>
      <c r="J396" s="257"/>
      <c r="K396" s="257"/>
    </row>
    <row r="397" spans="2:11" s="12" customFormat="1" ht="12.6">
      <c r="B397" s="258">
        <v>42767</v>
      </c>
      <c r="C397" s="259"/>
      <c r="D397" s="216">
        <v>2945</v>
      </c>
      <c r="E397" s="216">
        <v>1122.1451999999999</v>
      </c>
      <c r="F397" s="216">
        <v>104</v>
      </c>
      <c r="G397" s="216">
        <v>4.1329000000000002</v>
      </c>
      <c r="H397" s="216">
        <v>3</v>
      </c>
      <c r="I397" s="216">
        <v>2.7646999999999999</v>
      </c>
      <c r="J397" s="257"/>
      <c r="K397" s="257"/>
    </row>
    <row r="398" spans="2:11" s="12" customFormat="1" ht="12.6">
      <c r="B398" s="258">
        <v>42795</v>
      </c>
      <c r="C398" s="259"/>
      <c r="D398" s="216">
        <v>2944</v>
      </c>
      <c r="E398" s="216">
        <v>1139.4818</v>
      </c>
      <c r="F398" s="216">
        <v>112</v>
      </c>
      <c r="G398" s="216">
        <v>14.798999999999999</v>
      </c>
      <c r="H398" s="216">
        <v>5</v>
      </c>
      <c r="I398" s="216">
        <v>2.9394</v>
      </c>
      <c r="J398" s="257"/>
      <c r="K398" s="257"/>
    </row>
    <row r="399" spans="2:11" s="12" customFormat="1" ht="12.6">
      <c r="B399" s="258">
        <v>42826</v>
      </c>
      <c r="C399" s="259"/>
      <c r="D399" s="216">
        <v>2940</v>
      </c>
      <c r="E399" s="216">
        <v>1133.9405999999999</v>
      </c>
      <c r="F399" s="216">
        <v>100</v>
      </c>
      <c r="G399" s="216">
        <v>4.7542999999999997</v>
      </c>
      <c r="H399" s="216">
        <v>8</v>
      </c>
      <c r="I399" s="216">
        <v>16.8751</v>
      </c>
      <c r="J399" s="257"/>
      <c r="K399" s="257"/>
    </row>
    <row r="400" spans="2:11" s="12" customFormat="1" ht="12.6">
      <c r="B400" s="258">
        <v>42856</v>
      </c>
      <c r="C400" s="259"/>
      <c r="D400" s="216">
        <v>2937</v>
      </c>
      <c r="E400" s="216">
        <v>1143.7499</v>
      </c>
      <c r="F400" s="216">
        <v>108</v>
      </c>
      <c r="G400" s="216">
        <v>15.173400000000001</v>
      </c>
      <c r="H400" s="216">
        <v>7</v>
      </c>
      <c r="I400" s="216">
        <v>13.564500000000001</v>
      </c>
      <c r="J400" s="257"/>
      <c r="K400" s="257"/>
    </row>
    <row r="401" spans="2:11" s="12" customFormat="1" ht="12.6">
      <c r="B401" s="258">
        <v>42887</v>
      </c>
      <c r="C401" s="259"/>
      <c r="D401" s="216">
        <v>2934</v>
      </c>
      <c r="E401" s="216">
        <v>1155.7867000000001</v>
      </c>
      <c r="F401" s="216">
        <v>108</v>
      </c>
      <c r="G401" s="216">
        <v>11.3987</v>
      </c>
      <c r="H401" s="216">
        <v>7</v>
      </c>
      <c r="I401" s="216">
        <v>5.7069999999999999</v>
      </c>
      <c r="J401" s="257"/>
      <c r="K401" s="257"/>
    </row>
    <row r="402" spans="2:11" s="12" customFormat="1" ht="12.6">
      <c r="B402" s="258">
        <v>42917</v>
      </c>
      <c r="C402" s="259"/>
      <c r="D402" s="216">
        <v>2931</v>
      </c>
      <c r="E402" s="216">
        <v>1159.6766</v>
      </c>
      <c r="F402" s="216">
        <v>109</v>
      </c>
      <c r="G402" s="216">
        <v>8.7919999999999998</v>
      </c>
      <c r="H402" s="216">
        <v>8</v>
      </c>
      <c r="I402" s="216">
        <v>11.391299999999999</v>
      </c>
      <c r="J402" s="257"/>
      <c r="K402" s="257"/>
    </row>
    <row r="403" spans="2:11" s="12" customFormat="1" ht="12.6">
      <c r="B403" s="258">
        <v>42948</v>
      </c>
      <c r="C403" s="259"/>
      <c r="D403" s="216">
        <v>2927</v>
      </c>
      <c r="E403" s="216">
        <v>1168.5138999999999</v>
      </c>
      <c r="F403" s="216">
        <v>111</v>
      </c>
      <c r="G403" s="216">
        <v>8.2532999999999994</v>
      </c>
      <c r="H403" s="216">
        <v>6</v>
      </c>
      <c r="I403" s="216">
        <v>1.3</v>
      </c>
      <c r="J403" s="257"/>
      <c r="K403" s="257"/>
    </row>
    <row r="404" spans="2:11" s="12" customFormat="1" ht="12.6">
      <c r="B404" s="258">
        <v>42979</v>
      </c>
      <c r="C404" s="259"/>
      <c r="D404" s="216">
        <v>2926</v>
      </c>
      <c r="E404" s="216">
        <v>1170.4965</v>
      </c>
      <c r="F404" s="216">
        <v>98</v>
      </c>
      <c r="G404" s="216">
        <v>12.1151</v>
      </c>
      <c r="H404" s="216">
        <v>10</v>
      </c>
      <c r="I404" s="216">
        <v>11.8619</v>
      </c>
      <c r="J404" s="257"/>
      <c r="K404" s="257"/>
    </row>
    <row r="405" spans="2:11" s="12" customFormat="1" ht="12.6">
      <c r="B405" s="258">
        <v>43009</v>
      </c>
      <c r="C405" s="259"/>
      <c r="D405" s="216">
        <v>2923</v>
      </c>
      <c r="E405" s="216">
        <v>1169.32</v>
      </c>
      <c r="F405" s="216">
        <v>101</v>
      </c>
      <c r="G405" s="216">
        <v>6.6577999999999999</v>
      </c>
      <c r="H405" s="216">
        <v>7</v>
      </c>
      <c r="I405" s="216">
        <v>8.3017000000000003</v>
      </c>
      <c r="J405" s="257"/>
      <c r="K405" s="257"/>
    </row>
    <row r="406" spans="2:11" s="12" customFormat="1" ht="12.6">
      <c r="B406" s="258">
        <v>43040</v>
      </c>
      <c r="C406" s="259"/>
      <c r="D406" s="216">
        <v>2921</v>
      </c>
      <c r="E406" s="216">
        <v>1174.5007000000001</v>
      </c>
      <c r="F406" s="216">
        <v>95</v>
      </c>
      <c r="G406" s="216">
        <v>5.4279999999999999</v>
      </c>
      <c r="H406" s="216">
        <v>4</v>
      </c>
      <c r="I406" s="216">
        <v>1.8378000000000001</v>
      </c>
      <c r="J406" s="257"/>
      <c r="K406" s="257"/>
    </row>
    <row r="407" spans="2:11" s="12" customFormat="1" ht="12.6">
      <c r="B407" s="258">
        <v>43070</v>
      </c>
      <c r="C407" s="259"/>
      <c r="D407" s="216">
        <v>2921</v>
      </c>
      <c r="E407" s="216">
        <v>1182.6591000000001</v>
      </c>
      <c r="F407" s="216">
        <v>102</v>
      </c>
      <c r="G407" s="216">
        <v>7.8967000000000001</v>
      </c>
      <c r="H407" s="216">
        <v>2</v>
      </c>
      <c r="I407" s="216">
        <v>1.7924</v>
      </c>
      <c r="J407" s="257"/>
      <c r="K407" s="257"/>
    </row>
    <row r="408" spans="2:11" s="12" customFormat="1" ht="12.6">
      <c r="B408" s="258">
        <v>43101</v>
      </c>
      <c r="C408" s="259"/>
      <c r="D408" s="216">
        <v>2919</v>
      </c>
      <c r="E408" s="216">
        <v>1190.9806000000001</v>
      </c>
      <c r="F408" s="216">
        <v>110</v>
      </c>
      <c r="G408" s="216">
        <v>15.0505</v>
      </c>
      <c r="H408" s="216">
        <v>5</v>
      </c>
      <c r="I408" s="216">
        <v>6.8872</v>
      </c>
      <c r="J408" s="257"/>
      <c r="K408" s="257"/>
    </row>
    <row r="409" spans="2:11" s="12" customFormat="1" ht="12.6">
      <c r="B409" s="258">
        <v>43132</v>
      </c>
      <c r="C409" s="259"/>
      <c r="D409" s="216">
        <v>2917</v>
      </c>
      <c r="E409" s="216">
        <v>1196.6764000000001</v>
      </c>
      <c r="F409" s="216">
        <v>98</v>
      </c>
      <c r="G409" s="216">
        <v>5.8851000000000004</v>
      </c>
      <c r="H409" s="216">
        <v>4</v>
      </c>
      <c r="I409" s="216">
        <v>0.91269999999999996</v>
      </c>
      <c r="J409" s="257"/>
      <c r="K409" s="257"/>
    </row>
    <row r="410" spans="2:11" s="12" customFormat="1" ht="12.6">
      <c r="B410" s="258">
        <v>43160</v>
      </c>
      <c r="C410" s="259"/>
      <c r="D410" s="216">
        <v>2916</v>
      </c>
      <c r="E410" s="216">
        <v>1198.8834999999999</v>
      </c>
      <c r="F410" s="216">
        <v>105</v>
      </c>
      <c r="G410" s="216">
        <v>9.5507000000000009</v>
      </c>
      <c r="H410" s="216">
        <v>2</v>
      </c>
      <c r="I410" s="216">
        <v>11.823499999999999</v>
      </c>
      <c r="J410" s="257"/>
      <c r="K410" s="257"/>
    </row>
    <row r="411" spans="2:11" s="12" customFormat="1" ht="12.6">
      <c r="B411" s="258">
        <v>43191</v>
      </c>
      <c r="C411" s="259"/>
      <c r="D411" s="216">
        <v>2913</v>
      </c>
      <c r="E411" s="216">
        <v>1204.7184</v>
      </c>
      <c r="F411" s="216">
        <v>100</v>
      </c>
      <c r="G411" s="216">
        <v>9.2187000000000001</v>
      </c>
      <c r="H411" s="216">
        <v>8</v>
      </c>
      <c r="I411" s="216">
        <v>8.907</v>
      </c>
      <c r="J411" s="257"/>
      <c r="K411" s="257"/>
    </row>
    <row r="412" spans="2:11" s="12" customFormat="1" ht="12.6">
      <c r="B412" s="258">
        <v>43221</v>
      </c>
      <c r="C412" s="259"/>
      <c r="D412" s="216">
        <v>2911</v>
      </c>
      <c r="E412" s="216">
        <v>1207.0111999999999</v>
      </c>
      <c r="F412" s="216">
        <v>93</v>
      </c>
      <c r="G412" s="216">
        <v>3.7050000000000001</v>
      </c>
      <c r="H412" s="216">
        <v>3</v>
      </c>
      <c r="I412" s="216">
        <v>8.4804999999999993</v>
      </c>
      <c r="J412" s="257"/>
      <c r="K412" s="257"/>
    </row>
    <row r="413" spans="2:11" s="12" customFormat="1" ht="12.6">
      <c r="B413" s="258">
        <v>43252</v>
      </c>
      <c r="C413" s="259"/>
      <c r="D413" s="216">
        <v>2911</v>
      </c>
      <c r="E413" s="216">
        <v>1196.0245</v>
      </c>
      <c r="F413" s="216">
        <v>100</v>
      </c>
      <c r="G413" s="216">
        <v>8.1785999999999994</v>
      </c>
      <c r="H413" s="216">
        <v>6</v>
      </c>
      <c r="I413" s="216">
        <v>24.579000000000001</v>
      </c>
      <c r="J413" s="257"/>
      <c r="K413" s="257"/>
    </row>
    <row r="414" spans="2:11" s="12" customFormat="1" ht="12.6">
      <c r="B414" s="258">
        <v>43282</v>
      </c>
      <c r="C414" s="259"/>
      <c r="D414" s="216">
        <v>2909</v>
      </c>
      <c r="E414" s="216">
        <v>1200.0445999999999</v>
      </c>
      <c r="F414" s="216">
        <v>99</v>
      </c>
      <c r="G414" s="216">
        <v>4.9985999999999997</v>
      </c>
      <c r="H414" s="216">
        <v>5</v>
      </c>
      <c r="I414" s="216">
        <v>7.6467999999999998</v>
      </c>
      <c r="J414" s="257"/>
      <c r="K414" s="257"/>
    </row>
    <row r="415" spans="2:11" s="12" customFormat="1" ht="12.6">
      <c r="B415" s="258">
        <v>43313</v>
      </c>
      <c r="C415" s="259"/>
      <c r="D415" s="216">
        <v>2909</v>
      </c>
      <c r="E415" s="216">
        <v>1203.6543999999999</v>
      </c>
      <c r="F415" s="216">
        <v>95</v>
      </c>
      <c r="G415" s="216">
        <v>4.9898999999999996</v>
      </c>
      <c r="H415" s="216">
        <v>1</v>
      </c>
      <c r="I415" s="216">
        <v>4.1176000000000004</v>
      </c>
      <c r="J415" s="257"/>
      <c r="K415" s="257"/>
    </row>
    <row r="416" spans="2:11" s="12" customFormat="1" ht="12.6">
      <c r="B416" s="258">
        <v>43344</v>
      </c>
      <c r="C416" s="259"/>
      <c r="D416" s="216">
        <v>2909</v>
      </c>
      <c r="E416" s="216">
        <v>1209.2988</v>
      </c>
      <c r="F416" s="216">
        <v>93</v>
      </c>
      <c r="G416" s="216">
        <v>3.8130000000000002</v>
      </c>
      <c r="H416" s="216">
        <v>2</v>
      </c>
      <c r="I416" s="216">
        <v>0.87939999999999996</v>
      </c>
      <c r="J416" s="257"/>
      <c r="K416" s="257"/>
    </row>
    <row r="417" spans="2:11" s="12" customFormat="1" ht="12.6">
      <c r="B417" s="258">
        <v>43374</v>
      </c>
      <c r="C417" s="259"/>
      <c r="D417" s="216">
        <v>2908</v>
      </c>
      <c r="E417" s="216">
        <v>1213.2850000000001</v>
      </c>
      <c r="F417" s="216">
        <v>100</v>
      </c>
      <c r="G417" s="216">
        <v>5.3859000000000004</v>
      </c>
      <c r="H417" s="216">
        <v>2</v>
      </c>
      <c r="I417" s="216">
        <v>2.7603</v>
      </c>
      <c r="J417" s="257"/>
      <c r="K417" s="257"/>
    </row>
    <row r="418" spans="2:11" s="12" customFormat="1" ht="12.6">
      <c r="B418" s="258">
        <v>43405</v>
      </c>
      <c r="C418" s="259"/>
      <c r="D418" s="216">
        <v>2907</v>
      </c>
      <c r="E418" s="216">
        <v>1209.0346999999999</v>
      </c>
      <c r="F418" s="216">
        <v>90</v>
      </c>
      <c r="G418" s="216">
        <v>3.6335999999999999</v>
      </c>
      <c r="H418" s="216">
        <v>2</v>
      </c>
      <c r="I418" s="216">
        <v>9.9111999999999991</v>
      </c>
      <c r="J418" s="257"/>
      <c r="K418" s="257"/>
    </row>
    <row r="419" spans="2:11" s="12" customFormat="1" ht="12.6">
      <c r="B419" s="258">
        <v>43435</v>
      </c>
      <c r="C419" s="259"/>
      <c r="D419" s="216">
        <v>2907</v>
      </c>
      <c r="E419" s="216">
        <v>1216.2916</v>
      </c>
      <c r="F419" s="216">
        <v>95</v>
      </c>
      <c r="G419" s="216">
        <v>3.9940000000000002</v>
      </c>
      <c r="H419" s="216">
        <v>0</v>
      </c>
      <c r="I419" s="216">
        <v>0</v>
      </c>
      <c r="J419" s="257"/>
      <c r="K419" s="257"/>
    </row>
    <row r="420" spans="2:11" s="12" customFormat="1" ht="12.6">
      <c r="B420" s="258">
        <v>43466</v>
      </c>
      <c r="C420" s="259"/>
      <c r="D420" s="216">
        <v>2906</v>
      </c>
      <c r="E420" s="216">
        <v>1213.473</v>
      </c>
      <c r="F420" s="216">
        <v>92</v>
      </c>
      <c r="G420" s="216">
        <v>6.7050000000000001</v>
      </c>
      <c r="H420" s="216">
        <v>6</v>
      </c>
      <c r="I420" s="216">
        <v>9.5997000000000003</v>
      </c>
      <c r="J420" s="257"/>
      <c r="K420" s="257"/>
    </row>
    <row r="421" spans="2:11" s="12" customFormat="1" ht="12.6">
      <c r="B421" s="258">
        <v>43497</v>
      </c>
      <c r="C421" s="259"/>
      <c r="D421" s="216">
        <v>2048</v>
      </c>
      <c r="E421" s="216">
        <v>1210.6065000000001</v>
      </c>
      <c r="F421" s="216">
        <v>92</v>
      </c>
      <c r="G421" s="216">
        <v>4.1280000000000001</v>
      </c>
      <c r="H421" s="216">
        <v>13</v>
      </c>
      <c r="I421" s="216">
        <v>7.6444000000000001</v>
      </c>
      <c r="J421" s="257"/>
      <c r="K421" s="257"/>
    </row>
    <row r="422" spans="2:11" s="12" customFormat="1" ht="12.6">
      <c r="B422" s="258">
        <v>43525</v>
      </c>
      <c r="C422" s="259"/>
      <c r="D422" s="216">
        <v>2048</v>
      </c>
      <c r="E422" s="216">
        <v>1217.4545000000001</v>
      </c>
      <c r="F422" s="216">
        <v>93</v>
      </c>
      <c r="G422" s="216">
        <v>3.6254</v>
      </c>
      <c r="H422" s="216">
        <v>2</v>
      </c>
      <c r="I422" s="216">
        <v>1.9435</v>
      </c>
      <c r="J422" s="257"/>
      <c r="K422" s="257"/>
    </row>
    <row r="423" spans="2:11" s="12" customFormat="1" ht="12.6">
      <c r="B423" s="258">
        <v>43556</v>
      </c>
      <c r="C423" s="259"/>
      <c r="D423" s="216">
        <v>1818</v>
      </c>
      <c r="E423" s="216">
        <v>1230.6234999999999</v>
      </c>
      <c r="F423" s="216">
        <v>140</v>
      </c>
      <c r="G423" s="216">
        <v>10.277900000000001</v>
      </c>
      <c r="H423" s="216">
        <v>119</v>
      </c>
      <c r="I423" s="216">
        <v>4.1254999999999997</v>
      </c>
      <c r="J423" s="257"/>
      <c r="K423" s="257"/>
    </row>
    <row r="424" spans="2:11" s="12" customFormat="1" ht="12.6">
      <c r="B424" s="258">
        <v>43586</v>
      </c>
      <c r="C424" s="259"/>
      <c r="D424" s="216">
        <v>1817</v>
      </c>
      <c r="E424" s="216">
        <v>1202.3280999999999</v>
      </c>
      <c r="F424" s="216">
        <v>97</v>
      </c>
      <c r="G424" s="216">
        <v>8.5585000000000004</v>
      </c>
      <c r="H424" s="216">
        <v>6</v>
      </c>
      <c r="I424" s="216">
        <v>46.2316</v>
      </c>
      <c r="J424" s="257"/>
      <c r="K424" s="257"/>
    </row>
    <row r="425" spans="2:11" s="12" customFormat="1" ht="12.6">
      <c r="B425" s="258">
        <v>43617</v>
      </c>
      <c r="C425" s="259"/>
      <c r="D425" s="216">
        <v>1813</v>
      </c>
      <c r="E425" s="216">
        <v>1200.8212000000001</v>
      </c>
      <c r="F425" s="216">
        <v>88</v>
      </c>
      <c r="G425" s="216">
        <v>13.545999999999999</v>
      </c>
      <c r="H425" s="216">
        <v>5</v>
      </c>
      <c r="I425" s="216">
        <v>20.027699999999999</v>
      </c>
      <c r="J425" s="257"/>
      <c r="K425" s="257"/>
    </row>
    <row r="426" spans="2:11" s="12" customFormat="1" ht="12.6">
      <c r="B426" s="258">
        <v>43647</v>
      </c>
      <c r="C426" s="259"/>
      <c r="D426" s="216">
        <v>1808</v>
      </c>
      <c r="E426" s="216">
        <v>1200.9619</v>
      </c>
      <c r="F426" s="216">
        <v>91</v>
      </c>
      <c r="G426" s="216">
        <v>3.6389999999999998</v>
      </c>
      <c r="H426" s="216">
        <v>14</v>
      </c>
      <c r="I426" s="216">
        <v>11.446899999999999</v>
      </c>
      <c r="J426" s="257"/>
      <c r="K426" s="257"/>
    </row>
    <row r="427" spans="2:11" s="12" customFormat="1" ht="12.6">
      <c r="B427" s="258">
        <v>43678</v>
      </c>
      <c r="C427" s="259"/>
      <c r="D427" s="216">
        <v>1802</v>
      </c>
      <c r="E427" s="216">
        <v>1174.3234</v>
      </c>
      <c r="F427" s="216">
        <v>74</v>
      </c>
      <c r="G427" s="216">
        <v>5.1875999999999998</v>
      </c>
      <c r="H427" s="216">
        <v>27</v>
      </c>
      <c r="I427" s="216">
        <v>34.706899999999997</v>
      </c>
      <c r="J427" s="257"/>
      <c r="K427" s="257"/>
    </row>
    <row r="428" spans="2:11" s="12" customFormat="1" ht="12.6">
      <c r="B428" s="258">
        <v>43709</v>
      </c>
      <c r="C428" s="259"/>
      <c r="D428" s="216">
        <v>427</v>
      </c>
      <c r="E428" s="216">
        <v>1082.8343</v>
      </c>
      <c r="F428" s="216">
        <v>538</v>
      </c>
      <c r="G428" s="216">
        <v>1.8828</v>
      </c>
      <c r="H428" s="216">
        <v>1143</v>
      </c>
      <c r="I428" s="216">
        <v>95.489000000000004</v>
      </c>
      <c r="J428" s="257"/>
      <c r="K428" s="257"/>
    </row>
    <row r="429" spans="2:11" s="12" customFormat="1" ht="12.6">
      <c r="B429" s="219"/>
      <c r="C429" s="220"/>
      <c r="D429" s="335" t="s">
        <v>151</v>
      </c>
      <c r="E429" s="335"/>
      <c r="F429" s="222"/>
      <c r="G429" s="220"/>
      <c r="H429" s="220"/>
      <c r="I429" s="220"/>
      <c r="J429" s="257"/>
      <c r="K429" s="257"/>
    </row>
    <row r="430" spans="2:11" s="12" customFormat="1" ht="12.6">
      <c r="B430" s="219"/>
      <c r="C430" s="265"/>
      <c r="D430" s="220"/>
      <c r="E430" s="220"/>
      <c r="F430" s="220"/>
      <c r="G430" s="220"/>
      <c r="H430" s="220"/>
      <c r="I430" s="220"/>
      <c r="J430" s="257"/>
      <c r="K430" s="257"/>
    </row>
    <row r="431" spans="2:11" s="182" customFormat="1" ht="12.6">
      <c r="B431" s="267"/>
      <c r="C431" s="268"/>
      <c r="D431" s="269"/>
      <c r="E431" s="269"/>
      <c r="F431" s="269"/>
      <c r="G431" s="269"/>
      <c r="H431" s="269"/>
      <c r="I431" s="269"/>
      <c r="J431" s="250"/>
      <c r="K431" s="250"/>
    </row>
    <row r="432" spans="2:11" s="255" customFormat="1" ht="27.6" customHeight="1">
      <c r="B432" s="251" t="s">
        <v>141</v>
      </c>
      <c r="C432" s="251"/>
      <c r="D432" s="252" t="s">
        <v>25</v>
      </c>
      <c r="E432" s="252" t="s">
        <v>0</v>
      </c>
      <c r="F432" s="252" t="s">
        <v>1</v>
      </c>
      <c r="G432" s="252" t="s">
        <v>2</v>
      </c>
      <c r="H432" s="252" t="s">
        <v>3</v>
      </c>
      <c r="I432" s="272" t="s">
        <v>4</v>
      </c>
      <c r="J432" s="253"/>
      <c r="K432" s="253"/>
    </row>
    <row r="433" spans="2:11" s="12" customFormat="1" ht="12.6" hidden="1">
      <c r="B433" s="213">
        <v>37469</v>
      </c>
      <c r="C433" s="265"/>
      <c r="D433" s="220">
        <v>11</v>
      </c>
      <c r="E433" s="220">
        <v>11.383725000000002</v>
      </c>
      <c r="F433" s="220">
        <v>6</v>
      </c>
      <c r="G433" s="220">
        <v>1.1338250000000001</v>
      </c>
      <c r="H433" s="220">
        <v>0</v>
      </c>
      <c r="I433" s="220">
        <v>0</v>
      </c>
      <c r="J433" s="257"/>
      <c r="K433" s="257"/>
    </row>
    <row r="434" spans="2:11" s="12" customFormat="1" ht="12.6" hidden="1">
      <c r="B434" s="213">
        <v>37500</v>
      </c>
      <c r="C434" s="256"/>
      <c r="D434" s="216">
        <v>23</v>
      </c>
      <c r="E434" s="216">
        <v>24.346505000000001</v>
      </c>
      <c r="F434" s="216">
        <v>19</v>
      </c>
      <c r="G434" s="216">
        <v>14.762680000000001</v>
      </c>
      <c r="H434" s="216">
        <v>0</v>
      </c>
      <c r="I434" s="216">
        <v>0</v>
      </c>
      <c r="J434" s="257"/>
      <c r="K434" s="257"/>
    </row>
    <row r="435" spans="2:11" s="12" customFormat="1" ht="12.6" hidden="1">
      <c r="B435" s="213">
        <v>37530</v>
      </c>
      <c r="C435" s="256"/>
      <c r="D435" s="216">
        <v>37</v>
      </c>
      <c r="E435" s="216">
        <v>48.084764</v>
      </c>
      <c r="F435" s="216">
        <v>31</v>
      </c>
      <c r="G435" s="216">
        <v>34.209968000000003</v>
      </c>
      <c r="H435" s="216">
        <v>0</v>
      </c>
      <c r="I435" s="216">
        <v>0</v>
      </c>
      <c r="J435" s="257"/>
      <c r="K435" s="257"/>
    </row>
    <row r="436" spans="2:11" s="12" customFormat="1" ht="12.6" hidden="1">
      <c r="B436" s="213">
        <v>37561</v>
      </c>
      <c r="C436" s="256"/>
      <c r="D436" s="216">
        <v>45</v>
      </c>
      <c r="E436" s="216">
        <v>59.204040999999997</v>
      </c>
      <c r="F436" s="216">
        <v>18</v>
      </c>
      <c r="G436" s="216">
        <v>8.2818389999999997</v>
      </c>
      <c r="H436" s="216">
        <v>0</v>
      </c>
      <c r="I436" s="216">
        <v>0</v>
      </c>
      <c r="J436" s="257"/>
      <c r="K436" s="257"/>
    </row>
    <row r="437" spans="2:11" s="12" customFormat="1" ht="12.6" hidden="1">
      <c r="B437" s="213">
        <v>37591</v>
      </c>
      <c r="C437" s="256"/>
      <c r="D437" s="216">
        <v>54</v>
      </c>
      <c r="E437" s="216">
        <v>90.741485999999995</v>
      </c>
      <c r="F437" s="216">
        <v>37</v>
      </c>
      <c r="G437" s="216">
        <v>29.771365000000003</v>
      </c>
      <c r="H437" s="216">
        <v>0</v>
      </c>
      <c r="I437" s="216">
        <v>0</v>
      </c>
      <c r="J437" s="257"/>
      <c r="K437" s="257"/>
    </row>
    <row r="438" spans="2:11" s="12" customFormat="1" ht="12.6" hidden="1">
      <c r="B438" s="213">
        <v>37622</v>
      </c>
      <c r="C438" s="256"/>
      <c r="D438" s="216">
        <v>57</v>
      </c>
      <c r="E438" s="216">
        <v>121.26776900000002</v>
      </c>
      <c r="F438" s="216">
        <v>41</v>
      </c>
      <c r="G438" s="216">
        <v>10.498393000000002</v>
      </c>
      <c r="H438" s="216">
        <v>4</v>
      </c>
      <c r="I438" s="216">
        <v>3.1420189999999999</v>
      </c>
      <c r="J438" s="257"/>
      <c r="K438" s="257"/>
    </row>
    <row r="439" spans="2:11" s="12" customFormat="1" ht="12.6" hidden="1">
      <c r="B439" s="213">
        <v>37653</v>
      </c>
      <c r="C439" s="256"/>
      <c r="D439" s="216">
        <v>57</v>
      </c>
      <c r="E439" s="216">
        <v>127.224778</v>
      </c>
      <c r="F439" s="216">
        <v>38</v>
      </c>
      <c r="G439" s="216">
        <v>6.6672599999999997</v>
      </c>
      <c r="H439" s="216">
        <v>3</v>
      </c>
      <c r="I439" s="216">
        <v>0.802095</v>
      </c>
      <c r="J439" s="257"/>
      <c r="K439" s="257"/>
    </row>
    <row r="440" spans="2:11" s="12" customFormat="1" ht="12.6" hidden="1">
      <c r="B440" s="213">
        <v>37681</v>
      </c>
      <c r="C440" s="256"/>
      <c r="D440" s="216">
        <v>63</v>
      </c>
      <c r="E440" s="216">
        <v>138.05384600000002</v>
      </c>
      <c r="F440" s="216">
        <v>42</v>
      </c>
      <c r="G440" s="216">
        <v>10.815322</v>
      </c>
      <c r="H440" s="216">
        <v>1</v>
      </c>
      <c r="I440" s="216">
        <v>0.2</v>
      </c>
      <c r="J440" s="257"/>
      <c r="K440" s="257"/>
    </row>
    <row r="441" spans="2:11" s="12" customFormat="1" ht="12.6" hidden="1">
      <c r="B441" s="213">
        <v>37712</v>
      </c>
      <c r="C441" s="256"/>
      <c r="D441" s="216">
        <v>71</v>
      </c>
      <c r="E441" s="216">
        <v>147.31455199999999</v>
      </c>
      <c r="F441" s="216">
        <v>45</v>
      </c>
      <c r="G441" s="216">
        <v>11.179052000000002</v>
      </c>
      <c r="H441" s="216">
        <v>3</v>
      </c>
      <c r="I441" s="216">
        <v>0.52174200000000004</v>
      </c>
      <c r="J441" s="257"/>
      <c r="K441" s="257"/>
    </row>
    <row r="442" spans="2:11" s="12" customFormat="1" ht="12.6" hidden="1">
      <c r="B442" s="213">
        <v>37742</v>
      </c>
      <c r="C442" s="256"/>
      <c r="D442" s="216">
        <v>74</v>
      </c>
      <c r="E442" s="216">
        <v>155.457966</v>
      </c>
      <c r="F442" s="216">
        <v>47</v>
      </c>
      <c r="G442" s="216">
        <v>11.769306</v>
      </c>
      <c r="H442" s="216">
        <v>1</v>
      </c>
      <c r="I442" s="216">
        <v>0.1</v>
      </c>
      <c r="J442" s="257"/>
      <c r="K442" s="257"/>
    </row>
    <row r="443" spans="2:11" s="12" customFormat="1" ht="12.6" hidden="1">
      <c r="B443" s="213">
        <v>37773</v>
      </c>
      <c r="C443" s="256"/>
      <c r="D443" s="216">
        <v>76</v>
      </c>
      <c r="E443" s="216">
        <v>167.23131800000002</v>
      </c>
      <c r="F443" s="216">
        <v>52</v>
      </c>
      <c r="G443" s="216">
        <v>12.790473000000002</v>
      </c>
      <c r="H443" s="216">
        <v>0</v>
      </c>
      <c r="I443" s="216">
        <v>0</v>
      </c>
      <c r="J443" s="257"/>
      <c r="K443" s="257"/>
    </row>
    <row r="444" spans="2:11" s="12" customFormat="1" ht="12.6" hidden="1">
      <c r="B444" s="213">
        <v>37803</v>
      </c>
      <c r="C444" s="256"/>
      <c r="D444" s="216">
        <v>76</v>
      </c>
      <c r="E444" s="216">
        <v>178.76825700000003</v>
      </c>
      <c r="F444" s="216">
        <v>51</v>
      </c>
      <c r="G444" s="216">
        <v>13.384034000000002</v>
      </c>
      <c r="H444" s="216">
        <v>0</v>
      </c>
      <c r="I444" s="216">
        <v>0</v>
      </c>
      <c r="J444" s="257"/>
      <c r="K444" s="257"/>
    </row>
    <row r="445" spans="2:11" s="12" customFormat="1" ht="12.6" hidden="1">
      <c r="B445" s="213">
        <v>37834</v>
      </c>
      <c r="C445" s="256"/>
      <c r="D445" s="216">
        <v>76</v>
      </c>
      <c r="E445" s="216">
        <v>189.20916400000004</v>
      </c>
      <c r="F445" s="216">
        <v>46</v>
      </c>
      <c r="G445" s="216">
        <v>10.227119</v>
      </c>
      <c r="H445" s="216">
        <v>1</v>
      </c>
      <c r="I445" s="216">
        <v>2.9129999999999998E-3</v>
      </c>
      <c r="J445" s="257"/>
      <c r="K445" s="257"/>
    </row>
    <row r="446" spans="2:11" s="12" customFormat="1" ht="12.6" hidden="1">
      <c r="B446" s="213">
        <v>37865</v>
      </c>
      <c r="C446" s="256"/>
      <c r="D446" s="216">
        <v>77</v>
      </c>
      <c r="E446" s="216">
        <v>202.365928</v>
      </c>
      <c r="F446" s="216">
        <v>57</v>
      </c>
      <c r="G446" s="216">
        <v>10.248821</v>
      </c>
      <c r="H446" s="216">
        <v>0</v>
      </c>
      <c r="I446" s="216">
        <v>0</v>
      </c>
      <c r="J446" s="257"/>
      <c r="K446" s="257"/>
    </row>
    <row r="447" spans="2:11" s="12" customFormat="1" ht="12.6" hidden="1">
      <c r="B447" s="213">
        <v>37895</v>
      </c>
      <c r="C447" s="256"/>
      <c r="D447" s="216">
        <v>76</v>
      </c>
      <c r="E447" s="216">
        <v>209.06618700000004</v>
      </c>
      <c r="F447" s="216">
        <v>54</v>
      </c>
      <c r="G447" s="216">
        <v>6.1005909999999997</v>
      </c>
      <c r="H447" s="216">
        <v>1</v>
      </c>
      <c r="I447" s="216">
        <v>0.1</v>
      </c>
      <c r="J447" s="257"/>
      <c r="K447" s="257"/>
    </row>
    <row r="448" spans="2:11" s="12" customFormat="1" ht="12.6" hidden="1">
      <c r="B448" s="213">
        <v>37926</v>
      </c>
      <c r="C448" s="256"/>
      <c r="D448" s="216">
        <v>75</v>
      </c>
      <c r="E448" s="216">
        <v>215.73641599999999</v>
      </c>
      <c r="F448" s="216">
        <v>50</v>
      </c>
      <c r="G448" s="216">
        <v>9.5727049999999991</v>
      </c>
      <c r="H448" s="216">
        <v>1</v>
      </c>
      <c r="I448" s="216">
        <v>1.992E-2</v>
      </c>
      <c r="J448" s="257"/>
      <c r="K448" s="257"/>
    </row>
    <row r="449" spans="2:11" s="12" customFormat="1" ht="12.6" hidden="1">
      <c r="B449" s="213">
        <v>37956</v>
      </c>
      <c r="C449" s="256"/>
      <c r="D449" s="216">
        <v>76</v>
      </c>
      <c r="E449" s="216">
        <v>230.80028400000003</v>
      </c>
      <c r="F449" s="216">
        <v>54</v>
      </c>
      <c r="G449" s="216">
        <v>13.450518000000002</v>
      </c>
      <c r="H449" s="216">
        <v>0</v>
      </c>
      <c r="I449" s="216">
        <v>0</v>
      </c>
      <c r="J449" s="257"/>
      <c r="K449" s="257"/>
    </row>
    <row r="450" spans="2:11" s="12" customFormat="1" ht="12.6" hidden="1">
      <c r="B450" s="213">
        <v>37987</v>
      </c>
      <c r="C450" s="256"/>
      <c r="D450" s="216">
        <v>75</v>
      </c>
      <c r="E450" s="216">
        <v>236.09331800000004</v>
      </c>
      <c r="F450" s="216">
        <v>48</v>
      </c>
      <c r="G450" s="216">
        <v>8.4811189999999996</v>
      </c>
      <c r="H450" s="216">
        <v>0</v>
      </c>
      <c r="I450" s="216">
        <v>0</v>
      </c>
      <c r="J450" s="257"/>
      <c r="K450" s="257"/>
    </row>
    <row r="451" spans="2:11" s="12" customFormat="1" ht="12.6" hidden="1">
      <c r="B451" s="213">
        <v>38018</v>
      </c>
      <c r="C451" s="256"/>
      <c r="D451" s="216">
        <v>75</v>
      </c>
      <c r="E451" s="216">
        <v>213.804192</v>
      </c>
      <c r="F451" s="216">
        <v>39</v>
      </c>
      <c r="G451" s="216">
        <v>7.8091600000000012</v>
      </c>
      <c r="H451" s="216">
        <v>4</v>
      </c>
      <c r="I451" s="216">
        <v>1.1567460000000001</v>
      </c>
      <c r="J451" s="257"/>
      <c r="K451" s="257"/>
    </row>
    <row r="452" spans="2:11" s="12" customFormat="1" ht="12.6" hidden="1">
      <c r="B452" s="213">
        <v>38047</v>
      </c>
      <c r="C452" s="256"/>
      <c r="D452" s="216">
        <v>75</v>
      </c>
      <c r="E452" s="216">
        <v>215.100908</v>
      </c>
      <c r="F452" s="216">
        <v>32</v>
      </c>
      <c r="G452" s="216">
        <v>6.17509</v>
      </c>
      <c r="H452" s="216">
        <v>1</v>
      </c>
      <c r="I452" s="216">
        <v>6.7585000000000006E-2</v>
      </c>
      <c r="J452" s="257"/>
      <c r="K452" s="257"/>
    </row>
    <row r="453" spans="2:11" s="12" customFormat="1" ht="12.6" hidden="1">
      <c r="B453" s="213">
        <v>38078</v>
      </c>
      <c r="C453" s="256"/>
      <c r="D453" s="216">
        <v>71</v>
      </c>
      <c r="E453" s="216">
        <v>139.63690099999999</v>
      </c>
      <c r="F453" s="216">
        <v>22</v>
      </c>
      <c r="G453" s="216">
        <v>4.5843420000000004</v>
      </c>
      <c r="H453" s="216">
        <v>2</v>
      </c>
      <c r="I453" s="216">
        <v>24.100546999999999</v>
      </c>
      <c r="J453" s="257"/>
      <c r="K453" s="257"/>
    </row>
    <row r="454" spans="2:11" s="12" customFormat="1" ht="12.6" hidden="1">
      <c r="B454" s="213">
        <v>38108</v>
      </c>
      <c r="C454" s="256"/>
      <c r="D454" s="216">
        <v>71</v>
      </c>
      <c r="E454" s="216">
        <v>135.97977499999999</v>
      </c>
      <c r="F454" s="216">
        <v>22</v>
      </c>
      <c r="G454" s="216">
        <v>4.798413</v>
      </c>
      <c r="H454" s="216">
        <v>11</v>
      </c>
      <c r="I454" s="216">
        <v>15.974487</v>
      </c>
      <c r="J454" s="257"/>
      <c r="K454" s="257"/>
    </row>
    <row r="455" spans="2:11" s="12" customFormat="1" ht="12.6" hidden="1">
      <c r="B455" s="213">
        <v>38139</v>
      </c>
      <c r="C455" s="256"/>
      <c r="D455" s="216">
        <v>71</v>
      </c>
      <c r="E455" s="216">
        <v>128.00945100000001</v>
      </c>
      <c r="F455" s="216">
        <v>19</v>
      </c>
      <c r="G455" s="216">
        <v>4.0737170000000003</v>
      </c>
      <c r="H455" s="216">
        <v>5</v>
      </c>
      <c r="I455" s="216">
        <v>13.060895</v>
      </c>
      <c r="J455" s="257"/>
      <c r="K455" s="257"/>
    </row>
    <row r="456" spans="2:11" s="12" customFormat="1" ht="12.6" hidden="1">
      <c r="B456" s="213">
        <v>38169</v>
      </c>
      <c r="C456" s="256"/>
      <c r="D456" s="216">
        <v>71</v>
      </c>
      <c r="E456" s="216">
        <v>128</v>
      </c>
      <c r="F456" s="216">
        <v>21</v>
      </c>
      <c r="G456" s="216">
        <v>4</v>
      </c>
      <c r="H456" s="216">
        <v>5</v>
      </c>
      <c r="I456" s="216">
        <v>3</v>
      </c>
      <c r="J456" s="257"/>
      <c r="K456" s="257"/>
    </row>
    <row r="457" spans="2:11" s="12" customFormat="1" ht="12.6" hidden="1">
      <c r="B457" s="213">
        <v>38200</v>
      </c>
      <c r="C457" s="256"/>
      <c r="D457" s="216">
        <v>70</v>
      </c>
      <c r="E457" s="216">
        <f>133005013/1000000</f>
        <v>133.00501299999999</v>
      </c>
      <c r="F457" s="216">
        <v>17</v>
      </c>
      <c r="G457" s="216">
        <v>4</v>
      </c>
      <c r="H457" s="216">
        <v>0</v>
      </c>
      <c r="I457" s="216">
        <v>0</v>
      </c>
      <c r="J457" s="257"/>
      <c r="K457" s="257"/>
    </row>
    <row r="458" spans="2:11" s="12" customFormat="1" ht="12.6" hidden="1">
      <c r="B458" s="213">
        <v>38231</v>
      </c>
      <c r="C458" s="256"/>
      <c r="D458" s="216">
        <v>69</v>
      </c>
      <c r="E458" s="216">
        <f>124344146/1000000</f>
        <v>124.34414599999999</v>
      </c>
      <c r="F458" s="216">
        <v>15</v>
      </c>
      <c r="G458" s="216">
        <v>3</v>
      </c>
      <c r="H458" s="216">
        <v>4</v>
      </c>
      <c r="I458" s="216">
        <v>12</v>
      </c>
      <c r="J458" s="257"/>
      <c r="K458" s="257"/>
    </row>
    <row r="459" spans="2:11" s="12" customFormat="1" ht="12.6" hidden="1">
      <c r="B459" s="213">
        <v>38261</v>
      </c>
      <c r="C459" s="256"/>
      <c r="D459" s="216">
        <v>68</v>
      </c>
      <c r="E459" s="216">
        <v>122.381485</v>
      </c>
      <c r="F459" s="216">
        <v>11</v>
      </c>
      <c r="G459" s="216">
        <v>2.4654669999999999</v>
      </c>
      <c r="H459" s="216">
        <v>1</v>
      </c>
      <c r="I459" s="216">
        <v>4.4712000000000002E-2</v>
      </c>
      <c r="J459" s="257"/>
      <c r="K459" s="257"/>
    </row>
    <row r="460" spans="2:11" s="12" customFormat="1" ht="12.6" hidden="1">
      <c r="B460" s="213">
        <v>38292</v>
      </c>
      <c r="C460" s="256"/>
      <c r="D460" s="216">
        <v>67</v>
      </c>
      <c r="E460" s="216">
        <v>127.851651</v>
      </c>
      <c r="F460" s="216">
        <v>18</v>
      </c>
      <c r="G460" s="216">
        <v>11.687526</v>
      </c>
      <c r="H460" s="216">
        <v>2</v>
      </c>
      <c r="I460" s="216">
        <v>6.6533530000000001</v>
      </c>
      <c r="J460" s="257"/>
      <c r="K460" s="257"/>
    </row>
    <row r="461" spans="2:11" s="12" customFormat="1" ht="12.6" hidden="1">
      <c r="B461" s="213">
        <v>38322</v>
      </c>
      <c r="C461" s="256"/>
      <c r="D461" s="216">
        <v>64</v>
      </c>
      <c r="E461" s="216">
        <v>131.21046899999999</v>
      </c>
      <c r="F461" s="216">
        <v>15</v>
      </c>
      <c r="G461" s="216">
        <v>3.7269320000000001</v>
      </c>
      <c r="H461" s="216">
        <v>5</v>
      </c>
      <c r="I461" s="216">
        <v>1.260078</v>
      </c>
      <c r="J461" s="257"/>
      <c r="K461" s="257"/>
    </row>
    <row r="462" spans="2:11" s="12" customFormat="1" ht="12.6" hidden="1">
      <c r="B462" s="213">
        <v>38353</v>
      </c>
      <c r="C462" s="256"/>
      <c r="D462" s="216">
        <v>56</v>
      </c>
      <c r="E462" s="216">
        <v>138.18602000000001</v>
      </c>
      <c r="F462" s="216">
        <v>18</v>
      </c>
      <c r="G462" s="216">
        <v>6.0484619999999998</v>
      </c>
      <c r="H462" s="216">
        <v>1</v>
      </c>
      <c r="I462" s="216">
        <v>2.3300000000000001E-2</v>
      </c>
      <c r="J462" s="257"/>
      <c r="K462" s="257"/>
    </row>
    <row r="463" spans="2:11" s="12" customFormat="1" ht="12.6" hidden="1">
      <c r="B463" s="213">
        <v>38384</v>
      </c>
      <c r="C463" s="256"/>
      <c r="D463" s="216">
        <v>56</v>
      </c>
      <c r="E463" s="216">
        <v>111.69373899999999</v>
      </c>
      <c r="F463" s="216">
        <v>12</v>
      </c>
      <c r="G463" s="216">
        <v>3.0659640000000001</v>
      </c>
      <c r="H463" s="216">
        <v>5</v>
      </c>
      <c r="I463" s="216">
        <v>18.983802000000001</v>
      </c>
      <c r="J463" s="257"/>
      <c r="K463" s="257"/>
    </row>
    <row r="464" spans="2:11" s="12" customFormat="1" ht="12.6" hidden="1">
      <c r="B464" s="213">
        <v>38412</v>
      </c>
      <c r="C464" s="256"/>
      <c r="D464" s="216">
        <v>55</v>
      </c>
      <c r="E464" s="216">
        <v>113.55955299999999</v>
      </c>
      <c r="F464" s="216">
        <v>13</v>
      </c>
      <c r="G464" s="216">
        <v>1.8894470000000001</v>
      </c>
      <c r="H464" s="216">
        <v>0</v>
      </c>
      <c r="I464" s="216">
        <v>0</v>
      </c>
      <c r="J464" s="257"/>
      <c r="K464" s="257"/>
    </row>
    <row r="465" spans="2:11" s="12" customFormat="1" ht="12.6" hidden="1">
      <c r="B465" s="213">
        <v>38443</v>
      </c>
      <c r="C465" s="256"/>
      <c r="D465" s="216">
        <v>58</v>
      </c>
      <c r="E465" s="216">
        <v>111.83120599999999</v>
      </c>
      <c r="F465" s="216">
        <v>14</v>
      </c>
      <c r="G465" s="216">
        <v>3.2179340000000001</v>
      </c>
      <c r="H465" s="216">
        <v>2</v>
      </c>
      <c r="I465" s="216">
        <v>4.3072939999999997</v>
      </c>
      <c r="J465" s="257"/>
      <c r="K465" s="257"/>
    </row>
    <row r="466" spans="2:11" s="12" customFormat="1" ht="12.6" hidden="1">
      <c r="B466" s="213">
        <v>38473</v>
      </c>
      <c r="C466" s="256"/>
      <c r="D466" s="216">
        <v>57</v>
      </c>
      <c r="E466" s="216">
        <v>113.37101800000001</v>
      </c>
      <c r="F466" s="216">
        <v>10</v>
      </c>
      <c r="G466" s="216">
        <v>1.4914190000000001</v>
      </c>
      <c r="H466" s="216">
        <v>0</v>
      </c>
      <c r="I466" s="216">
        <v>0</v>
      </c>
      <c r="J466" s="257"/>
      <c r="K466" s="257"/>
    </row>
    <row r="467" spans="2:11" s="12" customFormat="1" ht="12.6" hidden="1">
      <c r="B467" s="213">
        <v>38504</v>
      </c>
      <c r="C467" s="256"/>
      <c r="D467" s="216">
        <v>59</v>
      </c>
      <c r="E467" s="216">
        <v>114.195588</v>
      </c>
      <c r="F467" s="216">
        <v>13</v>
      </c>
      <c r="G467" s="216">
        <v>3.229053</v>
      </c>
      <c r="H467" s="216">
        <v>2</v>
      </c>
      <c r="I467" s="216">
        <v>2.548054</v>
      </c>
      <c r="J467" s="257"/>
      <c r="K467" s="257"/>
    </row>
    <row r="468" spans="2:11" s="12" customFormat="1" ht="12.6" hidden="1">
      <c r="B468" s="213">
        <v>38534</v>
      </c>
      <c r="C468" s="256"/>
      <c r="D468" s="216">
        <v>56</v>
      </c>
      <c r="E468" s="216">
        <v>115.823953</v>
      </c>
      <c r="F468" s="216">
        <v>10</v>
      </c>
      <c r="G468" s="216">
        <v>1.5118180000000001</v>
      </c>
      <c r="H468" s="216">
        <v>1</v>
      </c>
      <c r="I468" s="216">
        <v>3.4439999999999998E-2</v>
      </c>
      <c r="J468" s="257"/>
      <c r="K468" s="257"/>
    </row>
    <row r="469" spans="2:11" s="12" customFormat="1" ht="12.6" hidden="1">
      <c r="B469" s="213">
        <v>38565</v>
      </c>
      <c r="C469" s="256"/>
      <c r="D469" s="216">
        <v>53</v>
      </c>
      <c r="E469" s="216">
        <v>117.580376</v>
      </c>
      <c r="F469" s="216">
        <v>7</v>
      </c>
      <c r="G469" s="216">
        <v>1.283531</v>
      </c>
      <c r="H469" s="216">
        <v>0</v>
      </c>
      <c r="I469" s="216">
        <v>0</v>
      </c>
      <c r="J469" s="257"/>
      <c r="K469" s="257"/>
    </row>
    <row r="470" spans="2:11" s="12" customFormat="1" ht="12.6" hidden="1">
      <c r="B470" s="213">
        <v>38596</v>
      </c>
      <c r="C470" s="256"/>
      <c r="D470" s="216">
        <v>55</v>
      </c>
      <c r="E470" s="216">
        <v>119.022173</v>
      </c>
      <c r="F470" s="216">
        <v>7</v>
      </c>
      <c r="G470" s="216">
        <v>1.2888949999999999</v>
      </c>
      <c r="H470" s="216">
        <v>0</v>
      </c>
      <c r="I470" s="216">
        <v>0</v>
      </c>
      <c r="J470" s="257"/>
      <c r="K470" s="257"/>
    </row>
    <row r="471" spans="2:11" s="12" customFormat="1" ht="12.6" hidden="1">
      <c r="B471" s="213">
        <v>38626</v>
      </c>
      <c r="C471" s="256"/>
      <c r="D471" s="216">
        <v>57</v>
      </c>
      <c r="E471" s="216">
        <v>122.78885200000001</v>
      </c>
      <c r="F471" s="216">
        <v>7</v>
      </c>
      <c r="G471" s="216">
        <v>0.50672200000000001</v>
      </c>
      <c r="H471" s="216">
        <v>0</v>
      </c>
      <c r="I471" s="216">
        <v>0</v>
      </c>
      <c r="J471" s="257"/>
      <c r="K471" s="257"/>
    </row>
    <row r="472" spans="2:11" s="12" customFormat="1" ht="12.6" hidden="1">
      <c r="B472" s="213">
        <v>38657</v>
      </c>
      <c r="C472" s="256"/>
      <c r="D472" s="216">
        <v>58</v>
      </c>
      <c r="E472" s="216">
        <v>124.99428899999999</v>
      </c>
      <c r="F472" s="216">
        <v>8</v>
      </c>
      <c r="G472" s="216">
        <v>1.800745</v>
      </c>
      <c r="H472" s="216">
        <v>0</v>
      </c>
      <c r="I472" s="216">
        <v>0</v>
      </c>
      <c r="J472" s="257"/>
      <c r="K472" s="257"/>
    </row>
    <row r="473" spans="2:11" s="12" customFormat="1" ht="12.6" hidden="1">
      <c r="B473" s="213">
        <v>38687</v>
      </c>
      <c r="C473" s="256"/>
      <c r="D473" s="216">
        <v>57</v>
      </c>
      <c r="E473" s="216">
        <v>131.465328</v>
      </c>
      <c r="F473" s="216">
        <v>7</v>
      </c>
      <c r="G473" s="216">
        <v>5.722099</v>
      </c>
      <c r="H473" s="216">
        <v>0</v>
      </c>
      <c r="I473" s="216">
        <v>0</v>
      </c>
      <c r="J473" s="257"/>
      <c r="K473" s="257"/>
    </row>
    <row r="474" spans="2:11" s="12" customFormat="1" ht="12.6" hidden="1">
      <c r="B474" s="213">
        <v>38718</v>
      </c>
      <c r="C474" s="256"/>
      <c r="D474" s="216">
        <v>59</v>
      </c>
      <c r="E474" s="216">
        <v>132.43477300000001</v>
      </c>
      <c r="F474" s="216">
        <v>8</v>
      </c>
      <c r="G474" s="216">
        <v>1.207076</v>
      </c>
      <c r="H474" s="216">
        <v>2</v>
      </c>
      <c r="I474" s="216">
        <v>32.177368000000001</v>
      </c>
      <c r="J474" s="257"/>
      <c r="K474" s="257"/>
    </row>
    <row r="475" spans="2:11" s="12" customFormat="1" ht="12.6" hidden="1">
      <c r="B475" s="213">
        <v>38749</v>
      </c>
      <c r="C475" s="256"/>
      <c r="D475" s="216">
        <v>57</v>
      </c>
      <c r="E475" s="216">
        <v>99.390951999999999</v>
      </c>
      <c r="F475" s="216">
        <v>11</v>
      </c>
      <c r="G475" s="216">
        <v>1.3628990000000001</v>
      </c>
      <c r="H475" s="216">
        <v>1</v>
      </c>
      <c r="I475" s="216">
        <v>0.45643</v>
      </c>
      <c r="J475" s="257"/>
      <c r="K475" s="257"/>
    </row>
    <row r="476" spans="2:11" s="12" customFormat="1" ht="12.6" hidden="1">
      <c r="B476" s="213">
        <v>38777</v>
      </c>
      <c r="C476" s="256"/>
      <c r="D476" s="216">
        <v>56</v>
      </c>
      <c r="E476" s="216">
        <v>100.598006</v>
      </c>
      <c r="F476" s="216">
        <v>6</v>
      </c>
      <c r="G476" s="216">
        <v>1.204053</v>
      </c>
      <c r="H476" s="216">
        <v>0</v>
      </c>
      <c r="I476" s="216">
        <v>0</v>
      </c>
      <c r="J476" s="257"/>
      <c r="K476" s="257"/>
    </row>
    <row r="477" spans="2:11" s="12" customFormat="1" ht="12.6" hidden="1">
      <c r="B477" s="213">
        <v>38808</v>
      </c>
      <c r="C477" s="256"/>
      <c r="D477" s="216">
        <v>56</v>
      </c>
      <c r="E477" s="216">
        <v>90.572647000000003</v>
      </c>
      <c r="F477" s="216">
        <v>6</v>
      </c>
      <c r="G477" s="216">
        <v>1.203627</v>
      </c>
      <c r="H477" s="216">
        <v>0</v>
      </c>
      <c r="I477" s="216">
        <v>0</v>
      </c>
      <c r="J477" s="257"/>
      <c r="K477" s="257"/>
    </row>
    <row r="478" spans="2:11" s="12" customFormat="1" ht="12.6" hidden="1">
      <c r="B478" s="213">
        <v>38838</v>
      </c>
      <c r="C478" s="256"/>
      <c r="D478" s="216">
        <v>56</v>
      </c>
      <c r="E478" s="216">
        <v>91.587767999999997</v>
      </c>
      <c r="F478" s="216">
        <v>7</v>
      </c>
      <c r="G478" s="216">
        <v>1.3077350000000001</v>
      </c>
      <c r="H478" s="216">
        <v>1</v>
      </c>
      <c r="I478" s="216">
        <v>0.36499900000000002</v>
      </c>
      <c r="J478" s="257"/>
      <c r="K478" s="257"/>
    </row>
    <row r="479" spans="2:11" s="12" customFormat="1" ht="12.6" hidden="1">
      <c r="B479" s="213">
        <v>38869</v>
      </c>
      <c r="C479" s="256"/>
      <c r="D479" s="216">
        <v>56</v>
      </c>
      <c r="E479" s="216">
        <v>93.344583999999998</v>
      </c>
      <c r="F479" s="216">
        <v>7</v>
      </c>
      <c r="G479" s="216">
        <v>1.3638170000000001</v>
      </c>
      <c r="H479" s="216">
        <v>1</v>
      </c>
      <c r="I479" s="216">
        <v>0.36499900000000002</v>
      </c>
      <c r="J479" s="257"/>
      <c r="K479" s="257"/>
    </row>
    <row r="480" spans="2:11" s="12" customFormat="1" ht="12.6" hidden="1">
      <c r="B480" s="213">
        <v>38899</v>
      </c>
      <c r="C480" s="256"/>
      <c r="D480" s="216">
        <v>56</v>
      </c>
      <c r="E480" s="216">
        <v>94.502689000000004</v>
      </c>
      <c r="F480" s="216">
        <v>5</v>
      </c>
      <c r="G480" s="216">
        <v>1.212431</v>
      </c>
      <c r="H480" s="216">
        <v>0</v>
      </c>
      <c r="I480" s="216">
        <v>0</v>
      </c>
      <c r="J480" s="257"/>
      <c r="K480" s="257"/>
    </row>
    <row r="481" spans="2:11" s="12" customFormat="1" ht="12.6" hidden="1">
      <c r="B481" s="213">
        <v>38930</v>
      </c>
      <c r="C481" s="256"/>
      <c r="D481" s="216">
        <v>54</v>
      </c>
      <c r="E481" s="216">
        <v>96.595241000000001</v>
      </c>
      <c r="F481" s="216">
        <v>6</v>
      </c>
      <c r="G481" s="216">
        <v>1.221954</v>
      </c>
      <c r="H481" s="216">
        <v>1</v>
      </c>
      <c r="I481" s="216">
        <v>3.8542E-2</v>
      </c>
      <c r="J481" s="257"/>
      <c r="K481" s="257"/>
    </row>
    <row r="482" spans="2:11" s="12" customFormat="1" ht="12.6" hidden="1">
      <c r="B482" s="213">
        <v>38961</v>
      </c>
      <c r="C482" s="256"/>
      <c r="D482" s="216">
        <v>53</v>
      </c>
      <c r="E482" s="216">
        <v>97.189682000000005</v>
      </c>
      <c r="F482" s="216">
        <v>8</v>
      </c>
      <c r="G482" s="216">
        <v>1.3273029999999999</v>
      </c>
      <c r="H482" s="216">
        <v>2</v>
      </c>
      <c r="I482" s="216">
        <v>0.58507399999999998</v>
      </c>
      <c r="J482" s="257"/>
      <c r="K482" s="257"/>
    </row>
    <row r="483" spans="2:11" s="12" customFormat="1" ht="12.6" hidden="1">
      <c r="B483" s="213">
        <v>38991</v>
      </c>
      <c r="C483" s="256"/>
      <c r="D483" s="216">
        <v>53</v>
      </c>
      <c r="E483" s="216">
        <v>99.438075999999995</v>
      </c>
      <c r="F483" s="216">
        <v>5</v>
      </c>
      <c r="G483" s="216">
        <v>1.127704</v>
      </c>
      <c r="H483" s="216">
        <v>3</v>
      </c>
      <c r="I483" s="216">
        <v>1.287593</v>
      </c>
      <c r="J483" s="257"/>
      <c r="K483" s="257"/>
    </row>
    <row r="484" spans="2:11" s="12" customFormat="1" ht="12.6" hidden="1">
      <c r="B484" s="213">
        <v>39022</v>
      </c>
      <c r="C484" s="256"/>
      <c r="D484" s="216">
        <v>52</v>
      </c>
      <c r="E484" s="216">
        <v>99.414623000000006</v>
      </c>
      <c r="F484" s="216">
        <v>6</v>
      </c>
      <c r="G484" s="216">
        <v>1.181751</v>
      </c>
      <c r="H484" s="216">
        <v>1</v>
      </c>
      <c r="I484" s="216">
        <v>0.51</v>
      </c>
      <c r="J484" s="257"/>
      <c r="K484" s="257"/>
    </row>
    <row r="485" spans="2:11" s="12" customFormat="1" ht="12.6" hidden="1">
      <c r="B485" s="213">
        <v>39052</v>
      </c>
      <c r="C485" s="256"/>
      <c r="D485" s="216">
        <v>52</v>
      </c>
      <c r="E485" s="216">
        <v>100.61382399999999</v>
      </c>
      <c r="F485" s="216">
        <v>2</v>
      </c>
      <c r="G485" s="216">
        <v>1.229527</v>
      </c>
      <c r="H485" s="216">
        <v>1</v>
      </c>
      <c r="I485" s="216">
        <v>4.0579999999999998E-2</v>
      </c>
      <c r="J485" s="257"/>
      <c r="K485" s="257"/>
    </row>
    <row r="486" spans="2:11" s="12" customFormat="1" ht="12.6" hidden="1">
      <c r="B486" s="213">
        <v>39083</v>
      </c>
      <c r="C486" s="256"/>
      <c r="D486" s="216">
        <v>51</v>
      </c>
      <c r="E486" s="216">
        <v>101.883832</v>
      </c>
      <c r="F486" s="216">
        <v>6</v>
      </c>
      <c r="G486" s="216">
        <v>1.1771529999999999</v>
      </c>
      <c r="H486" s="216">
        <v>0</v>
      </c>
      <c r="I486" s="216">
        <v>0</v>
      </c>
      <c r="J486" s="257"/>
      <c r="K486" s="257"/>
    </row>
    <row r="487" spans="2:11" s="12" customFormat="1" ht="12.6" hidden="1">
      <c r="B487" s="213">
        <v>39114</v>
      </c>
      <c r="C487" s="256"/>
      <c r="D487" s="216">
        <v>51</v>
      </c>
      <c r="E487" s="216">
        <v>99.801824999999994</v>
      </c>
      <c r="F487" s="216">
        <v>4</v>
      </c>
      <c r="G487" s="216">
        <v>0.22373799999999999</v>
      </c>
      <c r="H487" s="216">
        <v>2</v>
      </c>
      <c r="I487" s="216">
        <v>2.3427090000000002</v>
      </c>
      <c r="J487" s="257"/>
      <c r="K487" s="257"/>
    </row>
    <row r="488" spans="2:11" s="12" customFormat="1" ht="12.6" hidden="1">
      <c r="B488" s="213">
        <v>39142</v>
      </c>
      <c r="C488" s="256"/>
      <c r="D488" s="216">
        <v>51</v>
      </c>
      <c r="E488" s="216">
        <v>100.022558</v>
      </c>
      <c r="F488" s="216">
        <v>4</v>
      </c>
      <c r="G488" s="216">
        <v>0.21074399999999999</v>
      </c>
      <c r="H488" s="216">
        <v>0</v>
      </c>
      <c r="I488" s="216">
        <v>0</v>
      </c>
      <c r="J488" s="257"/>
      <c r="K488" s="257"/>
    </row>
    <row r="489" spans="2:11" s="12" customFormat="1" ht="12.6" hidden="1">
      <c r="B489" s="213">
        <v>39173</v>
      </c>
      <c r="C489" s="256"/>
      <c r="D489" s="216">
        <v>51</v>
      </c>
      <c r="E489" s="216">
        <v>101.822806</v>
      </c>
      <c r="F489" s="216">
        <v>3</v>
      </c>
      <c r="G489" s="216">
        <v>0.19219</v>
      </c>
      <c r="H489" s="216">
        <v>0</v>
      </c>
      <c r="I489" s="216">
        <v>0</v>
      </c>
      <c r="J489" s="257"/>
      <c r="K489" s="257"/>
    </row>
    <row r="490" spans="2:11" s="12" customFormat="1" ht="12.6" hidden="1">
      <c r="B490" s="213">
        <v>39203</v>
      </c>
      <c r="C490" s="256"/>
      <c r="D490" s="216">
        <v>51</v>
      </c>
      <c r="E490" s="216">
        <v>102.564144</v>
      </c>
      <c r="F490" s="216">
        <v>5</v>
      </c>
      <c r="G490" s="216">
        <v>0.73297999999999996</v>
      </c>
      <c r="H490" s="216">
        <v>0</v>
      </c>
      <c r="I490" s="216">
        <v>0</v>
      </c>
      <c r="J490" s="257"/>
      <c r="K490" s="257"/>
    </row>
    <row r="491" spans="2:11" s="12" customFormat="1" ht="12.6" hidden="1">
      <c r="B491" s="213">
        <v>39234</v>
      </c>
      <c r="C491" s="256"/>
      <c r="D491" s="216">
        <v>51</v>
      </c>
      <c r="E491" s="216">
        <v>106.19067699999999</v>
      </c>
      <c r="F491" s="216">
        <v>8</v>
      </c>
      <c r="G491" s="216">
        <v>3.9184239999999999</v>
      </c>
      <c r="H491" s="216">
        <v>1</v>
      </c>
      <c r="I491" s="216">
        <v>0.63249999999999995</v>
      </c>
      <c r="J491" s="257"/>
      <c r="K491" s="257"/>
    </row>
    <row r="492" spans="2:11" s="12" customFormat="1" ht="12.6" hidden="1">
      <c r="B492" s="213">
        <v>39264</v>
      </c>
      <c r="C492" s="256"/>
      <c r="D492" s="216">
        <v>51</v>
      </c>
      <c r="E492" s="216">
        <v>108.176081</v>
      </c>
      <c r="F492" s="216">
        <v>6</v>
      </c>
      <c r="G492" s="216">
        <v>2.0692279999999998</v>
      </c>
      <c r="H492" s="216">
        <v>0</v>
      </c>
      <c r="I492" s="216">
        <v>0</v>
      </c>
      <c r="J492" s="257"/>
      <c r="K492" s="257"/>
    </row>
    <row r="493" spans="2:11" s="12" customFormat="1" ht="12.6" hidden="1">
      <c r="B493" s="213">
        <v>39295</v>
      </c>
      <c r="C493" s="256"/>
      <c r="D493" s="216">
        <v>51</v>
      </c>
      <c r="E493" s="216">
        <v>92.528058999999999</v>
      </c>
      <c r="F493" s="216">
        <v>4</v>
      </c>
      <c r="G493" s="216">
        <v>0.244537</v>
      </c>
      <c r="H493" s="216">
        <v>2</v>
      </c>
      <c r="I493" s="216">
        <v>8.9045909999999999</v>
      </c>
      <c r="J493" s="257"/>
      <c r="K493" s="257"/>
    </row>
    <row r="494" spans="2:11" s="12" customFormat="1" ht="12.6" hidden="1">
      <c r="B494" s="213">
        <v>39326</v>
      </c>
      <c r="C494" s="256"/>
      <c r="D494" s="216">
        <v>51</v>
      </c>
      <c r="E494" s="216">
        <v>93.077312000000006</v>
      </c>
      <c r="F494" s="216">
        <v>5</v>
      </c>
      <c r="G494" s="216">
        <v>1.1844110000000001</v>
      </c>
      <c r="H494" s="216">
        <v>1</v>
      </c>
      <c r="I494" s="216">
        <v>0.56999999999999995</v>
      </c>
      <c r="J494" s="257"/>
      <c r="K494" s="257"/>
    </row>
    <row r="495" spans="2:11" s="12" customFormat="1" ht="12.6" hidden="1">
      <c r="B495" s="213">
        <v>39356</v>
      </c>
      <c r="C495" s="256"/>
      <c r="D495" s="216">
        <v>51</v>
      </c>
      <c r="E495" s="216">
        <v>95.098060000000004</v>
      </c>
      <c r="F495" s="216">
        <v>3</v>
      </c>
      <c r="G495" s="216">
        <v>0.196629</v>
      </c>
      <c r="H495" s="216">
        <v>1</v>
      </c>
      <c r="I495" s="216">
        <v>0.56999999999999995</v>
      </c>
      <c r="J495" s="257"/>
      <c r="K495" s="257"/>
    </row>
    <row r="496" spans="2:11" s="12" customFormat="1" ht="12.6" hidden="1">
      <c r="B496" s="213">
        <v>39387</v>
      </c>
      <c r="C496" s="256"/>
      <c r="D496" s="216">
        <v>51</v>
      </c>
      <c r="E496" s="216">
        <v>95.182040999999998</v>
      </c>
      <c r="F496" s="216">
        <v>5</v>
      </c>
      <c r="G496" s="216">
        <v>0.297657</v>
      </c>
      <c r="H496" s="216">
        <v>2</v>
      </c>
      <c r="I496" s="216">
        <v>0.69014900000000001</v>
      </c>
      <c r="J496" s="257"/>
      <c r="K496" s="257"/>
    </row>
    <row r="497" spans="2:11" s="12" customFormat="1" ht="12.6" hidden="1">
      <c r="B497" s="213">
        <v>39417</v>
      </c>
      <c r="C497" s="256"/>
      <c r="D497" s="216">
        <v>51</v>
      </c>
      <c r="E497" s="216">
        <v>94.163246999999998</v>
      </c>
      <c r="F497" s="216">
        <v>5</v>
      </c>
      <c r="G497" s="216">
        <v>4.1139659999999996</v>
      </c>
      <c r="H497" s="216">
        <v>2</v>
      </c>
      <c r="I497" s="216">
        <v>0.684809</v>
      </c>
      <c r="J497" s="257"/>
      <c r="K497" s="257"/>
    </row>
    <row r="498" spans="2:11" s="12" customFormat="1" ht="12.6">
      <c r="B498" s="213">
        <v>39448</v>
      </c>
      <c r="C498" s="256"/>
      <c r="D498" s="216">
        <v>51</v>
      </c>
      <c r="E498" s="216">
        <v>94.355743000000004</v>
      </c>
      <c r="F498" s="216">
        <v>6</v>
      </c>
      <c r="G498" s="216">
        <v>0.22523499999999999</v>
      </c>
      <c r="H498" s="216">
        <v>1</v>
      </c>
      <c r="I498" s="216">
        <v>0.67058799999999996</v>
      </c>
      <c r="J498" s="257"/>
      <c r="K498" s="257"/>
    </row>
    <row r="499" spans="2:11" s="12" customFormat="1" ht="12.6">
      <c r="B499" s="213">
        <v>39479</v>
      </c>
      <c r="C499" s="256"/>
      <c r="D499" s="216">
        <v>50</v>
      </c>
      <c r="E499" s="216">
        <v>93.693955000000003</v>
      </c>
      <c r="F499" s="216">
        <v>2</v>
      </c>
      <c r="G499" s="216">
        <v>0.13952700000000001</v>
      </c>
      <c r="H499" s="216">
        <v>0</v>
      </c>
      <c r="I499" s="216">
        <v>0</v>
      </c>
      <c r="J499" s="257"/>
      <c r="K499" s="257"/>
    </row>
    <row r="500" spans="2:11" s="12" customFormat="1" ht="12.6">
      <c r="B500" s="213">
        <v>39508</v>
      </c>
      <c r="C500" s="256"/>
      <c r="D500" s="216">
        <v>50</v>
      </c>
      <c r="E500" s="216">
        <v>94.868933999999996</v>
      </c>
      <c r="F500" s="216">
        <v>5</v>
      </c>
      <c r="G500" s="216">
        <v>2.170671</v>
      </c>
      <c r="H500" s="216">
        <v>0</v>
      </c>
      <c r="I500" s="216">
        <v>0</v>
      </c>
      <c r="J500" s="257"/>
      <c r="K500" s="257"/>
    </row>
    <row r="501" spans="2:11" s="12" customFormat="1" ht="12.6">
      <c r="B501" s="213">
        <v>39539</v>
      </c>
      <c r="C501" s="256"/>
      <c r="D501" s="216">
        <v>50</v>
      </c>
      <c r="E501" s="216">
        <v>102.90872</v>
      </c>
      <c r="F501" s="216">
        <v>3</v>
      </c>
      <c r="G501" s="216">
        <v>1.139702</v>
      </c>
      <c r="H501" s="216">
        <v>1</v>
      </c>
      <c r="I501" s="216">
        <v>4.6247999999999997E-2</v>
      </c>
      <c r="J501" s="257"/>
      <c r="K501" s="257"/>
    </row>
    <row r="502" spans="2:11" s="12" customFormat="1" ht="12.6">
      <c r="B502" s="213">
        <v>39569</v>
      </c>
      <c r="C502" s="256"/>
      <c r="D502" s="216">
        <v>50</v>
      </c>
      <c r="E502" s="216">
        <v>103.20787</v>
      </c>
      <c r="F502" s="216">
        <v>2</v>
      </c>
      <c r="G502" s="216">
        <v>1.040009</v>
      </c>
      <c r="H502" s="216">
        <v>0</v>
      </c>
      <c r="I502" s="216">
        <v>0</v>
      </c>
      <c r="J502" s="257"/>
      <c r="K502" s="257"/>
    </row>
    <row r="503" spans="2:11" s="12" customFormat="1" ht="12.6">
      <c r="B503" s="213">
        <v>39600</v>
      </c>
      <c r="C503" s="256"/>
      <c r="D503" s="216">
        <v>50</v>
      </c>
      <c r="E503" s="216">
        <v>104.546376</v>
      </c>
      <c r="F503" s="216">
        <v>2</v>
      </c>
      <c r="G503" s="216">
        <v>1.0401849999999999</v>
      </c>
      <c r="H503" s="216">
        <v>0</v>
      </c>
      <c r="I503" s="216">
        <v>0</v>
      </c>
      <c r="J503" s="257"/>
      <c r="K503" s="257"/>
    </row>
    <row r="504" spans="2:11" s="12" customFormat="1" ht="12.6">
      <c r="B504" s="213">
        <v>39630</v>
      </c>
      <c r="C504" s="256"/>
      <c r="D504" s="216">
        <v>50</v>
      </c>
      <c r="E504" s="216">
        <v>115.167225</v>
      </c>
      <c r="F504" s="216">
        <v>5</v>
      </c>
      <c r="G504" s="216">
        <v>9.5140670000000007</v>
      </c>
      <c r="H504" s="216">
        <v>0</v>
      </c>
      <c r="I504" s="216">
        <v>0</v>
      </c>
      <c r="J504" s="257"/>
      <c r="K504" s="257"/>
    </row>
    <row r="505" spans="2:11" s="12" customFormat="1" ht="12.6">
      <c r="B505" s="213">
        <v>39661</v>
      </c>
      <c r="C505" s="256"/>
      <c r="D505" s="216">
        <v>50</v>
      </c>
      <c r="E505" s="216">
        <v>116.359675</v>
      </c>
      <c r="F505" s="216">
        <v>2</v>
      </c>
      <c r="G505" s="216">
        <v>1.0412410000000001</v>
      </c>
      <c r="H505" s="216">
        <v>0</v>
      </c>
      <c r="I505" s="216">
        <v>0</v>
      </c>
      <c r="J505" s="257"/>
      <c r="K505" s="257"/>
    </row>
    <row r="506" spans="2:11" s="12" customFormat="1" ht="12.6">
      <c r="B506" s="213">
        <v>39692</v>
      </c>
      <c r="C506" s="256"/>
      <c r="D506" s="216">
        <v>50</v>
      </c>
      <c r="E506" s="216">
        <v>108.195949</v>
      </c>
      <c r="F506" s="216">
        <v>3</v>
      </c>
      <c r="G506" s="216">
        <v>1.1417269999999999</v>
      </c>
      <c r="H506" s="216">
        <v>1</v>
      </c>
      <c r="I506" s="216">
        <v>9.4</v>
      </c>
      <c r="J506" s="257"/>
      <c r="K506" s="257"/>
    </row>
    <row r="507" spans="2:11" s="12" customFormat="1" ht="12.6">
      <c r="B507" s="213">
        <v>39722</v>
      </c>
      <c r="C507" s="256"/>
      <c r="D507" s="216">
        <v>50</v>
      </c>
      <c r="E507" s="216">
        <v>113.853689</v>
      </c>
      <c r="F507" s="216">
        <v>3</v>
      </c>
      <c r="G507" s="216">
        <v>1.0921050000000001</v>
      </c>
      <c r="H507" s="216">
        <v>0</v>
      </c>
      <c r="I507" s="216">
        <v>0</v>
      </c>
      <c r="J507" s="257"/>
      <c r="K507" s="257"/>
    </row>
    <row r="508" spans="2:11" s="12" customFormat="1" ht="12.6">
      <c r="B508" s="213">
        <v>39753</v>
      </c>
      <c r="C508" s="256"/>
      <c r="D508" s="216">
        <v>50</v>
      </c>
      <c r="E508" s="216">
        <v>115.01299899999999</v>
      </c>
      <c r="F508" s="216">
        <v>3</v>
      </c>
      <c r="G508" s="216">
        <v>1.1425650000000001</v>
      </c>
      <c r="H508" s="216">
        <v>0</v>
      </c>
      <c r="I508" s="216">
        <v>0</v>
      </c>
      <c r="J508" s="257"/>
      <c r="K508" s="257"/>
    </row>
    <row r="509" spans="2:11" s="12" customFormat="1" ht="12.6">
      <c r="B509" s="213">
        <v>39783</v>
      </c>
      <c r="C509" s="256"/>
      <c r="D509" s="216">
        <v>50</v>
      </c>
      <c r="E509" s="216">
        <v>106</v>
      </c>
      <c r="F509" s="216">
        <v>3</v>
      </c>
      <c r="G509" s="216">
        <v>1.1429339999999999</v>
      </c>
      <c r="H509" s="216">
        <v>1</v>
      </c>
      <c r="I509" s="216">
        <v>10</v>
      </c>
      <c r="J509" s="257"/>
      <c r="K509" s="257"/>
    </row>
    <row r="510" spans="2:11" s="12" customFormat="1" ht="12.6">
      <c r="B510" s="213">
        <v>39814</v>
      </c>
      <c r="C510" s="256"/>
      <c r="D510" s="216">
        <v>50</v>
      </c>
      <c r="E510" s="216">
        <v>106.81967</v>
      </c>
      <c r="F510" s="216">
        <v>3</v>
      </c>
      <c r="G510" s="216">
        <v>0.64289300000000005</v>
      </c>
      <c r="H510" s="216">
        <v>0</v>
      </c>
      <c r="I510" s="216">
        <v>0</v>
      </c>
      <c r="J510" s="257"/>
      <c r="K510" s="257"/>
    </row>
    <row r="511" spans="2:11" s="12" customFormat="1" ht="12.6">
      <c r="B511" s="213">
        <v>39845</v>
      </c>
      <c r="C511" s="256"/>
      <c r="D511" s="216">
        <v>50</v>
      </c>
      <c r="E511" s="216">
        <v>107.362036</v>
      </c>
      <c r="F511" s="216">
        <v>2</v>
      </c>
      <c r="G511" s="216">
        <v>0.54236600000000001</v>
      </c>
      <c r="H511" s="216">
        <v>0</v>
      </c>
      <c r="I511" s="216">
        <v>0</v>
      </c>
      <c r="J511" s="257"/>
      <c r="K511" s="257"/>
    </row>
    <row r="512" spans="2:11" s="12" customFormat="1" ht="12.6">
      <c r="B512" s="213">
        <v>39873</v>
      </c>
      <c r="C512" s="256"/>
      <c r="D512" s="216">
        <v>50</v>
      </c>
      <c r="E512" s="216">
        <v>107.504409</v>
      </c>
      <c r="F512" s="216">
        <v>3</v>
      </c>
      <c r="G512" s="216">
        <v>0.14203399999999999</v>
      </c>
      <c r="H512" s="216">
        <v>0</v>
      </c>
      <c r="I512" s="216">
        <v>0</v>
      </c>
      <c r="J512" s="257"/>
      <c r="K512" s="257"/>
    </row>
    <row r="513" spans="2:11" s="12" customFormat="1" ht="12.6">
      <c r="B513" s="213">
        <v>39904</v>
      </c>
      <c r="C513" s="256"/>
      <c r="D513" s="216">
        <v>50</v>
      </c>
      <c r="E513" s="216">
        <v>91.275313999999995</v>
      </c>
      <c r="F513" s="216">
        <v>2</v>
      </c>
      <c r="G513" s="216">
        <v>0.141871</v>
      </c>
      <c r="H513" s="216">
        <v>1</v>
      </c>
      <c r="I513" s="216">
        <v>19.696607</v>
      </c>
      <c r="J513" s="257"/>
      <c r="K513" s="257"/>
    </row>
    <row r="514" spans="2:11" s="12" customFormat="1" ht="12.6">
      <c r="B514" s="213">
        <v>39934</v>
      </c>
      <c r="C514" s="256"/>
      <c r="D514" s="216">
        <v>50</v>
      </c>
      <c r="E514" s="216">
        <v>91.581982999999994</v>
      </c>
      <c r="F514" s="216">
        <v>2</v>
      </c>
      <c r="G514" s="216">
        <v>9.2033000000000004E-2</v>
      </c>
      <c r="H514" s="216">
        <v>0</v>
      </c>
      <c r="I514" s="216">
        <v>0</v>
      </c>
      <c r="J514" s="257"/>
      <c r="K514" s="257"/>
    </row>
    <row r="515" spans="2:11" s="12" customFormat="1" ht="12.6">
      <c r="B515" s="213">
        <v>39965</v>
      </c>
      <c r="C515" s="256"/>
      <c r="D515" s="216">
        <v>50</v>
      </c>
      <c r="E515" s="216">
        <v>91.740029000000007</v>
      </c>
      <c r="F515" s="216">
        <v>3</v>
      </c>
      <c r="G515" s="216">
        <v>0.14194999999999999</v>
      </c>
      <c r="H515" s="216">
        <v>0</v>
      </c>
      <c r="I515" s="216">
        <v>0</v>
      </c>
      <c r="J515" s="257"/>
      <c r="K515" s="257"/>
    </row>
    <row r="516" spans="2:11" s="12" customFormat="1" ht="12.6">
      <c r="B516" s="213">
        <v>39995</v>
      </c>
      <c r="C516" s="256"/>
      <c r="D516" s="216">
        <v>50</v>
      </c>
      <c r="E516" s="216">
        <v>91.718664000000004</v>
      </c>
      <c r="F516" s="216">
        <v>1</v>
      </c>
      <c r="G516" s="216">
        <v>4.1832000000000001E-2</v>
      </c>
      <c r="H516" s="216">
        <v>1</v>
      </c>
      <c r="I516" s="216">
        <v>9.0560000000000002E-2</v>
      </c>
      <c r="J516" s="257"/>
      <c r="K516" s="257"/>
    </row>
    <row r="517" spans="2:11" s="12" customFormat="1" ht="12.6">
      <c r="B517" s="213">
        <v>40026</v>
      </c>
      <c r="C517" s="256"/>
      <c r="D517" s="216">
        <v>50</v>
      </c>
      <c r="E517" s="216">
        <v>91.875924999999995</v>
      </c>
      <c r="F517" s="216">
        <v>3</v>
      </c>
      <c r="G517" s="216">
        <v>0.14194799999999999</v>
      </c>
      <c r="H517" s="216">
        <v>0</v>
      </c>
      <c r="I517" s="216">
        <v>0</v>
      </c>
      <c r="J517" s="257"/>
      <c r="K517" s="257"/>
    </row>
    <row r="518" spans="2:11" s="12" customFormat="1" ht="12.6">
      <c r="B518" s="213">
        <v>40057</v>
      </c>
      <c r="C518" s="256"/>
      <c r="D518" s="216">
        <v>50</v>
      </c>
      <c r="E518" s="216">
        <v>91.929052999999996</v>
      </c>
      <c r="F518" s="216">
        <v>1</v>
      </c>
      <c r="G518" s="216">
        <v>4.1779999999999998E-2</v>
      </c>
      <c r="H518" s="216">
        <v>0</v>
      </c>
      <c r="I518" s="216">
        <v>0</v>
      </c>
      <c r="J518" s="257"/>
      <c r="K518" s="257"/>
    </row>
    <row r="519" spans="2:11" s="12" customFormat="1" ht="12.6">
      <c r="B519" s="213">
        <v>40087</v>
      </c>
      <c r="C519" s="256"/>
      <c r="D519" s="216">
        <v>50</v>
      </c>
      <c r="E519" s="216">
        <v>92.507214000000005</v>
      </c>
      <c r="F519" s="216">
        <v>2</v>
      </c>
      <c r="G519" s="216">
        <v>9.1619000000000006E-2</v>
      </c>
      <c r="H519" s="216">
        <v>0</v>
      </c>
      <c r="I519" s="216">
        <v>0</v>
      </c>
      <c r="J519" s="257"/>
      <c r="K519" s="257"/>
    </row>
    <row r="520" spans="2:11" s="12" customFormat="1" ht="12.6">
      <c r="B520" s="213">
        <v>40118</v>
      </c>
      <c r="C520" s="256"/>
      <c r="D520" s="216">
        <v>50</v>
      </c>
      <c r="E520" s="216">
        <v>92.669436000000005</v>
      </c>
      <c r="F520" s="216">
        <v>3</v>
      </c>
      <c r="G520" s="216">
        <v>0.16203500000000001</v>
      </c>
      <c r="H520" s="216">
        <v>0</v>
      </c>
      <c r="I520" s="216">
        <v>0</v>
      </c>
      <c r="J520" s="257"/>
      <c r="K520" s="257"/>
    </row>
    <row r="521" spans="2:11" s="12" customFormat="1" ht="12.6">
      <c r="B521" s="213">
        <v>40148</v>
      </c>
      <c r="C521" s="256"/>
      <c r="D521" s="216">
        <v>50</v>
      </c>
      <c r="E521" s="216">
        <v>71.720467999999997</v>
      </c>
      <c r="F521" s="216">
        <v>2</v>
      </c>
      <c r="G521" s="216">
        <v>0.14202799999999999</v>
      </c>
      <c r="H521" s="216">
        <v>2</v>
      </c>
      <c r="I521" s="216">
        <v>2.0864729999999998</v>
      </c>
      <c r="J521" s="257"/>
      <c r="K521" s="257"/>
    </row>
    <row r="522" spans="2:11" s="12" customFormat="1" ht="12.6">
      <c r="B522" s="213">
        <v>40179</v>
      </c>
      <c r="C522" s="256"/>
      <c r="D522" s="216">
        <v>50</v>
      </c>
      <c r="E522" s="216">
        <v>71.720467999999997</v>
      </c>
      <c r="F522" s="216">
        <v>2</v>
      </c>
      <c r="G522" s="216">
        <v>0.14202799999999999</v>
      </c>
      <c r="H522" s="216">
        <v>2</v>
      </c>
      <c r="I522" s="216">
        <v>2.0864729999999998</v>
      </c>
      <c r="J522" s="257"/>
      <c r="K522" s="257"/>
    </row>
    <row r="523" spans="2:11" s="12" customFormat="1" ht="12.6">
      <c r="B523" s="213">
        <v>40210</v>
      </c>
      <c r="C523" s="256"/>
      <c r="D523" s="216">
        <v>49</v>
      </c>
      <c r="E523" s="216">
        <v>71.854035999999994</v>
      </c>
      <c r="F523" s="216">
        <v>1</v>
      </c>
      <c r="G523" s="216">
        <v>4.1707000000000001E-2</v>
      </c>
      <c r="H523" s="216">
        <v>0</v>
      </c>
      <c r="I523" s="216">
        <v>0</v>
      </c>
      <c r="J523" s="257"/>
      <c r="K523" s="257"/>
    </row>
    <row r="524" spans="2:11" s="12" customFormat="1" ht="12.6">
      <c r="B524" s="213">
        <v>40238</v>
      </c>
      <c r="C524" s="256"/>
      <c r="D524" s="216">
        <v>49</v>
      </c>
      <c r="E524" s="216">
        <v>71.780547999999996</v>
      </c>
      <c r="F524" s="216">
        <v>2</v>
      </c>
      <c r="G524" s="216">
        <v>0.14191200000000001</v>
      </c>
      <c r="H524" s="216">
        <v>1</v>
      </c>
      <c r="I524" s="216">
        <v>0.307537</v>
      </c>
      <c r="J524" s="257"/>
      <c r="K524" s="257"/>
    </row>
    <row r="525" spans="2:11" s="12" customFormat="1" ht="12.6">
      <c r="B525" s="213">
        <v>40269</v>
      </c>
      <c r="C525" s="256"/>
      <c r="D525" s="216">
        <v>49</v>
      </c>
      <c r="E525" s="216">
        <v>71.482618000000002</v>
      </c>
      <c r="F525" s="216">
        <v>2</v>
      </c>
      <c r="G525" s="216">
        <v>0.1</v>
      </c>
      <c r="H525" s="216">
        <v>1</v>
      </c>
      <c r="I525" s="216">
        <v>0.70588300000000004</v>
      </c>
      <c r="J525" s="257"/>
      <c r="K525" s="257"/>
    </row>
    <row r="526" spans="2:11" s="12" customFormat="1" ht="12.6">
      <c r="B526" s="213">
        <v>40299</v>
      </c>
      <c r="C526" s="256"/>
      <c r="D526" s="216">
        <v>49</v>
      </c>
      <c r="E526" s="216">
        <v>71.577755999999994</v>
      </c>
      <c r="F526" s="216">
        <v>2</v>
      </c>
      <c r="G526" s="216">
        <v>9.2081999999999997E-2</v>
      </c>
      <c r="H526" s="216">
        <v>1</v>
      </c>
      <c r="I526" s="216">
        <v>0.116345</v>
      </c>
      <c r="J526" s="257"/>
      <c r="K526" s="257"/>
    </row>
    <row r="527" spans="2:11" s="12" customFormat="1" ht="12.6">
      <c r="B527" s="213">
        <v>40330</v>
      </c>
      <c r="C527" s="256"/>
      <c r="D527" s="216">
        <v>49</v>
      </c>
      <c r="E527" s="216">
        <v>71.708113999999995</v>
      </c>
      <c r="F527" s="216">
        <v>2</v>
      </c>
      <c r="G527" s="216">
        <v>0.12729199999999999</v>
      </c>
      <c r="H527" s="216">
        <v>0</v>
      </c>
      <c r="I527" s="216">
        <v>0</v>
      </c>
      <c r="J527" s="257"/>
      <c r="K527" s="257"/>
    </row>
    <row r="528" spans="2:11" s="12" customFormat="1" ht="12.6">
      <c r="B528" s="213">
        <v>40360</v>
      </c>
      <c r="C528" s="256"/>
      <c r="D528" s="216">
        <v>49</v>
      </c>
      <c r="E528" s="216">
        <v>71.858429000000001</v>
      </c>
      <c r="F528" s="216">
        <v>3</v>
      </c>
      <c r="G528" s="216">
        <v>0.142455</v>
      </c>
      <c r="H528" s="216">
        <v>0</v>
      </c>
      <c r="I528" s="216">
        <v>0</v>
      </c>
      <c r="J528" s="257"/>
      <c r="K528" s="257"/>
    </row>
    <row r="529" spans="2:11" s="12" customFormat="1" ht="12.6">
      <c r="B529" s="213">
        <v>40391</v>
      </c>
      <c r="C529" s="256"/>
      <c r="D529" s="216">
        <v>50</v>
      </c>
      <c r="E529" s="216">
        <v>74.529304999999994</v>
      </c>
      <c r="F529" s="216">
        <v>4</v>
      </c>
      <c r="G529" s="216">
        <v>2.6624629999999998</v>
      </c>
      <c r="H529" s="216">
        <v>0</v>
      </c>
      <c r="I529" s="216">
        <v>0</v>
      </c>
      <c r="J529" s="257"/>
      <c r="K529" s="257"/>
    </row>
    <row r="530" spans="2:11" s="12" customFormat="1" ht="12.6">
      <c r="B530" s="213">
        <v>40422</v>
      </c>
      <c r="C530" s="256"/>
      <c r="D530" s="216">
        <v>50</v>
      </c>
      <c r="E530" s="216">
        <v>74.742771000000005</v>
      </c>
      <c r="F530" s="216">
        <v>3</v>
      </c>
      <c r="G530" s="216">
        <v>0.172708</v>
      </c>
      <c r="H530" s="216">
        <v>0</v>
      </c>
      <c r="I530" s="216">
        <v>0</v>
      </c>
      <c r="J530" s="257"/>
      <c r="K530" s="257"/>
    </row>
    <row r="531" spans="2:11" s="12" customFormat="1" ht="12.6">
      <c r="B531" s="213">
        <v>40452</v>
      </c>
      <c r="C531" s="256"/>
      <c r="D531" s="216">
        <v>50</v>
      </c>
      <c r="E531" s="216">
        <v>75.213890000000006</v>
      </c>
      <c r="F531" s="216">
        <v>3</v>
      </c>
      <c r="G531" s="216">
        <v>0.342669</v>
      </c>
      <c r="H531" s="216">
        <v>0</v>
      </c>
      <c r="I531" s="216">
        <v>0</v>
      </c>
      <c r="J531" s="257"/>
      <c r="K531" s="257"/>
    </row>
    <row r="532" spans="2:11" s="12" customFormat="1" ht="12.6">
      <c r="B532" s="213">
        <v>40483</v>
      </c>
      <c r="C532" s="256"/>
      <c r="D532" s="216">
        <v>50</v>
      </c>
      <c r="E532" s="216">
        <v>74.551674000000006</v>
      </c>
      <c r="F532" s="216">
        <v>4</v>
      </c>
      <c r="G532" s="216">
        <v>1.0328390000000001</v>
      </c>
      <c r="H532" s="216">
        <v>2</v>
      </c>
      <c r="I532" s="216">
        <v>1.7</v>
      </c>
      <c r="J532" s="257"/>
      <c r="K532" s="257"/>
    </row>
    <row r="533" spans="2:11" s="12" customFormat="1" ht="12.6">
      <c r="B533" s="213">
        <v>40513</v>
      </c>
      <c r="C533" s="256"/>
      <c r="D533" s="216">
        <v>49</v>
      </c>
      <c r="E533" s="216">
        <v>60.150660999999999</v>
      </c>
      <c r="F533" s="216">
        <v>2</v>
      </c>
      <c r="G533" s="216">
        <v>9.2882000000000006E-2</v>
      </c>
      <c r="H533" s="216">
        <v>2</v>
      </c>
      <c r="I533" s="216">
        <v>12.512313000000001</v>
      </c>
      <c r="J533" s="257"/>
      <c r="K533" s="257"/>
    </row>
    <row r="534" spans="2:11" s="12" customFormat="1" ht="12.6">
      <c r="B534" s="213">
        <v>40544</v>
      </c>
      <c r="C534" s="256"/>
      <c r="D534" s="216">
        <v>49</v>
      </c>
      <c r="E534" s="216">
        <v>60.194718000000002</v>
      </c>
      <c r="F534" s="216">
        <v>1</v>
      </c>
      <c r="G534" s="216">
        <v>4.2924999999999998E-2</v>
      </c>
      <c r="H534" s="216">
        <v>0</v>
      </c>
      <c r="I534" s="216">
        <v>0</v>
      </c>
      <c r="J534" s="257"/>
      <c r="K534" s="257"/>
    </row>
    <row r="535" spans="2:11" s="12" customFormat="1" ht="12.6">
      <c r="B535" s="213">
        <v>40575</v>
      </c>
      <c r="C535" s="256"/>
      <c r="D535" s="216">
        <v>49</v>
      </c>
      <c r="E535" s="216">
        <v>60.287689</v>
      </c>
      <c r="F535" s="216">
        <v>2</v>
      </c>
      <c r="G535" s="216">
        <v>9.2970999999999998E-2</v>
      </c>
      <c r="H535" s="216">
        <v>0</v>
      </c>
      <c r="I535" s="216">
        <v>0</v>
      </c>
      <c r="J535" s="257"/>
      <c r="K535" s="257"/>
    </row>
    <row r="536" spans="2:11" s="12" customFormat="1" ht="12.6">
      <c r="B536" s="213">
        <v>40603</v>
      </c>
      <c r="C536" s="256"/>
      <c r="D536" s="216">
        <v>49</v>
      </c>
      <c r="E536" s="216">
        <v>60.381017</v>
      </c>
      <c r="F536" s="216">
        <v>2</v>
      </c>
      <c r="G536" s="216">
        <v>9.3098E-2</v>
      </c>
      <c r="H536" s="216">
        <v>0</v>
      </c>
      <c r="I536" s="216">
        <v>0</v>
      </c>
      <c r="J536" s="257"/>
      <c r="K536" s="257"/>
    </row>
    <row r="537" spans="2:11" s="12" customFormat="1" ht="12.6">
      <c r="B537" s="213">
        <v>40634</v>
      </c>
      <c r="C537" s="216"/>
      <c r="D537" s="216">
        <v>49</v>
      </c>
      <c r="E537" s="216">
        <v>62.432870999999999</v>
      </c>
      <c r="F537" s="217">
        <v>2</v>
      </c>
      <c r="G537" s="216">
        <v>9.3178999999999998E-2</v>
      </c>
      <c r="H537" s="216">
        <v>0</v>
      </c>
      <c r="I537" s="216">
        <v>0</v>
      </c>
      <c r="J537" s="257"/>
      <c r="K537" s="257"/>
    </row>
    <row r="538" spans="2:11" s="12" customFormat="1" ht="12.6">
      <c r="B538" s="213">
        <v>40664</v>
      </c>
      <c r="C538" s="216"/>
      <c r="D538" s="216">
        <v>49</v>
      </c>
      <c r="E538" s="216">
        <v>62.679344</v>
      </c>
      <c r="F538" s="217">
        <v>2</v>
      </c>
      <c r="G538" s="216">
        <v>9.3531000000000003E-2</v>
      </c>
      <c r="H538" s="216">
        <v>0</v>
      </c>
      <c r="I538" s="216">
        <v>0</v>
      </c>
      <c r="J538" s="257"/>
      <c r="K538" s="257"/>
    </row>
    <row r="539" spans="2:11" s="12" customFormat="1" ht="12.6">
      <c r="B539" s="213">
        <v>40695</v>
      </c>
      <c r="C539" s="216"/>
      <c r="D539" s="216">
        <v>49</v>
      </c>
      <c r="E539" s="216">
        <v>62.828243999999998</v>
      </c>
      <c r="F539" s="217">
        <v>2</v>
      </c>
      <c r="G539" s="216">
        <v>0.14566299999999999</v>
      </c>
      <c r="H539" s="216">
        <v>0</v>
      </c>
      <c r="I539" s="216">
        <v>0</v>
      </c>
      <c r="J539" s="257"/>
      <c r="K539" s="257"/>
    </row>
    <row r="540" spans="2:11" s="12" customFormat="1" ht="12.6">
      <c r="B540" s="213">
        <v>40725</v>
      </c>
      <c r="C540" s="256"/>
      <c r="D540" s="216">
        <v>49</v>
      </c>
      <c r="E540" s="216">
        <v>62.922631000000003</v>
      </c>
      <c r="F540" s="216">
        <v>2</v>
      </c>
      <c r="G540" s="216">
        <v>9.3826000000000007E-2</v>
      </c>
      <c r="H540" s="216">
        <v>0</v>
      </c>
      <c r="I540" s="216">
        <v>0</v>
      </c>
      <c r="J540" s="257"/>
      <c r="K540" s="257"/>
    </row>
    <row r="541" spans="2:11" s="12" customFormat="1" ht="12.6">
      <c r="B541" s="213">
        <v>40756</v>
      </c>
      <c r="C541" s="256"/>
      <c r="D541" s="216">
        <v>49</v>
      </c>
      <c r="E541" s="216">
        <v>62.983429999999998</v>
      </c>
      <c r="F541" s="216">
        <v>1</v>
      </c>
      <c r="G541" s="216">
        <v>4.3921000000000002E-2</v>
      </c>
      <c r="H541" s="216">
        <v>0</v>
      </c>
      <c r="I541" s="216">
        <v>0</v>
      </c>
      <c r="J541" s="257"/>
      <c r="K541" s="257"/>
    </row>
    <row r="542" spans="2:11" s="12" customFormat="1" ht="12.6">
      <c r="B542" s="213">
        <v>40787</v>
      </c>
      <c r="C542" s="256"/>
      <c r="D542" s="216">
        <v>49</v>
      </c>
      <c r="E542" s="216">
        <v>63.076625999999997</v>
      </c>
      <c r="F542" s="216">
        <v>1</v>
      </c>
      <c r="G542" s="216">
        <v>4.3964000000000003E-2</v>
      </c>
      <c r="H542" s="216">
        <v>0</v>
      </c>
      <c r="I542" s="216">
        <v>0</v>
      </c>
      <c r="J542" s="257"/>
      <c r="K542" s="257"/>
    </row>
    <row r="543" spans="2:11" s="12" customFormat="1" ht="12.6">
      <c r="B543" s="213">
        <v>40817</v>
      </c>
      <c r="C543" s="256"/>
      <c r="D543" s="216">
        <v>49</v>
      </c>
      <c r="E543" s="216">
        <v>63.318663999999998</v>
      </c>
      <c r="F543" s="216">
        <v>1</v>
      </c>
      <c r="G543" s="216">
        <v>4.4046000000000002E-2</v>
      </c>
      <c r="H543" s="216">
        <v>0</v>
      </c>
      <c r="I543" s="216">
        <v>0</v>
      </c>
      <c r="J543" s="257"/>
      <c r="K543" s="257"/>
    </row>
    <row r="544" spans="2:11" s="12" customFormat="1" ht="12.6">
      <c r="B544" s="213">
        <v>40848</v>
      </c>
      <c r="C544" s="256"/>
      <c r="D544" s="216">
        <v>49</v>
      </c>
      <c r="E544" s="216">
        <v>63.370108999999999</v>
      </c>
      <c r="F544" s="216">
        <v>1</v>
      </c>
      <c r="G544" s="216">
        <v>4.4278999999999999E-2</v>
      </c>
      <c r="H544" s="216">
        <v>0</v>
      </c>
      <c r="I544" s="216">
        <v>0</v>
      </c>
      <c r="J544" s="257"/>
      <c r="K544" s="257"/>
    </row>
    <row r="545" spans="2:11" s="12" customFormat="1" ht="12.6">
      <c r="B545" s="213">
        <v>40878</v>
      </c>
      <c r="C545" s="256"/>
      <c r="D545" s="216">
        <v>49</v>
      </c>
      <c r="E545" s="216">
        <v>64.626017000000004</v>
      </c>
      <c r="F545" s="216">
        <v>2</v>
      </c>
      <c r="G545" s="216">
        <v>1.2444930000000001</v>
      </c>
      <c r="H545" s="216">
        <v>0</v>
      </c>
      <c r="I545" s="216">
        <v>0</v>
      </c>
      <c r="J545" s="257"/>
      <c r="K545" s="257"/>
    </row>
    <row r="546" spans="2:11" s="12" customFormat="1" ht="12.6">
      <c r="B546" s="213">
        <v>40909</v>
      </c>
      <c r="C546" s="256"/>
      <c r="D546" s="216">
        <v>49</v>
      </c>
      <c r="E546" s="216">
        <v>64.131333999999995</v>
      </c>
      <c r="F546" s="216">
        <v>2</v>
      </c>
      <c r="G546" s="216">
        <v>5.4635000000000003E-2</v>
      </c>
      <c r="H546" s="216">
        <v>0</v>
      </c>
      <c r="I546" s="216">
        <v>0</v>
      </c>
      <c r="J546" s="257"/>
      <c r="K546" s="257"/>
    </row>
    <row r="547" spans="2:11" s="12" customFormat="1" ht="12.6">
      <c r="B547" s="213">
        <v>40940</v>
      </c>
      <c r="C547" s="256"/>
      <c r="D547" s="216">
        <v>49</v>
      </c>
      <c r="E547" s="216">
        <v>64.19623</v>
      </c>
      <c r="F547" s="216">
        <v>2</v>
      </c>
      <c r="G547" s="216">
        <v>6.4895999999999995E-2</v>
      </c>
      <c r="H547" s="216">
        <v>0</v>
      </c>
      <c r="I547" s="216">
        <v>0</v>
      </c>
      <c r="J547" s="257"/>
      <c r="K547" s="257"/>
    </row>
    <row r="548" spans="2:11" s="12" customFormat="1" ht="12.6">
      <c r="B548" s="213">
        <v>40969</v>
      </c>
      <c r="C548" s="256"/>
      <c r="D548" s="216">
        <v>49</v>
      </c>
      <c r="E548" s="216">
        <v>67.599756999999997</v>
      </c>
      <c r="F548" s="216">
        <v>4</v>
      </c>
      <c r="G548" s="216">
        <v>3.4032</v>
      </c>
      <c r="H548" s="216">
        <v>0</v>
      </c>
      <c r="I548" s="216">
        <v>0</v>
      </c>
      <c r="J548" s="257"/>
      <c r="K548" s="257"/>
    </row>
    <row r="549" spans="2:11" s="12" customFormat="1" ht="12.6">
      <c r="B549" s="213">
        <v>41000</v>
      </c>
      <c r="C549" s="256"/>
      <c r="D549" s="216">
        <v>49</v>
      </c>
      <c r="E549" s="216">
        <v>71.581344000000001</v>
      </c>
      <c r="F549" s="216">
        <v>2</v>
      </c>
      <c r="G549" s="216">
        <v>1.1717979999999999</v>
      </c>
      <c r="H549" s="216">
        <v>0</v>
      </c>
      <c r="I549" s="216">
        <v>0</v>
      </c>
      <c r="J549" s="257"/>
      <c r="K549" s="257"/>
    </row>
    <row r="550" spans="2:11" s="12" customFormat="1" ht="12.6">
      <c r="B550" s="213">
        <v>41030</v>
      </c>
      <c r="C550" s="256"/>
      <c r="D550" s="216">
        <v>49</v>
      </c>
      <c r="E550" s="216">
        <v>72.781434000000004</v>
      </c>
      <c r="F550" s="216">
        <v>2</v>
      </c>
      <c r="G550" s="216">
        <v>1.1747719999999999</v>
      </c>
      <c r="H550" s="216">
        <v>0</v>
      </c>
      <c r="I550" s="216">
        <v>0</v>
      </c>
      <c r="J550" s="257"/>
      <c r="K550" s="257"/>
    </row>
    <row r="551" spans="2:11" s="12" customFormat="1" ht="12.6">
      <c r="B551" s="213">
        <v>41061</v>
      </c>
      <c r="C551" s="256"/>
      <c r="D551" s="216">
        <v>49</v>
      </c>
      <c r="E551" s="216">
        <v>73.961411999999996</v>
      </c>
      <c r="F551" s="216">
        <v>2</v>
      </c>
      <c r="G551" s="216">
        <v>1.176293</v>
      </c>
      <c r="H551" s="216">
        <v>0</v>
      </c>
      <c r="I551" s="216">
        <v>0</v>
      </c>
      <c r="J551" s="257"/>
      <c r="K551" s="257"/>
    </row>
    <row r="552" spans="2:11" s="12" customFormat="1" ht="12.6">
      <c r="B552" s="213">
        <v>41092</v>
      </c>
      <c r="C552" s="256"/>
      <c r="D552" s="216">
        <v>48</v>
      </c>
      <c r="E552" s="216">
        <v>75.136589999999998</v>
      </c>
      <c r="F552" s="216">
        <v>2</v>
      </c>
      <c r="G552" s="216">
        <v>1.1766179999999999</v>
      </c>
      <c r="H552" s="216">
        <v>0</v>
      </c>
      <c r="I552" s="216">
        <v>0</v>
      </c>
      <c r="J552" s="257"/>
      <c r="K552" s="257"/>
    </row>
    <row r="553" spans="2:11" s="12" customFormat="1" ht="12.6">
      <c r="B553" s="213">
        <v>41124</v>
      </c>
      <c r="C553" s="256"/>
      <c r="D553" s="216">
        <v>48</v>
      </c>
      <c r="E553" s="216">
        <v>75.360425000000006</v>
      </c>
      <c r="F553" s="216">
        <v>3</v>
      </c>
      <c r="G553" s="216">
        <v>0.208671</v>
      </c>
      <c r="H553" s="216">
        <v>0</v>
      </c>
      <c r="I553" s="216">
        <v>0</v>
      </c>
      <c r="J553" s="257"/>
      <c r="K553" s="257"/>
    </row>
    <row r="554" spans="2:11" s="12" customFormat="1" ht="12.6">
      <c r="B554" s="213">
        <v>41156</v>
      </c>
      <c r="C554" s="256"/>
      <c r="D554" s="216">
        <v>48</v>
      </c>
      <c r="E554" s="216">
        <v>75.452124999999995</v>
      </c>
      <c r="F554" s="216">
        <v>1</v>
      </c>
      <c r="G554" s="216">
        <v>4.5122000000000002E-2</v>
      </c>
      <c r="H554" s="216">
        <v>0</v>
      </c>
      <c r="I554" s="216">
        <v>0</v>
      </c>
      <c r="J554" s="257"/>
      <c r="K554" s="257"/>
    </row>
    <row r="555" spans="2:11" s="12" customFormat="1" ht="12.6">
      <c r="B555" s="258">
        <v>41188</v>
      </c>
      <c r="C555" s="259"/>
      <c r="D555" s="216">
        <v>48</v>
      </c>
      <c r="E555" s="216">
        <v>74.290565999999998</v>
      </c>
      <c r="F555" s="216">
        <v>2</v>
      </c>
      <c r="G555" s="216">
        <v>6.5221000000000001E-2</v>
      </c>
      <c r="H555" s="216">
        <v>0</v>
      </c>
      <c r="I555" s="216">
        <v>0</v>
      </c>
      <c r="J555" s="257"/>
      <c r="K555" s="257"/>
    </row>
    <row r="556" spans="2:11" s="12" customFormat="1" ht="12.6">
      <c r="B556" s="258">
        <v>41220</v>
      </c>
      <c r="C556" s="259"/>
      <c r="D556" s="216">
        <v>48</v>
      </c>
      <c r="E556" s="216">
        <v>74.285201000000001</v>
      </c>
      <c r="F556" s="216">
        <v>1</v>
      </c>
      <c r="G556" s="216">
        <v>4.5571E-2</v>
      </c>
      <c r="H556" s="216">
        <v>0</v>
      </c>
      <c r="I556" s="216">
        <v>0</v>
      </c>
      <c r="J556" s="257"/>
      <c r="K556" s="257"/>
    </row>
    <row r="557" spans="2:11" s="12" customFormat="1" ht="12.6">
      <c r="B557" s="258">
        <v>41252</v>
      </c>
      <c r="C557" s="259"/>
      <c r="D557" s="216">
        <v>48</v>
      </c>
      <c r="E557" s="216">
        <v>74.386825999999999</v>
      </c>
      <c r="F557" s="216">
        <v>2</v>
      </c>
      <c r="G557" s="216">
        <v>9.5837000000000006E-2</v>
      </c>
      <c r="H557" s="216">
        <v>0</v>
      </c>
      <c r="I557" s="216">
        <v>0</v>
      </c>
      <c r="J557" s="257"/>
      <c r="K557" s="257"/>
    </row>
    <row r="558" spans="2:11" s="12" customFormat="1" ht="12.6">
      <c r="B558" s="258">
        <v>41275</v>
      </c>
      <c r="C558" s="259"/>
      <c r="D558" s="216">
        <v>48</v>
      </c>
      <c r="E558" s="216">
        <v>74.428724000000003</v>
      </c>
      <c r="F558" s="216">
        <v>1</v>
      </c>
      <c r="G558" s="216">
        <v>4.5615000000000003E-2</v>
      </c>
      <c r="H558" s="216">
        <v>0</v>
      </c>
      <c r="I558" s="216">
        <v>0</v>
      </c>
      <c r="J558" s="257"/>
      <c r="K558" s="257"/>
    </row>
    <row r="559" spans="2:11" s="12" customFormat="1" ht="12.6">
      <c r="B559" s="258">
        <v>41306</v>
      </c>
      <c r="C559" s="259"/>
      <c r="D559" s="216">
        <v>48</v>
      </c>
      <c r="E559" s="216">
        <v>74.474339000000001</v>
      </c>
      <c r="F559" s="216">
        <v>1</v>
      </c>
      <c r="G559" s="216">
        <v>4.5615000000000003E-2</v>
      </c>
      <c r="H559" s="216">
        <v>0</v>
      </c>
      <c r="I559" s="216">
        <v>0</v>
      </c>
      <c r="J559" s="257"/>
      <c r="K559" s="257"/>
    </row>
    <row r="560" spans="2:11" s="12" customFormat="1" ht="12.6">
      <c r="B560" s="258">
        <v>41334</v>
      </c>
      <c r="C560" s="259"/>
      <c r="D560" s="216">
        <v>48</v>
      </c>
      <c r="E560" s="216">
        <v>75.692154000000002</v>
      </c>
      <c r="F560" s="216">
        <v>3</v>
      </c>
      <c r="G560" s="216">
        <v>1.217627</v>
      </c>
      <c r="H560" s="216">
        <v>0</v>
      </c>
      <c r="I560" s="216">
        <v>0</v>
      </c>
      <c r="J560" s="257"/>
      <c r="K560" s="257"/>
    </row>
    <row r="561" spans="2:11" s="12" customFormat="1" ht="12.6">
      <c r="B561" s="258">
        <v>41365</v>
      </c>
      <c r="C561" s="259"/>
      <c r="D561" s="216">
        <v>48</v>
      </c>
      <c r="E561" s="216">
        <v>78.337000000000003</v>
      </c>
      <c r="F561" s="216">
        <v>4</v>
      </c>
      <c r="G561" s="216">
        <v>1.2890999999999999</v>
      </c>
      <c r="H561" s="216">
        <v>0</v>
      </c>
      <c r="I561" s="216">
        <v>0</v>
      </c>
      <c r="J561" s="257"/>
      <c r="K561" s="257"/>
    </row>
    <row r="562" spans="2:11" s="12" customFormat="1" ht="12.6">
      <c r="B562" s="258">
        <v>41395</v>
      </c>
      <c r="C562" s="259"/>
      <c r="D562" s="216">
        <v>48</v>
      </c>
      <c r="E562" s="216">
        <v>79.587199999999996</v>
      </c>
      <c r="F562" s="216">
        <v>3</v>
      </c>
      <c r="G562" s="216">
        <v>1.2428999999999999</v>
      </c>
      <c r="H562" s="216">
        <v>0</v>
      </c>
      <c r="I562" s="216">
        <v>0</v>
      </c>
      <c r="J562" s="257"/>
      <c r="K562" s="257"/>
    </row>
    <row r="563" spans="2:11" s="12" customFormat="1" ht="12.6">
      <c r="B563" s="258">
        <v>41426</v>
      </c>
      <c r="C563" s="259"/>
      <c r="D563" s="216">
        <v>48</v>
      </c>
      <c r="E563" s="216">
        <v>80.823400000000007</v>
      </c>
      <c r="F563" s="216">
        <v>3</v>
      </c>
      <c r="G563" s="216">
        <v>1.2349000000000001</v>
      </c>
      <c r="H563" s="216">
        <v>0</v>
      </c>
      <c r="I563" s="216">
        <v>0</v>
      </c>
      <c r="J563" s="257"/>
      <c r="K563" s="257"/>
    </row>
    <row r="564" spans="2:11" s="12" customFormat="1" ht="12.6">
      <c r="B564" s="258">
        <v>41456</v>
      </c>
      <c r="C564" s="259"/>
      <c r="D564" s="216">
        <v>48</v>
      </c>
      <c r="E564" s="216">
        <v>82.061899999999994</v>
      </c>
      <c r="F564" s="216">
        <v>3</v>
      </c>
      <c r="G564" s="216">
        <v>1.2383</v>
      </c>
      <c r="H564" s="216">
        <v>0</v>
      </c>
      <c r="I564" s="216">
        <v>0</v>
      </c>
      <c r="J564" s="257"/>
      <c r="K564" s="257"/>
    </row>
    <row r="565" spans="2:11" s="12" customFormat="1" ht="12.6">
      <c r="B565" s="258">
        <v>41487</v>
      </c>
      <c r="C565" s="259"/>
      <c r="D565" s="216">
        <v>48</v>
      </c>
      <c r="E565" s="216">
        <v>83.243600000000001</v>
      </c>
      <c r="F565" s="216">
        <v>2</v>
      </c>
      <c r="G565" s="216">
        <v>1.1933</v>
      </c>
      <c r="H565" s="216">
        <v>0</v>
      </c>
      <c r="I565" s="216">
        <v>0</v>
      </c>
      <c r="J565" s="257"/>
      <c r="K565" s="257"/>
    </row>
    <row r="566" spans="2:11" s="12" customFormat="1" ht="12.6">
      <c r="B566" s="258">
        <v>41518</v>
      </c>
      <c r="C566" s="259"/>
      <c r="D566" s="216">
        <v>48</v>
      </c>
      <c r="E566" s="216">
        <v>84.560199999999995</v>
      </c>
      <c r="F566" s="216">
        <v>3</v>
      </c>
      <c r="G566" s="216">
        <v>1.248</v>
      </c>
      <c r="H566" s="216">
        <v>0</v>
      </c>
      <c r="I566" s="216">
        <v>0</v>
      </c>
      <c r="J566" s="257"/>
      <c r="K566" s="257"/>
    </row>
    <row r="567" spans="2:11" s="12" customFormat="1" ht="12.6">
      <c r="B567" s="258">
        <v>41548</v>
      </c>
      <c r="C567" s="259"/>
      <c r="D567" s="216">
        <v>46</v>
      </c>
      <c r="E567" s="216">
        <v>85.618200000000002</v>
      </c>
      <c r="F567" s="216">
        <v>3</v>
      </c>
      <c r="G567" s="216">
        <v>1.2506999999999999</v>
      </c>
      <c r="H567" s="216">
        <v>1</v>
      </c>
      <c r="I567" s="216">
        <v>0.34939999999999999</v>
      </c>
      <c r="J567" s="257"/>
      <c r="K567" s="257"/>
    </row>
    <row r="568" spans="2:11" s="12" customFormat="1" ht="12.6">
      <c r="B568" s="258">
        <v>41579</v>
      </c>
      <c r="C568" s="259"/>
      <c r="D568" s="216">
        <v>46</v>
      </c>
      <c r="E568" s="216">
        <v>86.877300000000005</v>
      </c>
      <c r="F568" s="216">
        <v>3</v>
      </c>
      <c r="G568" s="216">
        <v>1.2557</v>
      </c>
      <c r="H568" s="216">
        <v>0</v>
      </c>
      <c r="I568" s="216">
        <v>0</v>
      </c>
      <c r="J568" s="257"/>
      <c r="K568" s="257"/>
    </row>
    <row r="569" spans="2:11" s="12" customFormat="1" ht="12.6">
      <c r="B569" s="258">
        <v>41609</v>
      </c>
      <c r="C569" s="259"/>
      <c r="D569" s="216">
        <v>46</v>
      </c>
      <c r="E569" s="216">
        <v>88.088300000000004</v>
      </c>
      <c r="F569" s="216">
        <v>2</v>
      </c>
      <c r="G569" s="216">
        <v>1.2081999999999999</v>
      </c>
      <c r="H569" s="216">
        <v>0</v>
      </c>
      <c r="I569" s="216">
        <v>0</v>
      </c>
      <c r="J569" s="257"/>
      <c r="K569" s="257"/>
    </row>
    <row r="570" spans="2:11" s="12" customFormat="1" ht="12.6">
      <c r="B570" s="258">
        <v>41640</v>
      </c>
      <c r="C570" s="259"/>
      <c r="D570" s="216">
        <v>46</v>
      </c>
      <c r="E570" s="216">
        <v>89.351699999999994</v>
      </c>
      <c r="F570" s="216">
        <v>3</v>
      </c>
      <c r="G570" s="216">
        <v>1.262</v>
      </c>
      <c r="H570" s="216">
        <v>0</v>
      </c>
      <c r="I570" s="216">
        <v>0</v>
      </c>
      <c r="J570" s="257"/>
      <c r="K570" s="257"/>
    </row>
    <row r="571" spans="2:11" s="12" customFormat="1" ht="12.6">
      <c r="B571" s="258">
        <v>41671</v>
      </c>
      <c r="C571" s="259"/>
      <c r="D571" s="216">
        <v>46</v>
      </c>
      <c r="E571" s="216">
        <v>90.620400000000004</v>
      </c>
      <c r="F571" s="216">
        <v>3</v>
      </c>
      <c r="G571" s="216">
        <v>1.2685999999999999</v>
      </c>
      <c r="H571" s="216">
        <v>0</v>
      </c>
      <c r="I571" s="216">
        <v>0</v>
      </c>
      <c r="J571" s="257"/>
      <c r="K571" s="257"/>
    </row>
    <row r="572" spans="2:11" s="12" customFormat="1" ht="12.6">
      <c r="B572" s="258">
        <v>41699</v>
      </c>
      <c r="C572" s="259"/>
      <c r="D572" s="216">
        <v>46</v>
      </c>
      <c r="E572" s="216">
        <v>91.843299999999999</v>
      </c>
      <c r="F572" s="216">
        <v>2</v>
      </c>
      <c r="G572" s="216">
        <v>1.2223999999999999</v>
      </c>
      <c r="H572" s="216">
        <v>0</v>
      </c>
      <c r="I572" s="216">
        <v>0</v>
      </c>
      <c r="J572" s="257"/>
      <c r="K572" s="257"/>
    </row>
    <row r="573" spans="2:11" s="12" customFormat="1" ht="12.6">
      <c r="B573" s="258">
        <v>41730</v>
      </c>
      <c r="C573" s="259"/>
      <c r="D573" s="216">
        <v>46</v>
      </c>
      <c r="E573" s="216">
        <v>96.008600000000001</v>
      </c>
      <c r="F573" s="216">
        <v>2</v>
      </c>
      <c r="G573" s="216">
        <v>1.2275</v>
      </c>
      <c r="H573" s="216">
        <v>0</v>
      </c>
      <c r="I573" s="216">
        <v>0</v>
      </c>
      <c r="J573" s="257"/>
      <c r="K573" s="257"/>
    </row>
    <row r="574" spans="2:11" s="12" customFormat="1" ht="12.6">
      <c r="B574" s="258">
        <v>41760</v>
      </c>
      <c r="C574" s="259"/>
      <c r="D574" s="216">
        <v>46</v>
      </c>
      <c r="E574" s="216">
        <v>97.340599999999995</v>
      </c>
      <c r="F574" s="216">
        <v>3</v>
      </c>
      <c r="G574" s="216">
        <v>1.2862</v>
      </c>
      <c r="H574" s="216">
        <v>0</v>
      </c>
      <c r="I574" s="216">
        <v>0</v>
      </c>
      <c r="J574" s="257"/>
      <c r="K574" s="257"/>
    </row>
    <row r="575" spans="2:11" s="12" customFormat="1" ht="12.6">
      <c r="B575" s="258">
        <v>41791</v>
      </c>
      <c r="C575" s="259"/>
      <c r="D575" s="216">
        <v>46</v>
      </c>
      <c r="E575" s="216">
        <v>98.588499999999996</v>
      </c>
      <c r="F575" s="216">
        <v>2</v>
      </c>
      <c r="G575" s="216">
        <v>1.2444</v>
      </c>
      <c r="H575" s="216">
        <v>0</v>
      </c>
      <c r="I575" s="216">
        <v>0</v>
      </c>
      <c r="J575" s="257"/>
      <c r="K575" s="257"/>
    </row>
    <row r="576" spans="2:11" s="12" customFormat="1" ht="12.6">
      <c r="B576" s="258">
        <v>41821</v>
      </c>
      <c r="C576" s="259"/>
      <c r="D576" s="216">
        <v>46</v>
      </c>
      <c r="E576" s="216">
        <v>99.886799999999994</v>
      </c>
      <c r="F576" s="216">
        <v>2</v>
      </c>
      <c r="G576" s="216">
        <v>1.2491000000000001</v>
      </c>
      <c r="H576" s="216">
        <v>0</v>
      </c>
      <c r="I576" s="216">
        <v>0</v>
      </c>
      <c r="J576" s="257"/>
      <c r="K576" s="257"/>
    </row>
    <row r="577" spans="2:11" s="12" customFormat="1" ht="12.6">
      <c r="B577" s="258">
        <v>41852</v>
      </c>
      <c r="C577" s="259"/>
      <c r="D577" s="216">
        <v>46</v>
      </c>
      <c r="E577" s="216">
        <v>101.1825</v>
      </c>
      <c r="F577" s="216">
        <v>2</v>
      </c>
      <c r="G577" s="216">
        <v>1.2641</v>
      </c>
      <c r="H577" s="216">
        <v>0</v>
      </c>
      <c r="I577" s="216">
        <v>0</v>
      </c>
      <c r="J577" s="257"/>
      <c r="K577" s="257"/>
    </row>
    <row r="578" spans="2:11" s="12" customFormat="1" ht="12.6">
      <c r="B578" s="258">
        <v>41883</v>
      </c>
      <c r="C578" s="259"/>
      <c r="D578" s="216">
        <v>46</v>
      </c>
      <c r="E578" s="216">
        <v>102.4855</v>
      </c>
      <c r="F578" s="216">
        <v>2</v>
      </c>
      <c r="G578" s="216">
        <v>1.2533000000000001</v>
      </c>
      <c r="H578" s="216">
        <v>0</v>
      </c>
      <c r="I578" s="216">
        <v>0</v>
      </c>
      <c r="J578" s="257"/>
      <c r="K578" s="257"/>
    </row>
    <row r="579" spans="2:11" s="12" customFormat="1" ht="12.6">
      <c r="B579" s="258">
        <v>41913</v>
      </c>
      <c r="C579" s="259"/>
      <c r="D579" s="216">
        <v>46</v>
      </c>
      <c r="E579" s="216">
        <v>104.1114</v>
      </c>
      <c r="F579" s="216">
        <v>3</v>
      </c>
      <c r="G579" s="216">
        <v>1.3067</v>
      </c>
      <c r="H579" s="216">
        <v>0</v>
      </c>
      <c r="I579" s="216">
        <v>0</v>
      </c>
      <c r="J579" s="257"/>
      <c r="K579" s="257"/>
    </row>
    <row r="580" spans="2:11" s="12" customFormat="1" ht="12.6">
      <c r="B580" s="258">
        <v>41944</v>
      </c>
      <c r="C580" s="259"/>
      <c r="D580" s="216">
        <v>46</v>
      </c>
      <c r="E580" s="216">
        <v>11.3842</v>
      </c>
      <c r="F580" s="216">
        <v>2</v>
      </c>
      <c r="G580" s="216">
        <v>1.2649999999999999</v>
      </c>
      <c r="H580" s="216">
        <v>0</v>
      </c>
      <c r="I580" s="216">
        <v>0</v>
      </c>
      <c r="J580" s="257"/>
      <c r="K580" s="257"/>
    </row>
    <row r="581" spans="2:11" s="12" customFormat="1" ht="12.6">
      <c r="B581" s="258">
        <v>41974</v>
      </c>
      <c r="C581" s="259"/>
      <c r="D581" s="216">
        <v>46</v>
      </c>
      <c r="E581" s="216">
        <v>12.6662</v>
      </c>
      <c r="F581" s="216">
        <v>2</v>
      </c>
      <c r="G581" s="216">
        <v>1.2767999999999999</v>
      </c>
      <c r="H581" s="216">
        <v>0</v>
      </c>
      <c r="I581" s="216">
        <v>0</v>
      </c>
      <c r="J581" s="257"/>
      <c r="K581" s="257"/>
    </row>
    <row r="582" spans="2:11" s="12" customFormat="1" ht="12.6">
      <c r="B582" s="258">
        <v>42005</v>
      </c>
      <c r="C582" s="259"/>
      <c r="D582" s="216">
        <v>59</v>
      </c>
      <c r="E582" s="216">
        <v>19.815999999999999</v>
      </c>
      <c r="F582" s="216">
        <v>4</v>
      </c>
      <c r="G582" s="216">
        <v>1.3305</v>
      </c>
      <c r="H582" s="216">
        <v>0</v>
      </c>
      <c r="I582" s="216">
        <v>0</v>
      </c>
      <c r="J582" s="257"/>
      <c r="K582" s="257"/>
    </row>
    <row r="583" spans="2:11" s="12" customFormat="1" ht="12.6">
      <c r="B583" s="258">
        <v>42036</v>
      </c>
      <c r="C583" s="259"/>
      <c r="D583" s="216">
        <v>46</v>
      </c>
      <c r="E583" s="216">
        <v>15.2257</v>
      </c>
      <c r="F583" s="216">
        <v>2</v>
      </c>
      <c r="G583" s="216">
        <v>1.2767999999999999</v>
      </c>
      <c r="H583" s="216">
        <v>0</v>
      </c>
      <c r="I583" s="216">
        <v>0</v>
      </c>
      <c r="J583" s="257"/>
      <c r="K583" s="257"/>
    </row>
    <row r="584" spans="2:11" s="12" customFormat="1" ht="13.5" customHeight="1">
      <c r="B584" s="258">
        <v>42064</v>
      </c>
      <c r="C584" s="259"/>
      <c r="D584" s="216">
        <v>46</v>
      </c>
      <c r="E584" s="216">
        <v>16.502400000000002</v>
      </c>
      <c r="F584" s="216">
        <v>2</v>
      </c>
      <c r="G584" s="216">
        <v>1.2763</v>
      </c>
      <c r="H584" s="216">
        <v>0</v>
      </c>
      <c r="I584" s="216">
        <v>0</v>
      </c>
      <c r="J584" s="257"/>
      <c r="K584" s="257"/>
    </row>
    <row r="585" spans="2:11" s="12" customFormat="1" ht="13.5" customHeight="1">
      <c r="B585" s="258">
        <v>42095</v>
      </c>
      <c r="C585" s="259"/>
      <c r="D585" s="216">
        <v>45</v>
      </c>
      <c r="E585" s="216">
        <v>21.0944</v>
      </c>
      <c r="F585" s="216">
        <v>2</v>
      </c>
      <c r="G585" s="216">
        <v>1.2804</v>
      </c>
      <c r="H585" s="216">
        <v>1</v>
      </c>
      <c r="I585" s="216">
        <v>2.9999999999999997E-4</v>
      </c>
      <c r="J585" s="257"/>
      <c r="K585" s="257"/>
    </row>
    <row r="586" spans="2:11" s="12" customFormat="1" ht="13.5" customHeight="1">
      <c r="B586" s="258">
        <v>42125</v>
      </c>
      <c r="C586" s="259"/>
      <c r="D586" s="216">
        <v>45</v>
      </c>
      <c r="E586" s="216">
        <v>22.441299999999998</v>
      </c>
      <c r="F586" s="216">
        <v>2</v>
      </c>
      <c r="G586" s="216">
        <v>1.2871999999999999</v>
      </c>
      <c r="H586" s="216">
        <v>0</v>
      </c>
      <c r="I586" s="216">
        <v>0</v>
      </c>
      <c r="J586" s="257"/>
      <c r="K586" s="257"/>
    </row>
    <row r="587" spans="2:11" s="12" customFormat="1" ht="12.6">
      <c r="B587" s="258">
        <v>42156</v>
      </c>
      <c r="C587" s="259"/>
      <c r="D587" s="216">
        <v>45</v>
      </c>
      <c r="E587" s="216">
        <v>23.739699999999999</v>
      </c>
      <c r="F587" s="216">
        <v>2</v>
      </c>
      <c r="G587" s="216">
        <v>1.2949999999999999</v>
      </c>
      <c r="H587" s="216">
        <v>0</v>
      </c>
      <c r="I587" s="216">
        <v>0</v>
      </c>
      <c r="J587" s="257"/>
      <c r="K587" s="257"/>
    </row>
    <row r="588" spans="2:11" s="12" customFormat="1" ht="12.6">
      <c r="B588" s="258">
        <v>42186</v>
      </c>
      <c r="C588" s="259"/>
      <c r="D588" s="216">
        <v>45</v>
      </c>
      <c r="E588" s="216">
        <v>25.0396</v>
      </c>
      <c r="F588" s="216">
        <v>2</v>
      </c>
      <c r="G588" s="216">
        <v>1.2990999999999999</v>
      </c>
      <c r="H588" s="216">
        <v>0</v>
      </c>
      <c r="I588" s="216">
        <v>0</v>
      </c>
      <c r="J588" s="257"/>
      <c r="K588" s="257"/>
    </row>
    <row r="589" spans="2:11" s="12" customFormat="1" ht="12.6">
      <c r="B589" s="258">
        <v>42217</v>
      </c>
      <c r="C589" s="259"/>
      <c r="D589" s="216">
        <v>45</v>
      </c>
      <c r="E589" s="216">
        <v>25.119599999999998</v>
      </c>
      <c r="F589" s="216">
        <v>1</v>
      </c>
      <c r="G589" s="216">
        <v>5.0200000000000002E-2</v>
      </c>
      <c r="H589" s="216">
        <v>0</v>
      </c>
      <c r="I589" s="216">
        <v>0</v>
      </c>
      <c r="J589" s="257"/>
      <c r="K589" s="257"/>
    </row>
    <row r="590" spans="2:11" s="12" customFormat="1" ht="12.6">
      <c r="B590" s="258">
        <v>42248</v>
      </c>
      <c r="C590" s="259"/>
      <c r="D590" s="216">
        <v>45</v>
      </c>
      <c r="E590" s="216">
        <v>25.224599999999999</v>
      </c>
      <c r="F590" s="216">
        <v>1</v>
      </c>
      <c r="G590" s="216">
        <v>5.04E-2</v>
      </c>
      <c r="H590" s="216">
        <v>0</v>
      </c>
      <c r="I590" s="216">
        <v>0</v>
      </c>
      <c r="J590" s="257"/>
      <c r="K590" s="257"/>
    </row>
    <row r="591" spans="2:11" s="12" customFormat="1" ht="12.6">
      <c r="B591" s="258">
        <v>42278</v>
      </c>
      <c r="C591" s="259"/>
      <c r="D591" s="216">
        <v>45</v>
      </c>
      <c r="E591" s="216">
        <v>25.652000000000001</v>
      </c>
      <c r="F591" s="216">
        <v>1</v>
      </c>
      <c r="G591" s="216">
        <v>5.0799999999999998E-2</v>
      </c>
      <c r="H591" s="216">
        <v>0</v>
      </c>
      <c r="I591" s="216">
        <v>0</v>
      </c>
      <c r="J591" s="257"/>
      <c r="K591" s="257"/>
    </row>
    <row r="592" spans="2:11" s="12" customFormat="1" ht="12.6">
      <c r="B592" s="258">
        <v>42309</v>
      </c>
      <c r="C592" s="259"/>
      <c r="D592" s="216">
        <v>45</v>
      </c>
      <c r="E592" s="216">
        <v>25.709700000000002</v>
      </c>
      <c r="F592" s="216">
        <v>1</v>
      </c>
      <c r="G592" s="216">
        <v>5.0999999999999997E-2</v>
      </c>
      <c r="H592" s="216">
        <v>0</v>
      </c>
      <c r="I592" s="216">
        <v>0</v>
      </c>
      <c r="J592" s="257"/>
      <c r="K592" s="257"/>
    </row>
    <row r="593" spans="2:11" s="12" customFormat="1" ht="12.6">
      <c r="B593" s="258">
        <v>42339</v>
      </c>
      <c r="C593" s="259"/>
      <c r="D593" s="216">
        <v>45</v>
      </c>
      <c r="E593" s="216">
        <v>25.7654</v>
      </c>
      <c r="F593" s="216">
        <v>1</v>
      </c>
      <c r="G593" s="216">
        <v>5.1200000000000002E-2</v>
      </c>
      <c r="H593" s="216">
        <v>0</v>
      </c>
      <c r="I593" s="216">
        <v>0</v>
      </c>
      <c r="J593" s="257"/>
      <c r="K593" s="257"/>
    </row>
    <row r="594" spans="2:11" s="12" customFormat="1" ht="12.6">
      <c r="B594" s="258">
        <v>42370</v>
      </c>
      <c r="C594" s="259"/>
      <c r="D594" s="216">
        <v>45</v>
      </c>
      <c r="E594" s="216">
        <v>25.8185</v>
      </c>
      <c r="F594" s="216">
        <v>1</v>
      </c>
      <c r="G594" s="216">
        <v>5.1200000000000002E-2</v>
      </c>
      <c r="H594" s="216">
        <v>0</v>
      </c>
      <c r="I594" s="216">
        <v>0</v>
      </c>
      <c r="J594" s="257"/>
      <c r="K594" s="257"/>
    </row>
    <row r="595" spans="2:11" s="12" customFormat="1" ht="12.6">
      <c r="B595" s="258">
        <v>42401</v>
      </c>
      <c r="C595" s="259"/>
      <c r="D595" s="216">
        <v>45</v>
      </c>
      <c r="E595" s="216">
        <v>28.432700000000001</v>
      </c>
      <c r="F595" s="216">
        <v>3</v>
      </c>
      <c r="G595" s="216">
        <v>2.6141000000000001</v>
      </c>
      <c r="H595" s="216">
        <v>0</v>
      </c>
      <c r="I595" s="216">
        <v>0</v>
      </c>
      <c r="J595" s="257"/>
      <c r="K595" s="257"/>
    </row>
    <row r="596" spans="2:11" s="12" customFormat="1" ht="12.6">
      <c r="B596" s="258">
        <v>42430</v>
      </c>
      <c r="C596" s="259"/>
      <c r="D596" s="216">
        <v>45</v>
      </c>
      <c r="E596" s="216">
        <v>29.770499999999998</v>
      </c>
      <c r="F596" s="216">
        <v>2</v>
      </c>
      <c r="G596" s="216">
        <v>1.3372999999999999</v>
      </c>
      <c r="H596" s="216">
        <v>0</v>
      </c>
      <c r="I596" s="216">
        <v>0</v>
      </c>
      <c r="J596" s="257"/>
      <c r="K596" s="257"/>
    </row>
    <row r="597" spans="2:11" s="12" customFormat="1" ht="12.6">
      <c r="B597" s="258">
        <v>42461</v>
      </c>
      <c r="C597" s="259"/>
      <c r="D597" s="216">
        <v>45</v>
      </c>
      <c r="E597" s="216">
        <v>31.962399999999999</v>
      </c>
      <c r="F597" s="216">
        <v>2</v>
      </c>
      <c r="G597" s="216">
        <v>1.3422000000000001</v>
      </c>
      <c r="H597" s="216">
        <v>0</v>
      </c>
      <c r="I597" s="216">
        <v>0</v>
      </c>
      <c r="J597" s="257"/>
      <c r="K597" s="257"/>
    </row>
    <row r="598" spans="2:11" s="12" customFormat="1" ht="12.6">
      <c r="B598" s="258">
        <v>42491</v>
      </c>
      <c r="C598" s="259"/>
      <c r="D598" s="216">
        <v>45</v>
      </c>
      <c r="E598" s="216">
        <v>33.378100000000003</v>
      </c>
      <c r="F598" s="216">
        <v>2</v>
      </c>
      <c r="G598" s="216">
        <v>1.3471</v>
      </c>
      <c r="H598" s="216">
        <v>0</v>
      </c>
      <c r="I598" s="216">
        <v>0</v>
      </c>
      <c r="J598" s="257"/>
      <c r="K598" s="257"/>
    </row>
    <row r="599" spans="2:11" s="12" customFormat="1" ht="12.6">
      <c r="B599" s="258">
        <v>42522</v>
      </c>
      <c r="C599" s="259"/>
      <c r="D599" s="216">
        <v>45</v>
      </c>
      <c r="E599" s="216">
        <v>34.7333</v>
      </c>
      <c r="F599" s="216">
        <v>2</v>
      </c>
      <c r="G599" s="216">
        <v>1.3515999999999999</v>
      </c>
      <c r="H599" s="216">
        <v>0</v>
      </c>
      <c r="I599" s="216">
        <v>0</v>
      </c>
      <c r="J599" s="257"/>
      <c r="K599" s="257"/>
    </row>
    <row r="600" spans="2:11" s="12" customFormat="1" ht="12.6">
      <c r="B600" s="258">
        <v>42552</v>
      </c>
      <c r="C600" s="259"/>
      <c r="D600" s="216">
        <v>45</v>
      </c>
      <c r="E600" s="216">
        <v>36.088999999999999</v>
      </c>
      <c r="F600" s="216">
        <v>2</v>
      </c>
      <c r="G600" s="216">
        <v>1.3547</v>
      </c>
      <c r="H600" s="216">
        <v>0</v>
      </c>
      <c r="I600" s="216">
        <v>0</v>
      </c>
      <c r="J600" s="257"/>
      <c r="K600" s="257"/>
    </row>
    <row r="601" spans="2:11" s="12" customFormat="1" ht="12.6">
      <c r="B601" s="258">
        <v>42583</v>
      </c>
      <c r="C601" s="259"/>
      <c r="D601" s="216">
        <v>45</v>
      </c>
      <c r="E601" s="216">
        <v>37.479100000000003</v>
      </c>
      <c r="F601" s="216">
        <v>2</v>
      </c>
      <c r="G601" s="216">
        <v>1.3593</v>
      </c>
      <c r="H601" s="216">
        <v>0</v>
      </c>
      <c r="I601" s="216">
        <v>0</v>
      </c>
      <c r="J601" s="257"/>
      <c r="K601" s="257"/>
    </row>
    <row r="602" spans="2:11" s="12" customFormat="1" ht="12.6">
      <c r="B602" s="258">
        <v>42614</v>
      </c>
      <c r="C602" s="259"/>
      <c r="D602" s="216">
        <v>45</v>
      </c>
      <c r="E602" s="216">
        <v>38.888500000000001</v>
      </c>
      <c r="F602" s="216">
        <v>2</v>
      </c>
      <c r="G602" s="216">
        <v>1.3628</v>
      </c>
      <c r="H602" s="216">
        <v>0</v>
      </c>
      <c r="I602" s="216">
        <v>0</v>
      </c>
      <c r="J602" s="257"/>
      <c r="K602" s="257"/>
    </row>
    <row r="603" spans="2:11" s="12" customFormat="1" ht="12.6">
      <c r="B603" s="258">
        <v>42644</v>
      </c>
      <c r="C603" s="259"/>
      <c r="D603" s="216">
        <v>45</v>
      </c>
      <c r="E603" s="216">
        <v>40.581400000000002</v>
      </c>
      <c r="F603" s="216">
        <v>2</v>
      </c>
      <c r="G603" s="216">
        <v>1.3635999999999999</v>
      </c>
      <c r="H603" s="216">
        <v>0</v>
      </c>
      <c r="I603" s="216">
        <v>0</v>
      </c>
      <c r="J603" s="257"/>
      <c r="K603" s="257"/>
    </row>
    <row r="604" spans="2:11" s="12" customFormat="1" ht="12.6">
      <c r="B604" s="258">
        <v>42675</v>
      </c>
      <c r="C604" s="259"/>
      <c r="D604" s="216">
        <v>45</v>
      </c>
      <c r="E604" s="216">
        <v>41.952500000000001</v>
      </c>
      <c r="F604" s="216">
        <v>2</v>
      </c>
      <c r="G604" s="216">
        <v>1.3654999999999999</v>
      </c>
      <c r="H604" s="216">
        <v>0</v>
      </c>
      <c r="I604" s="216">
        <v>0</v>
      </c>
      <c r="J604" s="257"/>
      <c r="K604" s="257"/>
    </row>
    <row r="605" spans="2:11" s="12" customFormat="1" ht="12.6">
      <c r="B605" s="258">
        <v>42705</v>
      </c>
      <c r="C605" s="259"/>
      <c r="D605" s="216">
        <v>45</v>
      </c>
      <c r="E605" s="216">
        <v>43.3245</v>
      </c>
      <c r="F605" s="216">
        <v>2</v>
      </c>
      <c r="G605" s="216">
        <v>1.3682000000000001</v>
      </c>
      <c r="H605" s="216">
        <v>0</v>
      </c>
      <c r="I605" s="216">
        <v>0</v>
      </c>
      <c r="J605" s="257"/>
      <c r="K605" s="257"/>
    </row>
    <row r="606" spans="2:11" s="12" customFormat="1" ht="12.6">
      <c r="B606" s="258">
        <v>42736</v>
      </c>
      <c r="C606" s="259"/>
      <c r="D606" s="216">
        <v>45</v>
      </c>
      <c r="E606" s="216">
        <v>43.679400000000001</v>
      </c>
      <c r="F606" s="216">
        <v>2</v>
      </c>
      <c r="G606" s="216">
        <v>1.37</v>
      </c>
      <c r="H606" s="216">
        <v>0</v>
      </c>
      <c r="I606" s="216">
        <v>0</v>
      </c>
      <c r="J606" s="257"/>
      <c r="K606" s="257"/>
    </row>
    <row r="607" spans="2:11" s="12" customFormat="1" ht="12.6">
      <c r="B607" s="258">
        <v>42767</v>
      </c>
      <c r="C607" s="259"/>
      <c r="D607" s="216">
        <v>44</v>
      </c>
      <c r="E607" s="216">
        <v>45.047800000000002</v>
      </c>
      <c r="F607" s="216">
        <v>2</v>
      </c>
      <c r="G607" s="216">
        <v>1.3685</v>
      </c>
      <c r="H607" s="216">
        <v>0</v>
      </c>
      <c r="I607" s="216">
        <v>0</v>
      </c>
      <c r="J607" s="257"/>
      <c r="K607" s="257"/>
    </row>
    <row r="608" spans="2:11" s="12" customFormat="1" ht="12.6">
      <c r="B608" s="258">
        <v>42795</v>
      </c>
      <c r="C608" s="259"/>
      <c r="D608" s="216">
        <v>44</v>
      </c>
      <c r="E608" s="216">
        <v>46.4208</v>
      </c>
      <c r="F608" s="216">
        <v>2</v>
      </c>
      <c r="G608" s="216">
        <v>1.3724000000000001</v>
      </c>
      <c r="H608" s="216">
        <v>0</v>
      </c>
      <c r="I608" s="216">
        <v>0</v>
      </c>
      <c r="J608" s="257"/>
      <c r="K608" s="257"/>
    </row>
    <row r="609" spans="2:11" s="12" customFormat="1" ht="12.6">
      <c r="B609" s="258">
        <v>42826</v>
      </c>
      <c r="C609" s="259"/>
      <c r="D609" s="216">
        <v>44</v>
      </c>
      <c r="E609" s="216">
        <v>48.668399999999998</v>
      </c>
      <c r="F609" s="216">
        <v>2</v>
      </c>
      <c r="G609" s="216">
        <v>1.3764000000000001</v>
      </c>
      <c r="H609" s="216">
        <v>0</v>
      </c>
      <c r="I609" s="216">
        <v>0</v>
      </c>
      <c r="J609" s="257"/>
      <c r="K609" s="257"/>
    </row>
    <row r="610" spans="2:11" s="12" customFormat="1" ht="12.6">
      <c r="B610" s="258">
        <v>42856</v>
      </c>
      <c r="C610" s="259"/>
      <c r="D610" s="216">
        <v>44</v>
      </c>
      <c r="E610" s="216">
        <v>50.054400000000001</v>
      </c>
      <c r="F610" s="216">
        <v>4</v>
      </c>
      <c r="G610" s="216">
        <v>1.3811</v>
      </c>
      <c r="H610" s="216">
        <v>0</v>
      </c>
      <c r="I610" s="216">
        <v>0</v>
      </c>
      <c r="J610" s="257"/>
      <c r="K610" s="257"/>
    </row>
    <row r="611" spans="2:11" s="12" customFormat="1" ht="12.6">
      <c r="B611" s="258">
        <v>42887</v>
      </c>
      <c r="C611" s="259"/>
      <c r="D611" s="216">
        <v>43</v>
      </c>
      <c r="E611" s="216">
        <v>7.2751000000000001</v>
      </c>
      <c r="F611" s="216">
        <v>2</v>
      </c>
      <c r="G611" s="216">
        <v>1.3847</v>
      </c>
      <c r="H611" s="216">
        <v>0</v>
      </c>
      <c r="I611" s="216">
        <v>0</v>
      </c>
      <c r="J611" s="257"/>
      <c r="K611" s="257"/>
    </row>
    <row r="612" spans="2:11" s="12" customFormat="1" ht="12.6">
      <c r="B612" s="258">
        <v>42917</v>
      </c>
      <c r="C612" s="259"/>
      <c r="D612" s="216">
        <v>43</v>
      </c>
      <c r="E612" s="216">
        <v>8.6089000000000002</v>
      </c>
      <c r="F612" s="216">
        <v>1</v>
      </c>
      <c r="G612" s="216">
        <v>1.3331999999999999</v>
      </c>
      <c r="H612" s="216">
        <v>0</v>
      </c>
      <c r="I612" s="216">
        <v>0</v>
      </c>
      <c r="J612" s="257"/>
      <c r="K612" s="257"/>
    </row>
    <row r="613" spans="2:11" s="12" customFormat="1" ht="12.6">
      <c r="B613" s="258">
        <v>42948</v>
      </c>
      <c r="C613" s="259"/>
      <c r="D613" s="216">
        <v>43</v>
      </c>
      <c r="E613" s="216">
        <v>9.9541000000000004</v>
      </c>
      <c r="F613" s="216">
        <v>1</v>
      </c>
      <c r="G613" s="216">
        <v>1.3298000000000001</v>
      </c>
      <c r="H613" s="216">
        <v>0</v>
      </c>
      <c r="I613" s="216">
        <v>0</v>
      </c>
      <c r="J613" s="257"/>
      <c r="K613" s="257"/>
    </row>
    <row r="614" spans="2:11" s="12" customFormat="1" ht="12.6">
      <c r="B614" s="258">
        <v>42979</v>
      </c>
      <c r="C614" s="259"/>
      <c r="D614" s="216">
        <v>43</v>
      </c>
      <c r="E614" s="216">
        <v>11.317</v>
      </c>
      <c r="F614" s="216">
        <v>1</v>
      </c>
      <c r="G614" s="216">
        <v>1.3302</v>
      </c>
      <c r="H614" s="216">
        <v>0</v>
      </c>
      <c r="I614" s="216">
        <v>0</v>
      </c>
      <c r="J614" s="257"/>
      <c r="K614" s="257"/>
    </row>
    <row r="615" spans="2:11" s="12" customFormat="1" ht="12.6">
      <c r="B615" s="258">
        <v>43009</v>
      </c>
      <c r="C615" s="259"/>
      <c r="D615" s="216">
        <v>43</v>
      </c>
      <c r="E615" s="216">
        <v>12.6607</v>
      </c>
      <c r="F615" s="216">
        <v>1</v>
      </c>
      <c r="G615" s="216">
        <v>1.3328</v>
      </c>
      <c r="H615" s="216">
        <v>0</v>
      </c>
      <c r="I615" s="216">
        <v>0</v>
      </c>
      <c r="J615" s="257"/>
      <c r="K615" s="257"/>
    </row>
    <row r="616" spans="2:11" s="12" customFormat="1" ht="12.6">
      <c r="B616" s="258">
        <v>43040</v>
      </c>
      <c r="C616" s="259"/>
      <c r="D616" s="216">
        <v>43</v>
      </c>
      <c r="E616" s="216">
        <v>13.996600000000001</v>
      </c>
      <c r="F616" s="216">
        <v>1</v>
      </c>
      <c r="G616" s="216">
        <v>1.3317000000000001</v>
      </c>
      <c r="H616" s="216">
        <v>0</v>
      </c>
      <c r="I616" s="216">
        <v>0</v>
      </c>
      <c r="J616" s="257"/>
      <c r="K616" s="257"/>
    </row>
    <row r="617" spans="2:11" s="12" customFormat="1" ht="12.6">
      <c r="B617" s="258">
        <v>43070</v>
      </c>
      <c r="C617" s="259"/>
      <c r="D617" s="216">
        <v>46</v>
      </c>
      <c r="E617" s="216">
        <v>15.3484</v>
      </c>
      <c r="F617" s="216">
        <v>1</v>
      </c>
      <c r="G617" s="216">
        <v>1.3365</v>
      </c>
      <c r="H617" s="216">
        <v>0</v>
      </c>
      <c r="I617" s="216">
        <v>0</v>
      </c>
      <c r="J617" s="257"/>
      <c r="K617" s="257"/>
    </row>
    <row r="618" spans="2:11" s="12" customFormat="1" ht="12.6">
      <c r="B618" s="258">
        <v>43101</v>
      </c>
      <c r="C618" s="259"/>
      <c r="D618" s="216">
        <v>46</v>
      </c>
      <c r="E618" s="216">
        <v>16.689599999999999</v>
      </c>
      <c r="F618" s="216">
        <v>1</v>
      </c>
      <c r="G618" s="216">
        <v>1.3399000000000001</v>
      </c>
      <c r="H618" s="216">
        <v>0</v>
      </c>
      <c r="I618" s="216">
        <v>0</v>
      </c>
      <c r="J618" s="257"/>
      <c r="K618" s="257"/>
    </row>
    <row r="619" spans="2:11" s="12" customFormat="1" ht="12.6">
      <c r="B619" s="258">
        <v>43132</v>
      </c>
      <c r="C619" s="259"/>
      <c r="D619" s="216">
        <v>46</v>
      </c>
      <c r="E619" s="216">
        <v>18.030899999999999</v>
      </c>
      <c r="F619" s="216">
        <v>1</v>
      </c>
      <c r="G619" s="216">
        <v>1.3411999999999999</v>
      </c>
      <c r="H619" s="216">
        <v>0</v>
      </c>
      <c r="I619" s="216">
        <v>0</v>
      </c>
      <c r="J619" s="257"/>
      <c r="K619" s="257"/>
    </row>
    <row r="620" spans="2:11" s="12" customFormat="1" ht="12.6">
      <c r="B620" s="258">
        <v>43160</v>
      </c>
      <c r="C620" s="259"/>
      <c r="D620" s="216">
        <v>46</v>
      </c>
      <c r="E620" s="216">
        <v>19.377300000000002</v>
      </c>
      <c r="F620" s="216">
        <v>1</v>
      </c>
      <c r="G620" s="216">
        <v>1.3461000000000001</v>
      </c>
      <c r="H620" s="216">
        <v>0</v>
      </c>
      <c r="I620" s="216">
        <v>0</v>
      </c>
      <c r="J620" s="257"/>
      <c r="K620" s="257"/>
    </row>
    <row r="621" spans="2:11" s="12" customFormat="1" ht="12.6">
      <c r="B621" s="258">
        <v>43191</v>
      </c>
      <c r="C621" s="259"/>
      <c r="D621" s="216">
        <v>46</v>
      </c>
      <c r="E621" s="216">
        <v>21.214200000000002</v>
      </c>
      <c r="F621" s="216">
        <v>1</v>
      </c>
      <c r="G621" s="216">
        <v>1.3483000000000001</v>
      </c>
      <c r="H621" s="216">
        <v>0</v>
      </c>
      <c r="I621" s="216">
        <v>0</v>
      </c>
      <c r="J621" s="257"/>
      <c r="K621" s="257"/>
    </row>
    <row r="622" spans="2:11" s="12" customFormat="1" ht="12.6">
      <c r="B622" s="258">
        <v>43221</v>
      </c>
      <c r="C622" s="259"/>
      <c r="D622" s="216">
        <v>46</v>
      </c>
      <c r="E622" s="216">
        <v>22.5686</v>
      </c>
      <c r="F622" s="216">
        <v>1</v>
      </c>
      <c r="G622" s="216">
        <v>1.3502000000000001</v>
      </c>
      <c r="H622" s="216">
        <v>0</v>
      </c>
      <c r="I622" s="216">
        <v>0</v>
      </c>
      <c r="J622" s="257"/>
      <c r="K622" s="257"/>
    </row>
    <row r="623" spans="2:11" s="12" customFormat="1" ht="12.6">
      <c r="B623" s="258">
        <v>43252</v>
      </c>
      <c r="C623" s="259"/>
      <c r="D623" s="216">
        <v>46</v>
      </c>
      <c r="E623" s="216">
        <v>23.917400000000001</v>
      </c>
      <c r="F623" s="216">
        <v>1</v>
      </c>
      <c r="G623" s="216">
        <v>1.3539000000000001</v>
      </c>
      <c r="H623" s="216">
        <v>1</v>
      </c>
      <c r="I623" s="216">
        <v>7.1000000000000004E-3</v>
      </c>
      <c r="J623" s="257"/>
      <c r="K623" s="257"/>
    </row>
    <row r="624" spans="2:11" s="12" customFormat="1" ht="12.6">
      <c r="B624" s="258">
        <v>43282</v>
      </c>
      <c r="C624" s="259"/>
      <c r="D624" s="216">
        <v>46</v>
      </c>
      <c r="E624" s="216">
        <v>25.2758</v>
      </c>
      <c r="F624" s="216">
        <v>1</v>
      </c>
      <c r="G624" s="216">
        <v>1.3579000000000001</v>
      </c>
      <c r="H624" s="216">
        <v>0</v>
      </c>
      <c r="I624" s="216">
        <v>0</v>
      </c>
      <c r="J624" s="257"/>
      <c r="K624" s="257"/>
    </row>
    <row r="625" spans="2:11" s="12" customFormat="1" ht="12.6">
      <c r="B625" s="258">
        <v>43313</v>
      </c>
      <c r="C625" s="259"/>
      <c r="D625" s="216">
        <v>46</v>
      </c>
      <c r="E625" s="216">
        <v>26.6553</v>
      </c>
      <c r="F625" s="216">
        <v>1</v>
      </c>
      <c r="G625" s="216">
        <v>1.3601000000000001</v>
      </c>
      <c r="H625" s="216">
        <v>0</v>
      </c>
      <c r="I625" s="216">
        <v>0</v>
      </c>
      <c r="J625" s="257"/>
      <c r="K625" s="257"/>
    </row>
    <row r="626" spans="2:11" s="12" customFormat="1" ht="12.6">
      <c r="B626" s="258">
        <v>43344</v>
      </c>
      <c r="C626" s="259"/>
      <c r="D626" s="216">
        <v>46</v>
      </c>
      <c r="E626" s="216">
        <v>28.0627</v>
      </c>
      <c r="F626" s="216">
        <v>1</v>
      </c>
      <c r="G626" s="216">
        <v>1.3643000000000001</v>
      </c>
      <c r="H626" s="216">
        <v>0</v>
      </c>
      <c r="I626" s="216">
        <v>0</v>
      </c>
      <c r="J626" s="257"/>
      <c r="K626" s="257"/>
    </row>
    <row r="627" spans="2:11" s="12" customFormat="1" ht="12.6">
      <c r="B627" s="258">
        <v>43374</v>
      </c>
      <c r="C627" s="259"/>
      <c r="D627" s="216">
        <v>46</v>
      </c>
      <c r="E627" s="216">
        <v>29.446899999999999</v>
      </c>
      <c r="F627" s="216">
        <v>1</v>
      </c>
      <c r="G627" s="216">
        <v>1.3677999999999999</v>
      </c>
      <c r="H627" s="216">
        <v>0</v>
      </c>
      <c r="I627" s="216">
        <v>0</v>
      </c>
      <c r="J627" s="257"/>
      <c r="K627" s="257"/>
    </row>
    <row r="628" spans="2:11" s="12" customFormat="1" ht="12.6">
      <c r="B628" s="258">
        <v>43405</v>
      </c>
      <c r="C628" s="259"/>
      <c r="D628" s="216">
        <v>46</v>
      </c>
      <c r="E628" s="216">
        <v>30.8247</v>
      </c>
      <c r="F628" s="216">
        <v>1</v>
      </c>
      <c r="G628" s="216">
        <v>1.3715999999999999</v>
      </c>
      <c r="H628" s="216">
        <v>0</v>
      </c>
      <c r="I628" s="216">
        <v>0</v>
      </c>
      <c r="J628" s="257"/>
      <c r="K628" s="257"/>
    </row>
    <row r="629" spans="2:11" s="12" customFormat="1" ht="12.6">
      <c r="B629" s="258">
        <v>43435</v>
      </c>
      <c r="C629" s="259"/>
      <c r="D629" s="216">
        <v>46</v>
      </c>
      <c r="E629" s="216">
        <v>32.205800000000004</v>
      </c>
      <c r="F629" s="216">
        <v>1</v>
      </c>
      <c r="G629" s="216">
        <v>1.3766</v>
      </c>
      <c r="H629" s="216">
        <v>0</v>
      </c>
      <c r="I629" s="216">
        <v>0</v>
      </c>
      <c r="J629" s="257"/>
      <c r="K629" s="257"/>
    </row>
    <row r="630" spans="2:11" s="12" customFormat="1" ht="12.6">
      <c r="B630" s="258">
        <v>43466</v>
      </c>
      <c r="C630" s="259"/>
      <c r="D630" s="216">
        <v>46</v>
      </c>
      <c r="E630" s="216">
        <v>33.585700000000003</v>
      </c>
      <c r="F630" s="216">
        <v>1</v>
      </c>
      <c r="G630" s="216">
        <v>1.3782000000000001</v>
      </c>
      <c r="H630" s="216">
        <v>0</v>
      </c>
      <c r="I630" s="216">
        <v>0</v>
      </c>
      <c r="J630" s="257"/>
      <c r="K630" s="257"/>
    </row>
    <row r="631" spans="2:11" s="12" customFormat="1" ht="12.6">
      <c r="B631" s="258">
        <v>43497</v>
      </c>
      <c r="C631" s="259"/>
      <c r="D631" s="216">
        <v>46</v>
      </c>
      <c r="E631" s="216">
        <v>35.863100000000003</v>
      </c>
      <c r="F631" s="216">
        <v>2</v>
      </c>
      <c r="G631" s="216">
        <v>2.2772999999999999</v>
      </c>
      <c r="H631" s="216">
        <v>0</v>
      </c>
      <c r="I631" s="216">
        <v>0</v>
      </c>
      <c r="J631" s="257"/>
      <c r="K631" s="257"/>
    </row>
    <row r="632" spans="2:11" s="12" customFormat="1" ht="12.6">
      <c r="B632" s="258">
        <v>43525</v>
      </c>
      <c r="C632" s="259"/>
      <c r="D632" s="216">
        <v>46</v>
      </c>
      <c r="E632" s="216">
        <v>35.862900000000003</v>
      </c>
      <c r="F632" s="216">
        <v>0</v>
      </c>
      <c r="G632" s="216">
        <v>0</v>
      </c>
      <c r="H632" s="216">
        <v>1</v>
      </c>
      <c r="I632" s="216">
        <v>2.9999999999999997E-4</v>
      </c>
      <c r="J632" s="257"/>
      <c r="K632" s="257"/>
    </row>
    <row r="633" spans="2:11" s="12" customFormat="1" ht="12.6">
      <c r="B633" s="258">
        <v>43556</v>
      </c>
      <c r="C633" s="259"/>
      <c r="D633" s="216">
        <v>46</v>
      </c>
      <c r="E633" s="216">
        <v>36.540900000000001</v>
      </c>
      <c r="F633" s="216">
        <v>0</v>
      </c>
      <c r="G633" s="216">
        <v>0</v>
      </c>
      <c r="H633" s="216">
        <v>0</v>
      </c>
      <c r="I633" s="216">
        <v>0</v>
      </c>
      <c r="J633" s="257"/>
      <c r="K633" s="257"/>
    </row>
    <row r="634" spans="2:11" s="12" customFormat="1" ht="12.6">
      <c r="B634" s="258">
        <v>43586</v>
      </c>
      <c r="C634" s="259"/>
      <c r="D634" s="216">
        <v>46</v>
      </c>
      <c r="E634" s="216">
        <v>36.546199999999999</v>
      </c>
      <c r="F634" s="216">
        <v>0</v>
      </c>
      <c r="G634" s="216">
        <v>0</v>
      </c>
      <c r="H634" s="216">
        <v>0</v>
      </c>
      <c r="I634" s="216">
        <v>0</v>
      </c>
      <c r="J634" s="257"/>
      <c r="K634" s="257"/>
    </row>
    <row r="635" spans="2:11" s="12" customFormat="1" ht="12.6">
      <c r="B635" s="258">
        <v>43617</v>
      </c>
      <c r="C635" s="259"/>
      <c r="D635" s="216">
        <v>46</v>
      </c>
      <c r="E635" s="216">
        <v>36.548900000000003</v>
      </c>
      <c r="F635" s="216">
        <v>0</v>
      </c>
      <c r="G635" s="216">
        <v>0</v>
      </c>
      <c r="H635" s="216">
        <v>0</v>
      </c>
      <c r="I635" s="216">
        <v>0</v>
      </c>
      <c r="J635" s="257"/>
      <c r="K635" s="257"/>
    </row>
    <row r="636" spans="2:11" s="12" customFormat="1" ht="12.6">
      <c r="B636" s="258">
        <v>43647</v>
      </c>
      <c r="C636" s="259"/>
      <c r="D636" s="216">
        <v>46</v>
      </c>
      <c r="E636" s="216">
        <v>36.549599999999998</v>
      </c>
      <c r="F636" s="216">
        <v>0</v>
      </c>
      <c r="G636" s="216">
        <v>0</v>
      </c>
      <c r="H636" s="216">
        <v>0</v>
      </c>
      <c r="I636" s="216">
        <v>0</v>
      </c>
      <c r="J636" s="257"/>
      <c r="K636" s="257"/>
    </row>
    <row r="637" spans="2:11" s="12" customFormat="1" ht="12.6">
      <c r="B637" s="258">
        <v>43678</v>
      </c>
      <c r="C637" s="259"/>
      <c r="D637" s="216">
        <v>46</v>
      </c>
      <c r="E637" s="216">
        <v>36.573099999999997</v>
      </c>
      <c r="F637" s="216">
        <v>0</v>
      </c>
      <c r="G637" s="216">
        <v>0</v>
      </c>
      <c r="H637" s="216">
        <v>0</v>
      </c>
      <c r="I637" s="216">
        <v>0</v>
      </c>
      <c r="J637" s="257"/>
      <c r="K637" s="257"/>
    </row>
    <row r="638" spans="2:11" s="12" customFormat="1" ht="12.6">
      <c r="B638" s="258">
        <v>43709</v>
      </c>
      <c r="C638" s="259"/>
      <c r="D638" s="216">
        <v>46</v>
      </c>
      <c r="E638" s="216">
        <v>36.617100000000001</v>
      </c>
      <c r="F638" s="216">
        <v>0</v>
      </c>
      <c r="G638" s="216">
        <v>0</v>
      </c>
      <c r="H638" s="216">
        <v>0</v>
      </c>
      <c r="I638" s="216">
        <v>0</v>
      </c>
      <c r="J638" s="257"/>
      <c r="K638" s="257"/>
    </row>
    <row r="639" spans="2:11" s="12" customFormat="1" ht="12.6">
      <c r="B639" s="219"/>
      <c r="C639" s="265"/>
      <c r="D639" s="281"/>
      <c r="E639" s="281"/>
      <c r="F639" s="220"/>
      <c r="G639" s="220"/>
      <c r="H639" s="220"/>
      <c r="I639" s="220"/>
      <c r="J639" s="257"/>
      <c r="K639" s="257"/>
    </row>
    <row r="640" spans="2:11" s="12" customFormat="1" ht="12.6">
      <c r="B640" s="219"/>
      <c r="C640" s="265"/>
      <c r="D640" s="220"/>
      <c r="E640" s="220"/>
      <c r="F640" s="220"/>
      <c r="G640" s="220"/>
      <c r="H640" s="220"/>
      <c r="I640" s="220"/>
      <c r="J640" s="257"/>
      <c r="K640" s="257"/>
    </row>
    <row r="641" spans="2:11" s="182" customFormat="1" ht="12.6">
      <c r="B641" s="267"/>
      <c r="C641" s="250"/>
      <c r="D641" s="273"/>
      <c r="E641" s="273"/>
      <c r="F641" s="273"/>
      <c r="G641" s="273"/>
      <c r="H641" s="273"/>
      <c r="I641" s="270"/>
      <c r="J641" s="250"/>
      <c r="K641" s="250"/>
    </row>
    <row r="642" spans="2:11" s="12" customFormat="1" ht="12.6">
      <c r="B642" s="274" t="s">
        <v>53</v>
      </c>
      <c r="C642" s="257"/>
      <c r="D642" s="275"/>
      <c r="E642" s="275"/>
      <c r="F642" s="275"/>
      <c r="G642" s="275"/>
      <c r="H642" s="275"/>
      <c r="I642" s="276"/>
      <c r="J642" s="257"/>
      <c r="K642" s="257"/>
    </row>
    <row r="643" spans="2:11" s="12" customFormat="1" ht="12.6">
      <c r="B643" s="257"/>
      <c r="C643" s="257"/>
      <c r="D643" s="275"/>
      <c r="E643" s="275"/>
      <c r="F643" s="275"/>
      <c r="G643" s="275"/>
      <c r="H643" s="275"/>
      <c r="I643" s="276"/>
      <c r="J643" s="257"/>
      <c r="K643" s="257"/>
    </row>
    <row r="644" spans="2:11" s="255" customFormat="1" ht="25.2">
      <c r="B644" s="251" t="s">
        <v>22</v>
      </c>
      <c r="C644" s="251"/>
      <c r="D644" s="252" t="s">
        <v>25</v>
      </c>
      <c r="E644" s="252" t="s">
        <v>0</v>
      </c>
      <c r="F644" s="252" t="s">
        <v>1</v>
      </c>
      <c r="G644" s="252" t="s">
        <v>2</v>
      </c>
      <c r="H644" s="252" t="s">
        <v>3</v>
      </c>
      <c r="I644" s="272" t="s">
        <v>4</v>
      </c>
      <c r="J644" s="253"/>
      <c r="K644" s="253"/>
    </row>
    <row r="645" spans="2:11" s="12" customFormat="1" ht="12.6" hidden="1">
      <c r="B645" s="213">
        <v>37469</v>
      </c>
      <c r="C645" s="265"/>
      <c r="D645" s="220">
        <v>66</v>
      </c>
      <c r="E645" s="220">
        <v>144.142248</v>
      </c>
      <c r="F645" s="220">
        <v>23</v>
      </c>
      <c r="G645" s="220">
        <v>4.7922750000000001</v>
      </c>
      <c r="H645" s="220">
        <v>0</v>
      </c>
      <c r="I645" s="220">
        <v>0</v>
      </c>
      <c r="J645" s="257"/>
      <c r="K645" s="257"/>
    </row>
    <row r="646" spans="2:11" s="12" customFormat="1" ht="12.6" hidden="1">
      <c r="B646" s="213">
        <v>37500</v>
      </c>
      <c r="C646" s="256"/>
      <c r="D646" s="216">
        <v>77</v>
      </c>
      <c r="E646" s="216">
        <v>197.43674300000001</v>
      </c>
      <c r="F646" s="216">
        <v>22</v>
      </c>
      <c r="G646" s="216">
        <v>52.328593000000005</v>
      </c>
      <c r="H646" s="216">
        <v>0</v>
      </c>
      <c r="I646" s="216">
        <v>0</v>
      </c>
      <c r="J646" s="257"/>
      <c r="K646" s="257"/>
    </row>
    <row r="647" spans="2:11" s="12" customFormat="1" ht="12.6" hidden="1">
      <c r="B647" s="213">
        <v>37530</v>
      </c>
      <c r="C647" s="256"/>
      <c r="D647" s="216">
        <v>95</v>
      </c>
      <c r="E647" s="216">
        <v>208.659244</v>
      </c>
      <c r="F647" s="216">
        <v>30</v>
      </c>
      <c r="G647" s="216">
        <v>11.121237000000001</v>
      </c>
      <c r="H647" s="216">
        <v>0</v>
      </c>
      <c r="I647" s="216">
        <v>0</v>
      </c>
      <c r="J647" s="257"/>
      <c r="K647" s="257"/>
    </row>
    <row r="648" spans="2:11" s="12" customFormat="1" ht="12.6" hidden="1">
      <c r="B648" s="213">
        <v>37561</v>
      </c>
      <c r="C648" s="256"/>
      <c r="D648" s="216">
        <v>107</v>
      </c>
      <c r="E648" s="216">
        <v>212.07187500000001</v>
      </c>
      <c r="F648" s="216">
        <v>33</v>
      </c>
      <c r="G648" s="216">
        <v>3.3632080000000002</v>
      </c>
      <c r="H648" s="216">
        <v>0</v>
      </c>
      <c r="I648" s="216">
        <v>0</v>
      </c>
      <c r="J648" s="257"/>
      <c r="K648" s="257"/>
    </row>
    <row r="649" spans="2:11" s="12" customFormat="1" ht="12.6" hidden="1">
      <c r="B649" s="213">
        <v>37591</v>
      </c>
      <c r="C649" s="256"/>
      <c r="D649" s="216">
        <v>110</v>
      </c>
      <c r="E649" s="216">
        <v>220.983439</v>
      </c>
      <c r="F649" s="216">
        <v>49</v>
      </c>
      <c r="G649" s="216">
        <v>5.8005620000000011</v>
      </c>
      <c r="H649" s="216">
        <v>0</v>
      </c>
      <c r="I649" s="216">
        <v>0</v>
      </c>
      <c r="J649" s="257"/>
      <c r="K649" s="257"/>
    </row>
    <row r="650" spans="2:11" s="12" customFormat="1" ht="12.6" hidden="1">
      <c r="B650" s="213">
        <v>37622</v>
      </c>
      <c r="C650" s="256"/>
      <c r="D650" s="216">
        <v>113</v>
      </c>
      <c r="E650" s="216">
        <v>229.78711700000002</v>
      </c>
      <c r="F650" s="216">
        <v>47</v>
      </c>
      <c r="G650" s="216">
        <v>6.4842709999999997</v>
      </c>
      <c r="H650" s="216">
        <v>0</v>
      </c>
      <c r="I650" s="216">
        <v>0</v>
      </c>
      <c r="J650" s="257"/>
      <c r="K650" s="257"/>
    </row>
    <row r="651" spans="2:11" s="12" customFormat="1" ht="12.6" hidden="1">
      <c r="B651" s="213">
        <v>37653</v>
      </c>
      <c r="C651" s="256"/>
      <c r="D651" s="216">
        <v>121</v>
      </c>
      <c r="E651" s="216">
        <v>249.62236600000003</v>
      </c>
      <c r="F651" s="216">
        <v>49</v>
      </c>
      <c r="G651" s="216">
        <v>3.5241699999999998</v>
      </c>
      <c r="H651" s="216">
        <v>0</v>
      </c>
      <c r="I651" s="216">
        <v>0</v>
      </c>
      <c r="J651" s="257"/>
      <c r="K651" s="257"/>
    </row>
    <row r="652" spans="2:11" s="12" customFormat="1" ht="12.6" hidden="1">
      <c r="B652" s="213">
        <v>37681</v>
      </c>
      <c r="C652" s="256"/>
      <c r="D652" s="216">
        <v>131</v>
      </c>
      <c r="E652" s="216">
        <v>262.05527700000005</v>
      </c>
      <c r="F652" s="216">
        <v>48</v>
      </c>
      <c r="G652" s="216">
        <v>6.5537650000000003</v>
      </c>
      <c r="H652" s="216">
        <v>0</v>
      </c>
      <c r="I652" s="216">
        <v>0</v>
      </c>
      <c r="J652" s="257"/>
      <c r="K652" s="257"/>
    </row>
    <row r="653" spans="2:11" s="12" customFormat="1" ht="12.6" hidden="1">
      <c r="B653" s="213">
        <v>37712</v>
      </c>
      <c r="C653" s="256"/>
      <c r="D653" s="216">
        <v>137</v>
      </c>
      <c r="E653" s="216">
        <v>313.92261300000007</v>
      </c>
      <c r="F653" s="216">
        <v>63</v>
      </c>
      <c r="G653" s="216">
        <v>47.233987999999997</v>
      </c>
      <c r="H653" s="216">
        <v>0</v>
      </c>
      <c r="I653" s="216">
        <v>0</v>
      </c>
      <c r="J653" s="257"/>
      <c r="K653" s="257"/>
    </row>
    <row r="654" spans="2:11" s="12" customFormat="1" ht="12.6" hidden="1">
      <c r="B654" s="213">
        <v>37742</v>
      </c>
      <c r="C654" s="256"/>
      <c r="D654" s="216">
        <v>149</v>
      </c>
      <c r="E654" s="216">
        <v>318.02967500000005</v>
      </c>
      <c r="F654" s="216">
        <v>62</v>
      </c>
      <c r="G654" s="216">
        <v>5.1411829999999998</v>
      </c>
      <c r="H654" s="216">
        <v>0</v>
      </c>
      <c r="I654" s="216">
        <v>0</v>
      </c>
      <c r="J654" s="257"/>
      <c r="K654" s="257"/>
    </row>
    <row r="655" spans="2:11" s="12" customFormat="1" ht="12.6" hidden="1">
      <c r="B655" s="213">
        <v>37773</v>
      </c>
      <c r="C655" s="256"/>
      <c r="D655" s="216">
        <v>152</v>
      </c>
      <c r="E655" s="216">
        <v>301.12167500000004</v>
      </c>
      <c r="F655" s="216">
        <v>54</v>
      </c>
      <c r="G655" s="216">
        <v>4.2530710000000003</v>
      </c>
      <c r="H655" s="216">
        <v>0</v>
      </c>
      <c r="I655" s="216">
        <v>0</v>
      </c>
      <c r="J655" s="257"/>
      <c r="K655" s="257"/>
    </row>
    <row r="656" spans="2:11" s="12" customFormat="1" ht="12.6" hidden="1">
      <c r="B656" s="213">
        <v>37803</v>
      </c>
      <c r="C656" s="256"/>
      <c r="D656" s="216">
        <v>159</v>
      </c>
      <c r="E656" s="216">
        <v>305.30162000000007</v>
      </c>
      <c r="F656" s="216">
        <v>64</v>
      </c>
      <c r="G656" s="216">
        <v>4.8032399999999997</v>
      </c>
      <c r="H656" s="216">
        <v>0</v>
      </c>
      <c r="I656" s="216">
        <v>0</v>
      </c>
      <c r="J656" s="257"/>
      <c r="K656" s="257"/>
    </row>
    <row r="657" spans="2:11" s="12" customFormat="1" ht="12.6" hidden="1">
      <c r="B657" s="213">
        <v>37834</v>
      </c>
      <c r="C657" s="256"/>
      <c r="D657" s="216">
        <v>160</v>
      </c>
      <c r="E657" s="216">
        <v>311.36695900000001</v>
      </c>
      <c r="F657" s="216">
        <v>63</v>
      </c>
      <c r="G657" s="216">
        <v>7.320895000000001</v>
      </c>
      <c r="H657" s="216">
        <v>0</v>
      </c>
      <c r="I657" s="216">
        <v>0</v>
      </c>
      <c r="J657" s="257"/>
      <c r="K657" s="257"/>
    </row>
    <row r="658" spans="2:11" s="12" customFormat="1" ht="12.6" hidden="1">
      <c r="B658" s="213">
        <v>37865</v>
      </c>
      <c r="C658" s="256"/>
      <c r="D658" s="216">
        <v>170</v>
      </c>
      <c r="E658" s="216">
        <v>272.85405900000001</v>
      </c>
      <c r="F658" s="216">
        <v>55</v>
      </c>
      <c r="G658" s="216">
        <v>4.0860609999999999</v>
      </c>
      <c r="H658" s="216">
        <v>0</v>
      </c>
      <c r="I658" s="216">
        <v>0</v>
      </c>
      <c r="J658" s="257"/>
      <c r="K658" s="257"/>
    </row>
    <row r="659" spans="2:11" s="12" customFormat="1" ht="12.6" hidden="1">
      <c r="B659" s="213">
        <v>37895</v>
      </c>
      <c r="C659" s="256"/>
      <c r="D659" s="216">
        <v>173</v>
      </c>
      <c r="E659" s="216">
        <v>277.20442000000003</v>
      </c>
      <c r="F659" s="216">
        <v>66</v>
      </c>
      <c r="G659" s="216">
        <v>5.0896039999999996</v>
      </c>
      <c r="H659" s="216">
        <v>0</v>
      </c>
      <c r="I659" s="216">
        <v>0</v>
      </c>
      <c r="J659" s="257"/>
      <c r="K659" s="257"/>
    </row>
    <row r="660" spans="2:11" s="12" customFormat="1" ht="12.6" hidden="1">
      <c r="B660" s="213">
        <v>37926</v>
      </c>
      <c r="C660" s="256"/>
      <c r="D660" s="216">
        <v>180</v>
      </c>
      <c r="E660" s="216">
        <v>202.08094800000001</v>
      </c>
      <c r="F660" s="216">
        <v>57</v>
      </c>
      <c r="G660" s="216">
        <v>2.02</v>
      </c>
      <c r="H660" s="216">
        <v>0</v>
      </c>
      <c r="I660" s="216">
        <v>0</v>
      </c>
      <c r="J660" s="257"/>
      <c r="K660" s="257"/>
    </row>
    <row r="661" spans="2:11" s="12" customFormat="1" ht="12.6" hidden="1">
      <c r="B661" s="213">
        <v>37956</v>
      </c>
      <c r="C661" s="256"/>
      <c r="D661" s="216">
        <v>187</v>
      </c>
      <c r="E661" s="216">
        <v>186.26830800000002</v>
      </c>
      <c r="F661" s="216">
        <v>63</v>
      </c>
      <c r="G661" s="216">
        <v>4.3810000000000002</v>
      </c>
      <c r="H661" s="216">
        <v>0</v>
      </c>
      <c r="I661" s="216">
        <v>0</v>
      </c>
      <c r="J661" s="257"/>
      <c r="K661" s="257"/>
    </row>
    <row r="662" spans="2:11" s="12" customFormat="1" ht="12.6" hidden="1">
      <c r="B662" s="213">
        <v>37987</v>
      </c>
      <c r="C662" s="256"/>
      <c r="D662" s="216">
        <v>184</v>
      </c>
      <c r="E662" s="216">
        <v>138.303077</v>
      </c>
      <c r="F662" s="216">
        <v>63</v>
      </c>
      <c r="G662" s="216">
        <v>1.9311750000000001</v>
      </c>
      <c r="H662" s="216">
        <v>0</v>
      </c>
      <c r="I662" s="216">
        <v>0</v>
      </c>
      <c r="J662" s="257"/>
      <c r="K662" s="257"/>
    </row>
    <row r="663" spans="2:11" s="12" customFormat="1" ht="12.6" hidden="1">
      <c r="B663" s="213">
        <v>38018</v>
      </c>
      <c r="C663" s="256"/>
      <c r="D663" s="216">
        <v>188</v>
      </c>
      <c r="E663" s="216">
        <v>133.68865500000001</v>
      </c>
      <c r="F663" s="216">
        <v>55</v>
      </c>
      <c r="G663" s="216">
        <v>1.6</v>
      </c>
      <c r="H663" s="216">
        <v>0</v>
      </c>
      <c r="I663" s="216">
        <v>0</v>
      </c>
      <c r="J663" s="257"/>
      <c r="K663" s="257"/>
    </row>
    <row r="664" spans="2:11" s="12" customFormat="1" ht="12.6" hidden="1">
      <c r="B664" s="213">
        <v>38047</v>
      </c>
      <c r="C664" s="256"/>
      <c r="D664" s="216">
        <v>188</v>
      </c>
      <c r="E664" s="216">
        <v>131.74960900000002</v>
      </c>
      <c r="F664" s="216">
        <v>59</v>
      </c>
      <c r="G664" s="216">
        <v>1.5623039999999999</v>
      </c>
      <c r="H664" s="216">
        <v>0</v>
      </c>
      <c r="I664" s="216">
        <v>0</v>
      </c>
      <c r="J664" s="257"/>
      <c r="K664" s="257"/>
    </row>
    <row r="665" spans="2:11" s="12" customFormat="1" ht="12.6" hidden="1">
      <c r="B665" s="213">
        <v>38078</v>
      </c>
      <c r="C665" s="256"/>
      <c r="D665" s="216">
        <v>188</v>
      </c>
      <c r="E665" s="216">
        <v>130.06438199999999</v>
      </c>
      <c r="F665" s="216">
        <v>56</v>
      </c>
      <c r="G665" s="216">
        <v>1.68</v>
      </c>
      <c r="H665" s="216">
        <v>0</v>
      </c>
      <c r="I665" s="216">
        <v>0</v>
      </c>
      <c r="J665" s="257"/>
      <c r="K665" s="257"/>
    </row>
    <row r="666" spans="2:11" s="12" customFormat="1" ht="12.6" hidden="1">
      <c r="B666" s="213">
        <v>38108</v>
      </c>
      <c r="C666" s="256"/>
      <c r="D666" s="216">
        <v>197</v>
      </c>
      <c r="E666" s="216">
        <v>126.19818200000002</v>
      </c>
      <c r="F666" s="216">
        <v>49</v>
      </c>
      <c r="G666" s="216">
        <v>1.46</v>
      </c>
      <c r="H666" s="216">
        <v>0</v>
      </c>
      <c r="I666" s="216">
        <v>0</v>
      </c>
      <c r="J666" s="257"/>
    </row>
    <row r="667" spans="2:11" s="12" customFormat="1" ht="12.6" hidden="1">
      <c r="B667" s="213">
        <v>38139</v>
      </c>
      <c r="C667" s="256"/>
      <c r="D667" s="216">
        <v>196</v>
      </c>
      <c r="E667" s="216">
        <v>57.022554999999997</v>
      </c>
      <c r="F667" s="216">
        <v>55</v>
      </c>
      <c r="G667" s="216">
        <v>1.573901</v>
      </c>
      <c r="H667" s="216">
        <v>0</v>
      </c>
      <c r="I667" s="216">
        <v>0</v>
      </c>
      <c r="J667" s="257"/>
      <c r="K667" s="257"/>
    </row>
    <row r="668" spans="2:11" s="12" customFormat="1" ht="12.6" hidden="1">
      <c r="B668" s="213">
        <v>38169</v>
      </c>
      <c r="C668" s="256"/>
      <c r="D668" s="216">
        <f t="shared" ref="D668:I677" si="4">+D878+D1088</f>
        <v>195</v>
      </c>
      <c r="E668" s="216">
        <f t="shared" si="4"/>
        <v>59</v>
      </c>
      <c r="F668" s="216">
        <f t="shared" si="4"/>
        <v>53</v>
      </c>
      <c r="G668" s="216">
        <f t="shared" si="4"/>
        <v>1</v>
      </c>
      <c r="H668" s="216">
        <f t="shared" si="4"/>
        <v>0</v>
      </c>
      <c r="I668" s="216">
        <f t="shared" si="4"/>
        <v>0</v>
      </c>
      <c r="J668" s="257"/>
      <c r="K668" s="257"/>
    </row>
    <row r="669" spans="2:11" s="12" customFormat="1" ht="12.6" hidden="1">
      <c r="B669" s="213">
        <v>38200</v>
      </c>
      <c r="C669" s="256"/>
      <c r="D669" s="216">
        <f t="shared" si="4"/>
        <v>192</v>
      </c>
      <c r="E669" s="216">
        <f t="shared" si="4"/>
        <v>60</v>
      </c>
      <c r="F669" s="216">
        <f t="shared" si="4"/>
        <v>50</v>
      </c>
      <c r="G669" s="216">
        <f t="shared" si="4"/>
        <v>3</v>
      </c>
      <c r="H669" s="216">
        <f t="shared" si="4"/>
        <v>0</v>
      </c>
      <c r="I669" s="216">
        <f t="shared" si="4"/>
        <v>0</v>
      </c>
      <c r="J669" s="257"/>
      <c r="K669" s="257"/>
    </row>
    <row r="670" spans="2:11" s="12" customFormat="1" ht="12.6" hidden="1">
      <c r="B670" s="213">
        <v>38231</v>
      </c>
      <c r="C670" s="256"/>
      <c r="D670" s="216">
        <f t="shared" si="4"/>
        <v>213</v>
      </c>
      <c r="E670" s="216">
        <f t="shared" si="4"/>
        <v>123</v>
      </c>
      <c r="F670" s="216">
        <f t="shared" si="4"/>
        <v>60</v>
      </c>
      <c r="G670" s="216">
        <f t="shared" si="4"/>
        <v>2</v>
      </c>
      <c r="H670" s="216">
        <f t="shared" si="4"/>
        <v>13</v>
      </c>
      <c r="I670" s="216">
        <f t="shared" si="4"/>
        <v>0</v>
      </c>
      <c r="J670" s="257"/>
      <c r="K670" s="257"/>
    </row>
    <row r="671" spans="2:11" s="12" customFormat="1" ht="12.6" hidden="1">
      <c r="B671" s="213">
        <v>38261</v>
      </c>
      <c r="C671" s="256"/>
      <c r="D671" s="216">
        <f t="shared" si="4"/>
        <v>188</v>
      </c>
      <c r="E671" s="216">
        <f t="shared" si="4"/>
        <v>61.971718000000003</v>
      </c>
      <c r="F671" s="216">
        <f t="shared" si="4"/>
        <v>50</v>
      </c>
      <c r="G671" s="216">
        <f t="shared" si="4"/>
        <v>4.3438270000000001</v>
      </c>
      <c r="H671" s="216">
        <f t="shared" si="4"/>
        <v>0</v>
      </c>
      <c r="I671" s="216">
        <f t="shared" si="4"/>
        <v>0</v>
      </c>
      <c r="J671" s="257"/>
      <c r="K671" s="257"/>
    </row>
    <row r="672" spans="2:11" s="12" customFormat="1" ht="12.6" hidden="1">
      <c r="B672" s="213">
        <v>38292</v>
      </c>
      <c r="C672" s="256"/>
      <c r="D672" s="216">
        <f t="shared" si="4"/>
        <v>188</v>
      </c>
      <c r="E672" s="216">
        <f t="shared" si="4"/>
        <v>58.418631000000005</v>
      </c>
      <c r="F672" s="216">
        <f t="shared" si="4"/>
        <v>47</v>
      </c>
      <c r="G672" s="216">
        <f t="shared" si="4"/>
        <v>1.2549999999999999</v>
      </c>
      <c r="H672" s="216">
        <f t="shared" si="4"/>
        <v>0</v>
      </c>
      <c r="I672" s="216">
        <f t="shared" si="4"/>
        <v>0</v>
      </c>
      <c r="J672" s="257"/>
      <c r="K672" s="257"/>
    </row>
    <row r="673" spans="2:11" s="12" customFormat="1" ht="12.6" hidden="1">
      <c r="B673" s="213">
        <v>38322</v>
      </c>
      <c r="C673" s="256"/>
      <c r="D673" s="216">
        <f t="shared" si="4"/>
        <v>184</v>
      </c>
      <c r="E673" s="216">
        <f t="shared" si="4"/>
        <v>58.889211000000003</v>
      </c>
      <c r="F673" s="216">
        <f t="shared" si="4"/>
        <v>45</v>
      </c>
      <c r="G673" s="216">
        <f t="shared" si="4"/>
        <v>1.2350000000000001</v>
      </c>
      <c r="H673" s="216">
        <f t="shared" si="4"/>
        <v>1</v>
      </c>
      <c r="I673" s="216">
        <f t="shared" si="4"/>
        <v>0.33840399999999998</v>
      </c>
      <c r="J673" s="257"/>
      <c r="K673" s="257"/>
    </row>
    <row r="674" spans="2:11" s="12" customFormat="1" ht="12.6" hidden="1">
      <c r="B674" s="213">
        <v>38353</v>
      </c>
      <c r="C674" s="256"/>
      <c r="D674" s="216">
        <f t="shared" si="4"/>
        <v>183</v>
      </c>
      <c r="E674" s="216">
        <f t="shared" si="4"/>
        <v>48.068174999999997</v>
      </c>
      <c r="F674" s="216">
        <f t="shared" si="4"/>
        <v>43</v>
      </c>
      <c r="G674" s="216">
        <f t="shared" si="4"/>
        <v>1.216</v>
      </c>
      <c r="H674" s="216">
        <f t="shared" si="4"/>
        <v>0</v>
      </c>
      <c r="I674" s="216">
        <f t="shared" si="4"/>
        <v>0</v>
      </c>
      <c r="J674" s="257"/>
      <c r="K674" s="257"/>
    </row>
    <row r="675" spans="2:11" s="12" customFormat="1" ht="12.6" hidden="1">
      <c r="B675" s="213">
        <v>38384</v>
      </c>
      <c r="C675" s="256"/>
      <c r="D675" s="216">
        <f t="shared" si="4"/>
        <v>179</v>
      </c>
      <c r="E675" s="216">
        <f t="shared" si="4"/>
        <v>48.412013999999999</v>
      </c>
      <c r="F675" s="216">
        <f t="shared" si="4"/>
        <v>45</v>
      </c>
      <c r="G675" s="216">
        <f t="shared" si="4"/>
        <v>1.397359</v>
      </c>
      <c r="H675" s="216">
        <f t="shared" si="4"/>
        <v>0</v>
      </c>
      <c r="I675" s="216">
        <f t="shared" si="4"/>
        <v>0</v>
      </c>
      <c r="J675" s="257"/>
      <c r="K675" s="257"/>
    </row>
    <row r="676" spans="2:11" s="12" customFormat="1" ht="12.6" hidden="1">
      <c r="B676" s="213">
        <v>38412</v>
      </c>
      <c r="C676" s="256"/>
      <c r="D676" s="216">
        <f t="shared" si="4"/>
        <v>177</v>
      </c>
      <c r="E676" s="216">
        <f t="shared" si="4"/>
        <v>50.006315999999998</v>
      </c>
      <c r="F676" s="216">
        <f t="shared" si="4"/>
        <v>42</v>
      </c>
      <c r="G676" s="216">
        <f t="shared" si="4"/>
        <v>1.1299999999999999</v>
      </c>
      <c r="H676" s="216">
        <f t="shared" si="4"/>
        <v>0</v>
      </c>
      <c r="I676" s="216">
        <f t="shared" si="4"/>
        <v>0</v>
      </c>
      <c r="J676" s="257"/>
      <c r="K676" s="257"/>
    </row>
    <row r="677" spans="2:11" s="12" customFormat="1" ht="12.6" hidden="1">
      <c r="B677" s="213">
        <v>38443</v>
      </c>
      <c r="C677" s="256"/>
      <c r="D677" s="216">
        <f t="shared" si="4"/>
        <v>176</v>
      </c>
      <c r="E677" s="216">
        <f t="shared" si="4"/>
        <v>53.402138000000001</v>
      </c>
      <c r="F677" s="216">
        <f t="shared" si="4"/>
        <v>44</v>
      </c>
      <c r="G677" s="216">
        <f t="shared" si="4"/>
        <v>3.2914940000000001</v>
      </c>
      <c r="H677" s="216">
        <f t="shared" si="4"/>
        <v>0</v>
      </c>
      <c r="I677" s="216">
        <f t="shared" si="4"/>
        <v>0</v>
      </c>
      <c r="J677" s="257"/>
      <c r="K677" s="257"/>
    </row>
    <row r="678" spans="2:11" s="12" customFormat="1" ht="12.6" hidden="1">
      <c r="B678" s="213">
        <v>38473</v>
      </c>
      <c r="C678" s="256"/>
      <c r="D678" s="216">
        <f t="shared" ref="D678:I687" si="5">+D888+D1098</f>
        <v>174</v>
      </c>
      <c r="E678" s="216">
        <f t="shared" si="5"/>
        <v>53.017184</v>
      </c>
      <c r="F678" s="216">
        <f t="shared" si="5"/>
        <v>38</v>
      </c>
      <c r="G678" s="216">
        <f t="shared" si="5"/>
        <v>1.0249999999999999</v>
      </c>
      <c r="H678" s="216">
        <f t="shared" si="5"/>
        <v>0</v>
      </c>
      <c r="I678" s="216">
        <f t="shared" si="5"/>
        <v>0</v>
      </c>
      <c r="J678" s="257"/>
      <c r="K678" s="257"/>
    </row>
    <row r="679" spans="2:11" s="12" customFormat="1" ht="12.6" hidden="1">
      <c r="B679" s="213">
        <v>38504</v>
      </c>
      <c r="C679" s="256"/>
      <c r="D679" s="216">
        <f t="shared" si="5"/>
        <v>173</v>
      </c>
      <c r="E679" s="216">
        <f t="shared" si="5"/>
        <v>53.509863000000003</v>
      </c>
      <c r="F679" s="216">
        <f t="shared" si="5"/>
        <v>42</v>
      </c>
      <c r="G679" s="216">
        <f t="shared" si="5"/>
        <v>1.08572</v>
      </c>
      <c r="H679" s="216">
        <f t="shared" si="5"/>
        <v>0</v>
      </c>
      <c r="I679" s="216">
        <f t="shared" si="5"/>
        <v>0</v>
      </c>
      <c r="J679" s="257"/>
      <c r="K679" s="257"/>
    </row>
    <row r="680" spans="2:11" s="12" customFormat="1" ht="12.6" hidden="1">
      <c r="B680" s="213">
        <v>38534</v>
      </c>
      <c r="C680" s="256"/>
      <c r="D680" s="216">
        <f t="shared" si="5"/>
        <v>172</v>
      </c>
      <c r="E680" s="216">
        <f t="shared" si="5"/>
        <v>52.501708000000001</v>
      </c>
      <c r="F680" s="216">
        <f t="shared" si="5"/>
        <v>40</v>
      </c>
      <c r="G680" s="216">
        <f t="shared" si="5"/>
        <v>1.0550489999999999</v>
      </c>
      <c r="H680" s="216">
        <f t="shared" si="5"/>
        <v>0</v>
      </c>
      <c r="I680" s="216">
        <f t="shared" si="5"/>
        <v>0</v>
      </c>
      <c r="J680" s="257"/>
      <c r="K680" s="257"/>
    </row>
    <row r="681" spans="2:11" s="12" customFormat="1" ht="12.6" hidden="1">
      <c r="B681" s="213">
        <v>38565</v>
      </c>
      <c r="C681" s="256"/>
      <c r="D681" s="216">
        <f t="shared" si="5"/>
        <v>172</v>
      </c>
      <c r="E681" s="216">
        <f t="shared" si="5"/>
        <v>53.536135000000002</v>
      </c>
      <c r="F681" s="216">
        <f t="shared" si="5"/>
        <v>38</v>
      </c>
      <c r="G681" s="216">
        <f t="shared" si="5"/>
        <v>1.03</v>
      </c>
      <c r="H681" s="216">
        <f t="shared" si="5"/>
        <v>0</v>
      </c>
      <c r="I681" s="216">
        <f t="shared" si="5"/>
        <v>0</v>
      </c>
      <c r="J681" s="257"/>
      <c r="K681" s="257"/>
    </row>
    <row r="682" spans="2:11" s="12" customFormat="1" ht="12.6" hidden="1">
      <c r="B682" s="213">
        <v>38596</v>
      </c>
      <c r="C682" s="256"/>
      <c r="D682" s="216">
        <f t="shared" si="5"/>
        <v>171</v>
      </c>
      <c r="E682" s="216">
        <f t="shared" si="5"/>
        <v>51.095063000000003</v>
      </c>
      <c r="F682" s="216">
        <f t="shared" si="5"/>
        <v>38</v>
      </c>
      <c r="G682" s="216">
        <f t="shared" si="5"/>
        <v>1.1100000000000001</v>
      </c>
      <c r="H682" s="216">
        <f t="shared" si="5"/>
        <v>0</v>
      </c>
      <c r="I682" s="216">
        <f t="shared" si="5"/>
        <v>0</v>
      </c>
      <c r="J682" s="257"/>
      <c r="K682" s="257"/>
    </row>
    <row r="683" spans="2:11" s="12" customFormat="1" ht="12.6" hidden="1">
      <c r="B683" s="213">
        <v>38626</v>
      </c>
      <c r="C683" s="256"/>
      <c r="D683" s="216">
        <f t="shared" si="5"/>
        <v>171</v>
      </c>
      <c r="E683" s="216">
        <f t="shared" si="5"/>
        <v>51.371229999999997</v>
      </c>
      <c r="F683" s="216">
        <f t="shared" si="5"/>
        <v>31</v>
      </c>
      <c r="G683" s="216">
        <f t="shared" si="5"/>
        <v>0.77500000000000002</v>
      </c>
      <c r="H683" s="216">
        <f t="shared" si="5"/>
        <v>13</v>
      </c>
      <c r="I683" s="216">
        <f t="shared" si="5"/>
        <v>0.67970900000000001</v>
      </c>
      <c r="J683" s="257"/>
      <c r="K683" s="257"/>
    </row>
    <row r="684" spans="2:11" s="12" customFormat="1" ht="12.6" hidden="1">
      <c r="B684" s="213">
        <v>38657</v>
      </c>
      <c r="C684" s="256"/>
      <c r="D684" s="216">
        <f t="shared" si="5"/>
        <v>169</v>
      </c>
      <c r="E684" s="216">
        <f t="shared" si="5"/>
        <v>51.133170999999997</v>
      </c>
      <c r="F684" s="216">
        <f t="shared" si="5"/>
        <v>31</v>
      </c>
      <c r="G684" s="216">
        <f t="shared" si="5"/>
        <v>0.76129999999999998</v>
      </c>
      <c r="H684" s="216">
        <f t="shared" si="5"/>
        <v>0</v>
      </c>
      <c r="I684" s="216">
        <f t="shared" si="5"/>
        <v>0</v>
      </c>
      <c r="J684" s="257"/>
      <c r="K684" s="257"/>
    </row>
    <row r="685" spans="2:11" s="12" customFormat="1" ht="12.6" hidden="1">
      <c r="B685" s="213">
        <v>38687</v>
      </c>
      <c r="C685" s="256"/>
      <c r="D685" s="216">
        <f t="shared" si="5"/>
        <v>169</v>
      </c>
      <c r="E685" s="216">
        <f t="shared" si="5"/>
        <v>49.487233000000003</v>
      </c>
      <c r="F685" s="216">
        <f t="shared" si="5"/>
        <v>32</v>
      </c>
      <c r="G685" s="216">
        <f t="shared" si="5"/>
        <v>0.76500000000000001</v>
      </c>
      <c r="H685" s="216">
        <f t="shared" si="5"/>
        <v>0</v>
      </c>
      <c r="I685" s="216">
        <f t="shared" si="5"/>
        <v>0</v>
      </c>
    </row>
    <row r="686" spans="2:11" s="12" customFormat="1" ht="12.6" hidden="1">
      <c r="B686" s="213">
        <v>38718</v>
      </c>
      <c r="C686" s="256"/>
      <c r="D686" s="216">
        <f t="shared" si="5"/>
        <v>168</v>
      </c>
      <c r="E686" s="216">
        <f t="shared" si="5"/>
        <v>50.196109</v>
      </c>
      <c r="F686" s="216">
        <f t="shared" si="5"/>
        <v>30</v>
      </c>
      <c r="G686" s="216">
        <f t="shared" si="5"/>
        <v>0.71499999999999997</v>
      </c>
      <c r="H686" s="216">
        <f t="shared" si="5"/>
        <v>3</v>
      </c>
      <c r="I686" s="216">
        <f t="shared" si="5"/>
        <v>2.4719999999999998E-3</v>
      </c>
      <c r="J686" s="257"/>
      <c r="K686" s="257"/>
    </row>
    <row r="687" spans="2:11" s="12" customFormat="1" ht="12.6" hidden="1">
      <c r="B687" s="213">
        <v>38749</v>
      </c>
      <c r="C687" s="256"/>
      <c r="D687" s="216">
        <f t="shared" si="5"/>
        <v>168</v>
      </c>
      <c r="E687" s="216">
        <f t="shared" si="5"/>
        <v>50.720714000000001</v>
      </c>
      <c r="F687" s="216">
        <f t="shared" si="5"/>
        <v>31</v>
      </c>
      <c r="G687" s="216">
        <f t="shared" si="5"/>
        <v>0.79</v>
      </c>
      <c r="H687" s="216">
        <f t="shared" si="5"/>
        <v>5</v>
      </c>
      <c r="I687" s="216">
        <f t="shared" si="5"/>
        <v>0.30892799999999998</v>
      </c>
      <c r="J687" s="257"/>
      <c r="K687" s="257"/>
    </row>
    <row r="688" spans="2:11" s="12" customFormat="1" ht="12.6" hidden="1">
      <c r="B688" s="213">
        <v>38777</v>
      </c>
      <c r="C688" s="256"/>
      <c r="D688" s="216">
        <f t="shared" ref="D688:I697" si="6">+D898+D1108</f>
        <v>168</v>
      </c>
      <c r="E688" s="216">
        <f t="shared" si="6"/>
        <v>52.246136</v>
      </c>
      <c r="F688" s="216">
        <f t="shared" si="6"/>
        <v>33</v>
      </c>
      <c r="G688" s="216">
        <f t="shared" si="6"/>
        <v>0.75528200000000001</v>
      </c>
      <c r="H688" s="216">
        <f t="shared" si="6"/>
        <v>13</v>
      </c>
      <c r="I688" s="216">
        <f t="shared" si="6"/>
        <v>0.39482299999999998</v>
      </c>
      <c r="J688" s="257"/>
      <c r="K688" s="257"/>
    </row>
    <row r="689" spans="2:11" s="12" customFormat="1" ht="12.6" hidden="1">
      <c r="B689" s="213">
        <v>38808</v>
      </c>
      <c r="C689" s="256"/>
      <c r="D689" s="216">
        <f t="shared" si="6"/>
        <v>168</v>
      </c>
      <c r="E689" s="216">
        <f t="shared" si="6"/>
        <v>54.222673</v>
      </c>
      <c r="F689" s="216">
        <f t="shared" si="6"/>
        <v>33</v>
      </c>
      <c r="G689" s="216">
        <f t="shared" si="6"/>
        <v>3.2966039999999999</v>
      </c>
      <c r="H689" s="216">
        <f t="shared" si="6"/>
        <v>8</v>
      </c>
      <c r="I689" s="216">
        <f t="shared" si="6"/>
        <v>1.398598</v>
      </c>
      <c r="J689" s="257"/>
      <c r="K689" s="257"/>
    </row>
    <row r="690" spans="2:11" s="12" customFormat="1" ht="12.6" hidden="1">
      <c r="B690" s="213">
        <v>38838</v>
      </c>
      <c r="C690" s="256"/>
      <c r="D690" s="216">
        <f t="shared" si="6"/>
        <v>167</v>
      </c>
      <c r="E690" s="216">
        <f t="shared" si="6"/>
        <v>54.723964000000002</v>
      </c>
      <c r="F690" s="216">
        <f t="shared" si="6"/>
        <v>28</v>
      </c>
      <c r="G690" s="216">
        <f t="shared" si="6"/>
        <v>0.72499999999999998</v>
      </c>
      <c r="H690" s="216">
        <f t="shared" si="6"/>
        <v>7</v>
      </c>
      <c r="I690" s="216">
        <f t="shared" si="6"/>
        <v>0.42391000000000001</v>
      </c>
      <c r="J690" s="257"/>
      <c r="K690" s="257"/>
    </row>
    <row r="691" spans="2:11" s="12" customFormat="1" ht="12.6" hidden="1">
      <c r="B691" s="213">
        <v>38869</v>
      </c>
      <c r="C691" s="256"/>
      <c r="D691" s="216">
        <f t="shared" si="6"/>
        <v>166</v>
      </c>
      <c r="E691" s="216">
        <f t="shared" si="6"/>
        <v>55.872149</v>
      </c>
      <c r="F691" s="216">
        <f t="shared" si="6"/>
        <v>32</v>
      </c>
      <c r="G691" s="216">
        <f t="shared" si="6"/>
        <v>1.2000310000000001</v>
      </c>
      <c r="H691" s="216">
        <f t="shared" si="6"/>
        <v>8</v>
      </c>
      <c r="I691" s="216">
        <f t="shared" si="6"/>
        <v>3.2568E-2</v>
      </c>
      <c r="J691" s="257"/>
      <c r="K691" s="257"/>
    </row>
    <row r="692" spans="2:11" s="12" customFormat="1" ht="12.6" hidden="1">
      <c r="B692" s="213">
        <v>38899</v>
      </c>
      <c r="C692" s="256"/>
      <c r="D692" s="216">
        <f t="shared" si="6"/>
        <v>165</v>
      </c>
      <c r="E692" s="216">
        <f t="shared" si="6"/>
        <v>57.210332000000001</v>
      </c>
      <c r="F692" s="216">
        <f t="shared" si="6"/>
        <v>28</v>
      </c>
      <c r="G692" s="216">
        <f t="shared" si="6"/>
        <v>1.1200000000000001</v>
      </c>
      <c r="H692" s="216">
        <f t="shared" si="6"/>
        <v>7</v>
      </c>
      <c r="I692" s="216">
        <f t="shared" si="6"/>
        <v>0.61542200000000002</v>
      </c>
      <c r="J692" s="257"/>
      <c r="K692" s="257"/>
    </row>
    <row r="693" spans="2:11" s="12" customFormat="1" ht="12.6" hidden="1">
      <c r="B693" s="213">
        <v>38930</v>
      </c>
      <c r="C693" s="256"/>
      <c r="D693" s="216">
        <f t="shared" si="6"/>
        <v>165</v>
      </c>
      <c r="E693" s="216">
        <f t="shared" si="6"/>
        <v>58.011825999999999</v>
      </c>
      <c r="F693" s="216">
        <f t="shared" si="6"/>
        <v>26</v>
      </c>
      <c r="G693" s="216">
        <f t="shared" si="6"/>
        <v>0.71</v>
      </c>
      <c r="H693" s="216">
        <f t="shared" si="6"/>
        <v>0</v>
      </c>
      <c r="I693" s="216">
        <f t="shared" si="6"/>
        <v>0</v>
      </c>
      <c r="J693" s="257"/>
      <c r="K693" s="257"/>
    </row>
    <row r="694" spans="2:11" s="12" customFormat="1" ht="12.6" hidden="1">
      <c r="B694" s="213">
        <v>38961</v>
      </c>
      <c r="C694" s="256"/>
      <c r="D694" s="216">
        <f t="shared" si="6"/>
        <v>164</v>
      </c>
      <c r="E694" s="216">
        <f t="shared" si="6"/>
        <v>58.623474000000002</v>
      </c>
      <c r="F694" s="216">
        <f t="shared" si="6"/>
        <v>28</v>
      </c>
      <c r="G694" s="216">
        <f t="shared" si="6"/>
        <v>0.76500000000000001</v>
      </c>
      <c r="H694" s="216">
        <f t="shared" si="6"/>
        <v>8</v>
      </c>
      <c r="I694" s="216">
        <f t="shared" si="6"/>
        <v>3.9073999999999998E-2</v>
      </c>
      <c r="J694" s="257"/>
      <c r="K694" s="257"/>
    </row>
    <row r="695" spans="2:11" s="12" customFormat="1" ht="12.6" hidden="1">
      <c r="B695" s="213">
        <v>38991</v>
      </c>
      <c r="C695" s="256"/>
      <c r="D695" s="216">
        <f t="shared" si="6"/>
        <v>164</v>
      </c>
      <c r="E695" s="216">
        <f t="shared" si="6"/>
        <v>59.594721000000007</v>
      </c>
      <c r="F695" s="216">
        <f t="shared" si="6"/>
        <v>25</v>
      </c>
      <c r="G695" s="216">
        <f t="shared" si="6"/>
        <v>0.69499999999999995</v>
      </c>
      <c r="H695" s="216">
        <f t="shared" si="6"/>
        <v>0</v>
      </c>
      <c r="I695" s="216">
        <f t="shared" si="6"/>
        <v>0</v>
      </c>
      <c r="J695" s="257"/>
      <c r="K695" s="257"/>
    </row>
    <row r="696" spans="2:11" s="12" customFormat="1" ht="12.6" hidden="1">
      <c r="B696" s="213">
        <v>39022</v>
      </c>
      <c r="C696" s="256"/>
      <c r="D696" s="216">
        <f t="shared" si="6"/>
        <v>164</v>
      </c>
      <c r="E696" s="216">
        <f t="shared" si="6"/>
        <v>58.817665000000005</v>
      </c>
      <c r="F696" s="216">
        <f t="shared" si="6"/>
        <v>27</v>
      </c>
      <c r="G696" s="216">
        <f t="shared" si="6"/>
        <v>0.73499999999999999</v>
      </c>
      <c r="H696" s="216">
        <f t="shared" si="6"/>
        <v>3</v>
      </c>
      <c r="I696" s="216">
        <f t="shared" si="6"/>
        <v>1.6234690000000001</v>
      </c>
      <c r="J696" s="257"/>
      <c r="K696" s="257"/>
    </row>
    <row r="697" spans="2:11" s="12" customFormat="1" ht="12.6" hidden="1">
      <c r="B697" s="213">
        <v>39052</v>
      </c>
      <c r="C697" s="256"/>
      <c r="D697" s="216">
        <f t="shared" si="6"/>
        <v>164</v>
      </c>
      <c r="E697" s="216">
        <f t="shared" si="6"/>
        <v>59.002262999999999</v>
      </c>
      <c r="F697" s="216">
        <f t="shared" si="6"/>
        <v>27</v>
      </c>
      <c r="G697" s="216">
        <f t="shared" si="6"/>
        <v>0.76</v>
      </c>
      <c r="H697" s="216">
        <f t="shared" si="6"/>
        <v>9</v>
      </c>
      <c r="I697" s="216">
        <f t="shared" si="6"/>
        <v>0.38623800000000003</v>
      </c>
      <c r="J697" s="257"/>
      <c r="K697" s="257"/>
    </row>
    <row r="698" spans="2:11" s="12" customFormat="1" ht="12.6" hidden="1">
      <c r="B698" s="213">
        <v>39083</v>
      </c>
      <c r="C698" s="256"/>
      <c r="D698" s="216">
        <f t="shared" ref="D698:I707" si="7">+D908+D1118</f>
        <v>163</v>
      </c>
      <c r="E698" s="216">
        <f t="shared" si="7"/>
        <v>53.461423000000003</v>
      </c>
      <c r="F698" s="216">
        <f t="shared" si="7"/>
        <v>24</v>
      </c>
      <c r="G698" s="216">
        <f t="shared" si="7"/>
        <v>0.67500000000000004</v>
      </c>
      <c r="H698" s="216">
        <f t="shared" si="7"/>
        <v>3</v>
      </c>
      <c r="I698" s="216">
        <f t="shared" si="7"/>
        <v>6.2165400000000002</v>
      </c>
      <c r="J698" s="257"/>
      <c r="K698" s="257"/>
    </row>
    <row r="699" spans="2:11" s="12" customFormat="1" ht="12.6" hidden="1">
      <c r="B699" s="213">
        <v>39114</v>
      </c>
      <c r="C699" s="256"/>
      <c r="D699" s="216">
        <f t="shared" si="7"/>
        <v>163</v>
      </c>
      <c r="E699" s="216">
        <f t="shared" si="7"/>
        <v>54.247681</v>
      </c>
      <c r="F699" s="216">
        <f t="shared" si="7"/>
        <v>27</v>
      </c>
      <c r="G699" s="216">
        <f t="shared" si="7"/>
        <v>0.745</v>
      </c>
      <c r="H699" s="216">
        <f t="shared" si="7"/>
        <v>0</v>
      </c>
      <c r="I699" s="216">
        <f t="shared" si="7"/>
        <v>0</v>
      </c>
      <c r="J699" s="257"/>
      <c r="K699" s="257"/>
    </row>
    <row r="700" spans="2:11" s="12" customFormat="1" ht="12.6" hidden="1">
      <c r="B700" s="213">
        <v>39142</v>
      </c>
      <c r="C700" s="256"/>
      <c r="D700" s="216">
        <f t="shared" si="7"/>
        <v>161</v>
      </c>
      <c r="E700" s="216">
        <f t="shared" si="7"/>
        <v>53.383159999999997</v>
      </c>
      <c r="F700" s="216">
        <f t="shared" si="7"/>
        <v>29</v>
      </c>
      <c r="G700" s="216">
        <f t="shared" si="7"/>
        <v>0.74619599999999997</v>
      </c>
      <c r="H700" s="216">
        <f t="shared" si="7"/>
        <v>5</v>
      </c>
      <c r="I700" s="216">
        <f t="shared" si="7"/>
        <v>2.165727</v>
      </c>
      <c r="J700" s="257"/>
      <c r="K700" s="257"/>
    </row>
    <row r="701" spans="2:11" s="12" customFormat="1" ht="12.6" hidden="1">
      <c r="B701" s="213">
        <v>39173</v>
      </c>
      <c r="C701" s="256"/>
      <c r="D701" s="216">
        <v>160</v>
      </c>
      <c r="E701" s="216">
        <v>56.724634999999999</v>
      </c>
      <c r="F701" s="216">
        <v>26</v>
      </c>
      <c r="G701" s="216">
        <v>3.2655509999999999</v>
      </c>
      <c r="H701" s="216">
        <v>1</v>
      </c>
      <c r="I701" s="216">
        <v>5.9350000000000002E-3</v>
      </c>
      <c r="J701" s="257"/>
      <c r="K701" s="257"/>
    </row>
    <row r="702" spans="2:11" s="12" customFormat="1" ht="12.6" hidden="1">
      <c r="B702" s="213">
        <v>39203</v>
      </c>
      <c r="C702" s="256"/>
      <c r="D702" s="216">
        <v>160</v>
      </c>
      <c r="E702" s="216">
        <v>57.185895000000002</v>
      </c>
      <c r="F702" s="216">
        <v>23</v>
      </c>
      <c r="G702" s="216">
        <v>0.64</v>
      </c>
      <c r="H702" s="216">
        <v>4</v>
      </c>
      <c r="I702" s="216">
        <v>0.51764699999999997</v>
      </c>
      <c r="J702" s="257"/>
      <c r="K702" s="257"/>
    </row>
    <row r="703" spans="2:11" s="12" customFormat="1" ht="12.6" hidden="1">
      <c r="B703" s="213">
        <v>39234</v>
      </c>
      <c r="C703" s="256"/>
      <c r="D703" s="216">
        <v>160</v>
      </c>
      <c r="E703" s="216">
        <v>56.847847999999999</v>
      </c>
      <c r="F703" s="216">
        <v>29</v>
      </c>
      <c r="G703" s="216">
        <v>0.79510599999999998</v>
      </c>
      <c r="H703" s="216">
        <v>2</v>
      </c>
      <c r="I703" s="216">
        <v>1.047059</v>
      </c>
      <c r="J703" s="257"/>
      <c r="K703" s="257"/>
    </row>
    <row r="704" spans="2:11" s="12" customFormat="1" ht="12.6" hidden="1">
      <c r="B704" s="213">
        <v>39264</v>
      </c>
      <c r="C704" s="256"/>
      <c r="D704" s="216">
        <v>159</v>
      </c>
      <c r="E704" s="216">
        <v>57.927463000000003</v>
      </c>
      <c r="F704" s="216">
        <v>24</v>
      </c>
      <c r="G704" s="216">
        <v>0.69</v>
      </c>
      <c r="H704" s="216">
        <v>2</v>
      </c>
      <c r="I704" s="216">
        <v>0.235294</v>
      </c>
      <c r="J704" s="257"/>
      <c r="K704" s="257"/>
    </row>
    <row r="705" spans="2:11" s="12" customFormat="1" ht="12.6" hidden="1">
      <c r="B705" s="213">
        <v>39295</v>
      </c>
      <c r="C705" s="256"/>
      <c r="D705" s="216">
        <v>158</v>
      </c>
      <c r="E705" s="216">
        <v>58.725211999999999</v>
      </c>
      <c r="F705" s="216">
        <v>26</v>
      </c>
      <c r="G705" s="216">
        <v>0.71</v>
      </c>
      <c r="H705" s="216">
        <v>0</v>
      </c>
      <c r="I705" s="216">
        <v>0</v>
      </c>
      <c r="J705" s="257"/>
      <c r="K705" s="257"/>
    </row>
    <row r="706" spans="2:11" s="12" customFormat="1" ht="12.6" hidden="1">
      <c r="B706" s="213">
        <v>39326</v>
      </c>
      <c r="C706" s="256"/>
      <c r="D706" s="216">
        <v>158</v>
      </c>
      <c r="E706" s="216">
        <v>58.457600999999997</v>
      </c>
      <c r="F706" s="216">
        <v>24</v>
      </c>
      <c r="G706" s="216">
        <v>1.22</v>
      </c>
      <c r="H706" s="216">
        <v>8</v>
      </c>
      <c r="I706" s="216">
        <v>1.461006</v>
      </c>
      <c r="J706" s="257"/>
      <c r="K706" s="257"/>
    </row>
    <row r="707" spans="2:11" s="12" customFormat="1" ht="12.6" hidden="1">
      <c r="B707" s="213">
        <v>39356</v>
      </c>
      <c r="C707" s="256"/>
      <c r="D707" s="216">
        <v>158</v>
      </c>
      <c r="E707" s="216">
        <v>58.882762</v>
      </c>
      <c r="F707" s="216">
        <v>23</v>
      </c>
      <c r="G707" s="216">
        <v>0.66</v>
      </c>
      <c r="H707" s="216">
        <v>2</v>
      </c>
      <c r="I707" s="216">
        <v>0.64609099999999997</v>
      </c>
      <c r="J707" s="257"/>
      <c r="K707" s="257"/>
    </row>
    <row r="708" spans="2:11" s="12" customFormat="1" ht="12.6" hidden="1">
      <c r="B708" s="213">
        <v>39387</v>
      </c>
      <c r="C708" s="256"/>
      <c r="D708" s="216">
        <v>157</v>
      </c>
      <c r="E708" s="216">
        <v>54.662512</v>
      </c>
      <c r="F708" s="216">
        <v>22</v>
      </c>
      <c r="G708" s="216">
        <v>0.78</v>
      </c>
      <c r="H708" s="216">
        <v>5</v>
      </c>
      <c r="I708" s="216">
        <v>4.3845429999999999</v>
      </c>
      <c r="J708" s="257"/>
      <c r="K708" s="257"/>
    </row>
    <row r="709" spans="2:11" s="12" customFormat="1" ht="12.6" hidden="1">
      <c r="B709" s="213">
        <v>39417</v>
      </c>
      <c r="C709" s="256"/>
      <c r="D709" s="216">
        <v>157</v>
      </c>
      <c r="E709" s="216">
        <v>55.173667999999999</v>
      </c>
      <c r="F709" s="216">
        <v>22</v>
      </c>
      <c r="G709" s="216">
        <v>0.73</v>
      </c>
      <c r="H709" s="216">
        <v>0</v>
      </c>
      <c r="I709" s="216">
        <v>0</v>
      </c>
      <c r="J709" s="257"/>
      <c r="K709" s="257"/>
    </row>
    <row r="710" spans="2:11" s="12" customFormat="1" ht="12.6">
      <c r="B710" s="213">
        <v>39448</v>
      </c>
      <c r="C710" s="256"/>
      <c r="D710" s="216">
        <v>157</v>
      </c>
      <c r="E710" s="216">
        <v>54.977854000000001</v>
      </c>
      <c r="F710" s="216">
        <v>21</v>
      </c>
      <c r="G710" s="216">
        <v>0.67</v>
      </c>
      <c r="H710" s="216">
        <v>4</v>
      </c>
      <c r="I710" s="216">
        <v>0.86588299999999996</v>
      </c>
      <c r="J710" s="257"/>
      <c r="K710" s="257"/>
    </row>
    <row r="711" spans="2:11" s="12" customFormat="1" ht="12.6">
      <c r="B711" s="213">
        <v>39479</v>
      </c>
      <c r="C711" s="256"/>
      <c r="D711" s="216">
        <v>157</v>
      </c>
      <c r="E711" s="216">
        <v>55.598658</v>
      </c>
      <c r="F711" s="216">
        <v>19</v>
      </c>
      <c r="G711" s="216">
        <v>0.54</v>
      </c>
      <c r="H711" s="216">
        <v>0</v>
      </c>
      <c r="I711" s="216">
        <v>0</v>
      </c>
      <c r="J711" s="257"/>
      <c r="K711" s="257"/>
    </row>
    <row r="712" spans="2:11" s="12" customFormat="1" ht="12.6">
      <c r="B712" s="213">
        <v>39508</v>
      </c>
      <c r="C712" s="256"/>
      <c r="D712" s="216">
        <v>157</v>
      </c>
      <c r="E712" s="216">
        <v>57.123449999999998</v>
      </c>
      <c r="F712" s="216">
        <v>18</v>
      </c>
      <c r="G712" s="216">
        <v>0.57999999999999996</v>
      </c>
      <c r="H712" s="216">
        <v>0</v>
      </c>
      <c r="I712" s="216">
        <v>0</v>
      </c>
      <c r="J712" s="257"/>
      <c r="K712" s="257"/>
    </row>
    <row r="713" spans="2:11" s="12" customFormat="1" ht="12.6">
      <c r="B713" s="213">
        <v>39539</v>
      </c>
      <c r="C713" s="256"/>
      <c r="D713" s="216">
        <v>156</v>
      </c>
      <c r="E713" s="216">
        <v>60.819854999999997</v>
      </c>
      <c r="F713" s="216">
        <v>21</v>
      </c>
      <c r="G713" s="216">
        <v>3.6993969999999998</v>
      </c>
      <c r="H713" s="216">
        <v>4</v>
      </c>
      <c r="I713" s="216">
        <v>0.27176400000000001</v>
      </c>
      <c r="J713" s="257"/>
      <c r="K713" s="257"/>
    </row>
    <row r="714" spans="2:11" s="12" customFormat="1" ht="12.6">
      <c r="B714" s="213">
        <v>39569</v>
      </c>
      <c r="C714" s="256"/>
      <c r="D714" s="216">
        <v>156</v>
      </c>
      <c r="E714" s="216">
        <v>62.546869000000001</v>
      </c>
      <c r="F714" s="216">
        <v>18</v>
      </c>
      <c r="G714" s="216">
        <v>0.57999999999999996</v>
      </c>
      <c r="H714" s="216">
        <v>0</v>
      </c>
      <c r="I714" s="216">
        <v>0</v>
      </c>
      <c r="J714" s="257"/>
      <c r="K714" s="257"/>
    </row>
    <row r="715" spans="2:11" s="12" customFormat="1" ht="12.6">
      <c r="B715" s="213">
        <v>39600</v>
      </c>
      <c r="C715" s="256"/>
      <c r="D715" s="216">
        <v>156</v>
      </c>
      <c r="E715" s="216">
        <v>63.089764000000002</v>
      </c>
      <c r="F715" s="216">
        <v>17</v>
      </c>
      <c r="G715" s="216">
        <v>0.55000000000000004</v>
      </c>
      <c r="H715" s="216">
        <v>0</v>
      </c>
      <c r="I715" s="216">
        <v>0</v>
      </c>
      <c r="J715" s="257"/>
      <c r="K715" s="257"/>
    </row>
    <row r="716" spans="2:11" s="12" customFormat="1" ht="12.6">
      <c r="B716" s="213">
        <v>39630</v>
      </c>
      <c r="C716" s="256"/>
      <c r="D716" s="216">
        <v>154</v>
      </c>
      <c r="E716" s="216">
        <v>65.201279999999997</v>
      </c>
      <c r="F716" s="216">
        <v>19</v>
      </c>
      <c r="G716" s="216">
        <v>0.61</v>
      </c>
      <c r="H716" s="216">
        <v>0</v>
      </c>
      <c r="I716" s="216">
        <v>0</v>
      </c>
      <c r="J716" s="257"/>
      <c r="K716" s="257"/>
    </row>
    <row r="717" spans="2:11" s="12" customFormat="1" ht="12.6">
      <c r="B717" s="213">
        <v>39661</v>
      </c>
      <c r="C717" s="256"/>
      <c r="D717" s="216">
        <v>154</v>
      </c>
      <c r="E717" s="216">
        <v>64.361007999999998</v>
      </c>
      <c r="F717" s="216">
        <v>19</v>
      </c>
      <c r="G717" s="216">
        <v>0.61</v>
      </c>
      <c r="H717" s="216">
        <v>2</v>
      </c>
      <c r="I717" s="216">
        <v>1.682353</v>
      </c>
      <c r="J717" s="257"/>
      <c r="K717" s="257"/>
    </row>
    <row r="718" spans="2:11" s="12" customFormat="1" ht="12.6">
      <c r="B718" s="213">
        <v>39692</v>
      </c>
      <c r="C718" s="256"/>
      <c r="D718" s="216">
        <v>154</v>
      </c>
      <c r="E718" s="216">
        <v>64.961377999999996</v>
      </c>
      <c r="F718" s="216">
        <v>17</v>
      </c>
      <c r="G718" s="216">
        <v>0.62</v>
      </c>
      <c r="H718" s="216">
        <v>2</v>
      </c>
      <c r="I718" s="216">
        <v>5.2470999999999997E-2</v>
      </c>
      <c r="J718" s="257"/>
      <c r="K718" s="257"/>
    </row>
    <row r="719" spans="2:11" s="12" customFormat="1" ht="12.6">
      <c r="B719" s="213">
        <v>39722</v>
      </c>
      <c r="C719" s="256"/>
      <c r="D719" s="216">
        <v>154</v>
      </c>
      <c r="E719" s="216">
        <v>66.354654999999994</v>
      </c>
      <c r="F719" s="216">
        <v>20</v>
      </c>
      <c r="G719" s="216">
        <v>0.64191900000000002</v>
      </c>
      <c r="H719" s="216">
        <v>0</v>
      </c>
      <c r="I719" s="216">
        <v>0</v>
      </c>
      <c r="J719" s="257"/>
      <c r="K719" s="257"/>
    </row>
    <row r="720" spans="2:11" s="12" customFormat="1" ht="12.6">
      <c r="B720" s="213">
        <v>39753</v>
      </c>
      <c r="C720" s="256"/>
      <c r="D720" s="216">
        <v>154</v>
      </c>
      <c r="E720" s="216">
        <v>65.247185000000002</v>
      </c>
      <c r="F720" s="216">
        <v>18</v>
      </c>
      <c r="G720" s="216">
        <v>0.53857600000000005</v>
      </c>
      <c r="H720" s="216">
        <v>2</v>
      </c>
      <c r="I720" s="216">
        <v>2.0659999999999998</v>
      </c>
      <c r="J720" s="257"/>
      <c r="K720" s="257"/>
    </row>
    <row r="721" spans="2:11" s="12" customFormat="1" ht="12.6">
      <c r="B721" s="213">
        <v>39783</v>
      </c>
      <c r="C721" s="256"/>
      <c r="D721" s="216">
        <v>153</v>
      </c>
      <c r="E721" s="216">
        <v>65.707491000000005</v>
      </c>
      <c r="F721" s="216">
        <v>15</v>
      </c>
      <c r="G721" s="216">
        <v>0.49</v>
      </c>
      <c r="H721" s="216">
        <v>0</v>
      </c>
      <c r="I721" s="216">
        <v>0</v>
      </c>
      <c r="J721" s="257"/>
      <c r="K721" s="257"/>
    </row>
    <row r="722" spans="2:11" s="12" customFormat="1" ht="12.6">
      <c r="B722" s="213">
        <v>39814</v>
      </c>
      <c r="C722" s="256"/>
      <c r="D722" s="216">
        <v>153</v>
      </c>
      <c r="E722" s="216">
        <v>66.352830999999995</v>
      </c>
      <c r="F722" s="216">
        <v>19</v>
      </c>
      <c r="G722" s="216">
        <v>0.63642399999999999</v>
      </c>
      <c r="H722" s="216">
        <v>0</v>
      </c>
      <c r="I722" s="216">
        <v>0</v>
      </c>
      <c r="J722" s="257"/>
      <c r="K722" s="257"/>
    </row>
    <row r="723" spans="2:11" s="12" customFormat="1" ht="12.6">
      <c r="B723" s="213">
        <v>39845</v>
      </c>
      <c r="C723" s="256"/>
      <c r="D723" s="216">
        <v>153</v>
      </c>
      <c r="E723" s="216">
        <v>65.891030000000001</v>
      </c>
      <c r="F723" s="216">
        <v>18</v>
      </c>
      <c r="G723" s="216">
        <v>0.57599999999999996</v>
      </c>
      <c r="H723" s="216">
        <v>6</v>
      </c>
      <c r="I723" s="216">
        <v>1.0380799999999999</v>
      </c>
      <c r="J723" s="257"/>
      <c r="K723" s="257"/>
    </row>
    <row r="724" spans="2:11" s="12" customFormat="1" ht="12.6">
      <c r="B724" s="213">
        <v>39873</v>
      </c>
      <c r="C724" s="256"/>
      <c r="D724" s="216">
        <v>151</v>
      </c>
      <c r="E724" s="216">
        <v>66.346472000000006</v>
      </c>
      <c r="F724" s="216">
        <v>20</v>
      </c>
      <c r="G724" s="216">
        <v>0.54763200000000001</v>
      </c>
      <c r="H724" s="216">
        <v>2</v>
      </c>
      <c r="I724" s="216">
        <v>0.96624600000000005</v>
      </c>
      <c r="J724" s="257"/>
      <c r="K724" s="257"/>
    </row>
    <row r="725" spans="2:11" s="12" customFormat="1" ht="12.6">
      <c r="B725" s="213">
        <v>39904</v>
      </c>
      <c r="C725" s="256"/>
      <c r="D725" s="216">
        <v>151</v>
      </c>
      <c r="E725" s="216">
        <v>89.190599000000006</v>
      </c>
      <c r="F725" s="216">
        <v>22</v>
      </c>
      <c r="G725" s="216">
        <v>22.539636000000002</v>
      </c>
      <c r="H725" s="216">
        <v>0</v>
      </c>
      <c r="I725" s="216">
        <v>0</v>
      </c>
      <c r="J725" s="257"/>
      <c r="K725" s="257"/>
    </row>
    <row r="726" spans="2:11" s="12" customFormat="1" ht="12.6">
      <c r="B726" s="213">
        <v>39934</v>
      </c>
      <c r="C726" s="256"/>
      <c r="D726" s="216">
        <v>151</v>
      </c>
      <c r="E726" s="216">
        <v>92.940443999999999</v>
      </c>
      <c r="F726" s="216">
        <v>21</v>
      </c>
      <c r="G726" s="216">
        <v>2.7007479999999999</v>
      </c>
      <c r="H726" s="216">
        <v>0</v>
      </c>
      <c r="I726" s="216">
        <v>0</v>
      </c>
      <c r="J726" s="257"/>
      <c r="K726" s="257"/>
    </row>
    <row r="727" spans="2:11" s="12" customFormat="1" ht="12.6">
      <c r="B727" s="213">
        <v>39965</v>
      </c>
      <c r="C727" s="256"/>
      <c r="D727" s="216">
        <v>151</v>
      </c>
      <c r="E727" s="216">
        <v>70.803301000000005</v>
      </c>
      <c r="F727" s="216">
        <v>18</v>
      </c>
      <c r="G727" s="216">
        <v>0.64005900000000004</v>
      </c>
      <c r="H727" s="216">
        <v>6</v>
      </c>
      <c r="I727" s="216">
        <v>22.839109000000001</v>
      </c>
      <c r="J727" s="257"/>
      <c r="K727" s="257"/>
    </row>
    <row r="728" spans="2:11" s="12" customFormat="1" ht="12.6">
      <c r="B728" s="213">
        <v>39995</v>
      </c>
      <c r="C728" s="256"/>
      <c r="D728" s="216">
        <v>150</v>
      </c>
      <c r="E728" s="216">
        <v>71.972408999999999</v>
      </c>
      <c r="F728" s="216">
        <v>17</v>
      </c>
      <c r="G728" s="216">
        <v>0.62</v>
      </c>
      <c r="H728" s="216">
        <v>0</v>
      </c>
      <c r="I728" s="216">
        <v>0</v>
      </c>
      <c r="J728" s="257"/>
      <c r="K728" s="257"/>
    </row>
    <row r="729" spans="2:11" s="12" customFormat="1" ht="12.6">
      <c r="B729" s="213">
        <v>40026</v>
      </c>
      <c r="C729" s="256"/>
      <c r="D729" s="216">
        <v>148</v>
      </c>
      <c r="E729" s="216">
        <v>72.551957999999999</v>
      </c>
      <c r="F729" s="216">
        <v>17</v>
      </c>
      <c r="G729" s="216">
        <v>0.62</v>
      </c>
      <c r="H729" s="216">
        <v>0</v>
      </c>
      <c r="I729" s="216">
        <v>0</v>
      </c>
      <c r="J729" s="257"/>
      <c r="K729" s="257"/>
    </row>
    <row r="730" spans="2:11" s="12" customFormat="1" ht="12.6">
      <c r="B730" s="213">
        <v>40057</v>
      </c>
      <c r="C730" s="256"/>
      <c r="D730" s="216">
        <v>148</v>
      </c>
      <c r="E730" s="216">
        <v>73.098933000000002</v>
      </c>
      <c r="F730" s="216">
        <v>16</v>
      </c>
      <c r="G730" s="216">
        <v>0.61</v>
      </c>
      <c r="H730" s="216">
        <v>0</v>
      </c>
      <c r="I730" s="216">
        <v>0</v>
      </c>
      <c r="J730" s="257"/>
      <c r="K730" s="257"/>
    </row>
    <row r="731" spans="2:11" s="12" customFormat="1" ht="12.6">
      <c r="B731" s="213">
        <v>40087</v>
      </c>
      <c r="C731" s="256"/>
      <c r="D731" s="216">
        <v>147</v>
      </c>
      <c r="E731" s="216">
        <v>73.391150999999994</v>
      </c>
      <c r="F731" s="216">
        <v>16</v>
      </c>
      <c r="G731" s="216">
        <v>0.61</v>
      </c>
      <c r="H731" s="216">
        <v>2</v>
      </c>
      <c r="I731" s="216">
        <v>0.282864</v>
      </c>
      <c r="J731" s="257"/>
      <c r="K731" s="257"/>
    </row>
    <row r="732" spans="2:11" s="12" customFormat="1" ht="12.6">
      <c r="B732" s="213">
        <v>40118</v>
      </c>
      <c r="C732" s="256"/>
      <c r="D732" s="216">
        <v>147</v>
      </c>
      <c r="E732" s="216">
        <v>76.665941000000004</v>
      </c>
      <c r="F732" s="216">
        <v>15</v>
      </c>
      <c r="G732" s="216">
        <v>3.6103909999999999</v>
      </c>
      <c r="H732" s="216">
        <v>1</v>
      </c>
      <c r="I732" s="216">
        <v>0.34782400000000002</v>
      </c>
      <c r="J732" s="257"/>
      <c r="K732" s="257"/>
    </row>
    <row r="733" spans="2:11" s="12" customFormat="1" ht="12.6">
      <c r="B733" s="213">
        <v>40148</v>
      </c>
      <c r="C733" s="256"/>
      <c r="D733" s="216">
        <v>147</v>
      </c>
      <c r="E733" s="216">
        <v>74.536365000000004</v>
      </c>
      <c r="F733" s="216">
        <v>15</v>
      </c>
      <c r="G733" s="216">
        <v>0.6</v>
      </c>
      <c r="H733" s="216">
        <v>4</v>
      </c>
      <c r="I733" s="216">
        <v>2.6929780000000001</v>
      </c>
      <c r="J733" s="257"/>
      <c r="K733" s="257"/>
    </row>
    <row r="734" spans="2:11" s="12" customFormat="1" ht="12.6">
      <c r="B734" s="213">
        <v>40179</v>
      </c>
      <c r="C734" s="256"/>
      <c r="D734" s="216">
        <v>147</v>
      </c>
      <c r="E734" s="216">
        <v>75.148488999999998</v>
      </c>
      <c r="F734" s="216">
        <v>15</v>
      </c>
      <c r="G734" s="216">
        <v>0.61943400000000004</v>
      </c>
      <c r="H734" s="216">
        <v>0</v>
      </c>
      <c r="I734" s="216">
        <v>0</v>
      </c>
      <c r="J734" s="257"/>
      <c r="K734" s="257"/>
    </row>
    <row r="735" spans="2:11" s="12" customFormat="1" ht="12.6">
      <c r="B735" s="213">
        <v>40210</v>
      </c>
      <c r="C735" s="256"/>
      <c r="D735" s="216">
        <v>146</v>
      </c>
      <c r="E735" s="216">
        <v>75.577405999999996</v>
      </c>
      <c r="F735" s="216">
        <v>12</v>
      </c>
      <c r="G735" s="216">
        <v>0.48</v>
      </c>
      <c r="H735" s="216">
        <v>0</v>
      </c>
      <c r="I735" s="216">
        <v>0</v>
      </c>
      <c r="J735" s="257"/>
      <c r="K735" s="257"/>
    </row>
    <row r="736" spans="2:11" s="12" customFormat="1" ht="12.6">
      <c r="B736" s="213">
        <v>40238</v>
      </c>
      <c r="C736" s="256"/>
      <c r="D736" s="216">
        <v>146</v>
      </c>
      <c r="E736" s="216">
        <v>70.534299000000004</v>
      </c>
      <c r="F736" s="216">
        <v>11</v>
      </c>
      <c r="G736" s="216">
        <v>0.45</v>
      </c>
      <c r="H736" s="216">
        <v>4</v>
      </c>
      <c r="I736" s="216">
        <v>5.8327879999999999</v>
      </c>
      <c r="J736" s="257"/>
      <c r="K736" s="257"/>
    </row>
    <row r="737" spans="2:11" s="12" customFormat="1" ht="12.6">
      <c r="B737" s="213">
        <v>40269</v>
      </c>
      <c r="C737" s="256"/>
      <c r="D737" s="216">
        <v>146</v>
      </c>
      <c r="E737" s="216">
        <v>74.126622999999995</v>
      </c>
      <c r="F737" s="216">
        <v>13</v>
      </c>
      <c r="G737" s="216">
        <v>3.4331109999999998</v>
      </c>
      <c r="H737" s="216">
        <v>0</v>
      </c>
      <c r="I737" s="216">
        <v>0</v>
      </c>
      <c r="J737" s="257"/>
      <c r="K737" s="257"/>
    </row>
    <row r="738" spans="2:11" s="12" customFormat="1" ht="12.6">
      <c r="B738" s="213">
        <v>40299</v>
      </c>
      <c r="C738" s="256"/>
      <c r="D738" s="216">
        <v>146</v>
      </c>
      <c r="E738" s="216">
        <v>75.102812999999998</v>
      </c>
      <c r="F738" s="216">
        <v>14</v>
      </c>
      <c r="G738" s="216">
        <v>0.51000999999999996</v>
      </c>
      <c r="H738" s="216">
        <v>0</v>
      </c>
      <c r="I738" s="216">
        <v>0</v>
      </c>
      <c r="J738" s="257"/>
      <c r="K738" s="257"/>
    </row>
    <row r="739" spans="2:11" s="12" customFormat="1" ht="12.6">
      <c r="B739" s="213">
        <v>40330</v>
      </c>
      <c r="C739" s="256"/>
      <c r="D739" s="216">
        <v>146</v>
      </c>
      <c r="E739" s="216">
        <v>75.624972999999997</v>
      </c>
      <c r="F739" s="216">
        <v>13</v>
      </c>
      <c r="G739" s="216">
        <v>0.49</v>
      </c>
      <c r="H739" s="216">
        <v>2</v>
      </c>
      <c r="I739" s="216">
        <v>0.06</v>
      </c>
      <c r="J739" s="257"/>
      <c r="K739" s="257"/>
    </row>
    <row r="740" spans="2:11" s="12" customFormat="1" ht="12.6">
      <c r="B740" s="213">
        <v>40360</v>
      </c>
      <c r="C740" s="256"/>
      <c r="D740" s="216">
        <v>146</v>
      </c>
      <c r="E740" s="216">
        <v>74.666033999999996</v>
      </c>
      <c r="F740" s="216">
        <v>16</v>
      </c>
      <c r="G740" s="216">
        <v>0.56699999999999995</v>
      </c>
      <c r="H740" s="216">
        <v>2</v>
      </c>
      <c r="I740" s="216">
        <v>1.7647060000000001</v>
      </c>
      <c r="J740" s="257"/>
      <c r="K740" s="257"/>
    </row>
    <row r="741" spans="2:11" s="12" customFormat="1" ht="12.6">
      <c r="B741" s="213">
        <v>40391</v>
      </c>
      <c r="C741" s="256"/>
      <c r="D741" s="216">
        <v>146</v>
      </c>
      <c r="E741" s="216">
        <v>75.192763999999997</v>
      </c>
      <c r="F741" s="216">
        <v>14</v>
      </c>
      <c r="G741" s="216">
        <v>0.52</v>
      </c>
      <c r="H741" s="216">
        <v>0</v>
      </c>
      <c r="I741" s="216">
        <v>0</v>
      </c>
      <c r="J741" s="257"/>
      <c r="K741" s="257"/>
    </row>
    <row r="742" spans="2:11" s="12" customFormat="1" ht="12.6">
      <c r="B742" s="213">
        <v>40422</v>
      </c>
      <c r="C742" s="256"/>
      <c r="D742" s="216">
        <v>146</v>
      </c>
      <c r="E742" s="216">
        <v>75.569536999999997</v>
      </c>
      <c r="F742" s="216">
        <v>14</v>
      </c>
      <c r="G742" s="216">
        <v>0.52</v>
      </c>
      <c r="H742" s="216">
        <v>2</v>
      </c>
      <c r="I742" s="216">
        <v>0.17071600000000001</v>
      </c>
      <c r="J742" s="257"/>
      <c r="K742" s="257"/>
    </row>
    <row r="743" spans="2:11" s="12" customFormat="1" ht="12.6">
      <c r="B743" s="213">
        <v>40452</v>
      </c>
      <c r="C743" s="256"/>
      <c r="D743" s="216">
        <v>146</v>
      </c>
      <c r="E743" s="216">
        <v>76.660572000000002</v>
      </c>
      <c r="F743" s="216">
        <v>15</v>
      </c>
      <c r="G743" s="216">
        <v>1.02</v>
      </c>
      <c r="H743" s="216">
        <v>0</v>
      </c>
      <c r="I743" s="216">
        <v>0</v>
      </c>
      <c r="J743" s="257"/>
      <c r="K743" s="257"/>
    </row>
    <row r="744" spans="2:11" s="12" customFormat="1" ht="12.6">
      <c r="B744" s="213">
        <v>40483</v>
      </c>
      <c r="C744" s="256"/>
      <c r="D744" s="216">
        <v>146</v>
      </c>
      <c r="E744" s="216">
        <v>74.696341000000004</v>
      </c>
      <c r="F744" s="216">
        <v>16</v>
      </c>
      <c r="G744" s="216">
        <v>1.02</v>
      </c>
      <c r="H744" s="216">
        <v>1</v>
      </c>
      <c r="I744" s="216">
        <v>3.1467930000000002</v>
      </c>
      <c r="J744" s="257"/>
      <c r="K744" s="257"/>
    </row>
    <row r="745" spans="2:11" s="12" customFormat="1" ht="12.6">
      <c r="B745" s="213">
        <v>40513</v>
      </c>
      <c r="C745" s="256"/>
      <c r="D745" s="216">
        <v>146</v>
      </c>
      <c r="E745" s="216">
        <v>75.199827999999997</v>
      </c>
      <c r="F745" s="216">
        <v>14</v>
      </c>
      <c r="G745" s="216">
        <v>0.52</v>
      </c>
      <c r="H745" s="216">
        <v>0</v>
      </c>
      <c r="I745" s="216">
        <v>0</v>
      </c>
      <c r="J745" s="257"/>
      <c r="K745" s="257"/>
    </row>
    <row r="746" spans="2:11" s="12" customFormat="1" ht="12.6">
      <c r="B746" s="213">
        <v>40544</v>
      </c>
      <c r="C746" s="256"/>
      <c r="D746" s="216">
        <v>146</v>
      </c>
      <c r="E746" s="216">
        <v>75.719866999999994</v>
      </c>
      <c r="F746" s="216">
        <v>15</v>
      </c>
      <c r="G746" s="216">
        <v>0.52603500000000003</v>
      </c>
      <c r="H746" s="216">
        <v>0</v>
      </c>
      <c r="I746" s="216">
        <v>0</v>
      </c>
      <c r="J746" s="257"/>
      <c r="K746" s="257"/>
    </row>
    <row r="747" spans="2:11" s="12" customFormat="1" ht="12.6">
      <c r="B747" s="213">
        <v>40575</v>
      </c>
      <c r="C747" s="256"/>
      <c r="D747" s="216">
        <v>145</v>
      </c>
      <c r="E747" s="216">
        <v>76.239912000000004</v>
      </c>
      <c r="F747" s="216">
        <v>14</v>
      </c>
      <c r="G747" s="216">
        <v>0.52</v>
      </c>
      <c r="H747" s="216">
        <v>0</v>
      </c>
      <c r="I747" s="216">
        <v>0</v>
      </c>
      <c r="J747" s="257"/>
      <c r="K747" s="257"/>
    </row>
    <row r="748" spans="2:11" s="12" customFormat="1" ht="12.6">
      <c r="B748" s="213">
        <v>40603</v>
      </c>
      <c r="C748" s="256"/>
      <c r="D748" s="216">
        <v>145</v>
      </c>
      <c r="E748" s="216">
        <v>77.515094000000005</v>
      </c>
      <c r="F748" s="216">
        <v>14</v>
      </c>
      <c r="G748" s="216">
        <v>0.52</v>
      </c>
      <c r="H748" s="216">
        <v>0</v>
      </c>
      <c r="I748" s="216">
        <v>0</v>
      </c>
      <c r="J748" s="257"/>
      <c r="K748" s="257"/>
    </row>
    <row r="749" spans="2:11" s="12" customFormat="1" ht="12.6">
      <c r="B749" s="213">
        <v>40634</v>
      </c>
      <c r="C749" s="216"/>
      <c r="D749" s="216">
        <v>145</v>
      </c>
      <c r="E749" s="216">
        <v>81.800383999999994</v>
      </c>
      <c r="F749" s="217">
        <v>15</v>
      </c>
      <c r="G749" s="216">
        <v>3.740211</v>
      </c>
      <c r="H749" s="216">
        <v>0</v>
      </c>
      <c r="I749" s="216">
        <v>0</v>
      </c>
      <c r="J749" s="257"/>
      <c r="K749" s="257"/>
    </row>
    <row r="750" spans="2:11" s="12" customFormat="1" ht="12.6">
      <c r="B750" s="213">
        <v>40664</v>
      </c>
      <c r="C750" s="216"/>
      <c r="D750" s="216">
        <v>146</v>
      </c>
      <c r="E750" s="216">
        <v>83.583500000000001</v>
      </c>
      <c r="F750" s="217">
        <v>15</v>
      </c>
      <c r="G750" s="216">
        <v>1.02</v>
      </c>
      <c r="H750" s="216">
        <v>4</v>
      </c>
      <c r="I750" s="216">
        <v>0.40902300000000003</v>
      </c>
      <c r="J750" s="257"/>
      <c r="K750" s="257"/>
    </row>
    <row r="751" spans="2:11" s="12" customFormat="1" ht="12.6">
      <c r="B751" s="213">
        <v>40695</v>
      </c>
      <c r="C751" s="216"/>
      <c r="D751" s="216">
        <v>146</v>
      </c>
      <c r="E751" s="216">
        <v>84.242037999999994</v>
      </c>
      <c r="F751" s="217">
        <v>14</v>
      </c>
      <c r="G751" s="216">
        <v>0.52</v>
      </c>
      <c r="H751" s="216">
        <v>0</v>
      </c>
      <c r="I751" s="216">
        <v>0</v>
      </c>
      <c r="J751" s="257"/>
      <c r="K751" s="257"/>
    </row>
    <row r="752" spans="2:11" s="12" customFormat="1" ht="12.6">
      <c r="B752" s="213">
        <v>40725</v>
      </c>
      <c r="C752" s="256"/>
      <c r="D752" s="216">
        <v>146</v>
      </c>
      <c r="E752" s="216">
        <v>85.180586000000005</v>
      </c>
      <c r="F752" s="216">
        <v>16</v>
      </c>
      <c r="G752" s="216">
        <v>0.57492500000000002</v>
      </c>
      <c r="H752" s="216">
        <v>2</v>
      </c>
      <c r="I752" s="216">
        <v>0.27598899999999998</v>
      </c>
      <c r="J752" s="257"/>
      <c r="K752" s="257"/>
    </row>
    <row r="753" spans="2:11" s="12" customFormat="1" ht="12.6">
      <c r="B753" s="213">
        <v>40756</v>
      </c>
      <c r="C753" s="256"/>
      <c r="D753" s="216">
        <v>146</v>
      </c>
      <c r="E753" s="216">
        <v>85.655270999999999</v>
      </c>
      <c r="F753" s="216">
        <v>14</v>
      </c>
      <c r="G753" s="216">
        <v>0.52</v>
      </c>
      <c r="H753" s="216">
        <v>2</v>
      </c>
      <c r="I753" s="216">
        <v>5.4925000000000002E-2</v>
      </c>
      <c r="J753" s="257"/>
      <c r="K753" s="257"/>
    </row>
    <row r="754" spans="2:11" s="12" customFormat="1" ht="12.6">
      <c r="B754" s="213">
        <v>40787</v>
      </c>
      <c r="C754" s="256"/>
      <c r="D754" s="216">
        <v>146</v>
      </c>
      <c r="E754" s="216">
        <v>86.329646999999994</v>
      </c>
      <c r="F754" s="216">
        <v>15</v>
      </c>
      <c r="G754" s="216">
        <v>0.62</v>
      </c>
      <c r="H754" s="216">
        <v>0</v>
      </c>
      <c r="I754" s="216">
        <v>0</v>
      </c>
      <c r="J754" s="257"/>
      <c r="K754" s="257"/>
    </row>
    <row r="755" spans="2:11" s="12" customFormat="1" ht="12.6">
      <c r="B755" s="213">
        <v>40817</v>
      </c>
      <c r="C755" s="256"/>
      <c r="D755" s="216">
        <v>146</v>
      </c>
      <c r="E755" s="216">
        <v>87.004231000000004</v>
      </c>
      <c r="F755" s="216">
        <v>15</v>
      </c>
      <c r="G755" s="216">
        <v>0.56999999999999995</v>
      </c>
      <c r="H755" s="216">
        <v>0</v>
      </c>
      <c r="I755" s="216">
        <v>0</v>
      </c>
      <c r="J755" s="257"/>
      <c r="K755" s="257"/>
    </row>
    <row r="756" spans="2:11" s="12" customFormat="1" ht="12.6">
      <c r="B756" s="213">
        <v>40848</v>
      </c>
      <c r="C756" s="256"/>
      <c r="D756" s="216">
        <v>146</v>
      </c>
      <c r="E756" s="216">
        <v>87.933670000000006</v>
      </c>
      <c r="F756" s="216">
        <v>15</v>
      </c>
      <c r="G756" s="216">
        <v>0.64</v>
      </c>
      <c r="H756" s="216">
        <v>0</v>
      </c>
      <c r="I756" s="216">
        <v>0</v>
      </c>
      <c r="J756" s="257"/>
      <c r="K756" s="257"/>
    </row>
    <row r="757" spans="2:11" s="12" customFormat="1" ht="12.6">
      <c r="B757" s="213">
        <v>40878</v>
      </c>
      <c r="C757" s="256"/>
      <c r="D757" s="216">
        <v>146</v>
      </c>
      <c r="E757" s="216">
        <v>88.535509000000005</v>
      </c>
      <c r="F757" s="216">
        <v>14</v>
      </c>
      <c r="G757" s="216">
        <v>0.64</v>
      </c>
      <c r="H757" s="216">
        <v>1</v>
      </c>
      <c r="I757" s="216">
        <v>0.142514</v>
      </c>
      <c r="J757" s="257"/>
      <c r="K757" s="257"/>
    </row>
    <row r="758" spans="2:11" s="12" customFormat="1" ht="12.6">
      <c r="B758" s="213">
        <v>40909</v>
      </c>
      <c r="C758" s="256"/>
      <c r="D758" s="216">
        <v>146</v>
      </c>
      <c r="E758" s="216">
        <v>87.855693000000002</v>
      </c>
      <c r="F758" s="216">
        <v>14</v>
      </c>
      <c r="G758" s="216">
        <v>0.52</v>
      </c>
      <c r="H758" s="216">
        <v>1</v>
      </c>
      <c r="I758" s="216">
        <v>1.1998340000000001</v>
      </c>
      <c r="J758" s="257"/>
      <c r="K758" s="257"/>
    </row>
    <row r="759" spans="2:11" s="12" customFormat="1" ht="12.6">
      <c r="B759" s="213">
        <v>40940</v>
      </c>
      <c r="C759" s="256"/>
      <c r="D759" s="216">
        <v>145</v>
      </c>
      <c r="E759" s="216">
        <v>88.526255000000006</v>
      </c>
      <c r="F759" s="216">
        <v>16</v>
      </c>
      <c r="G759" s="216">
        <v>0.70502799999999999</v>
      </c>
      <c r="H759" s="216">
        <v>0</v>
      </c>
      <c r="I759" s="216">
        <v>5.195E-3</v>
      </c>
      <c r="J759" s="257"/>
      <c r="K759" s="257"/>
    </row>
    <row r="760" spans="2:11" s="12" customFormat="1" ht="12.6">
      <c r="B760" s="213">
        <v>40969</v>
      </c>
      <c r="C760" s="256"/>
      <c r="D760" s="216">
        <v>145</v>
      </c>
      <c r="E760" s="216">
        <v>90.290901000000005</v>
      </c>
      <c r="F760" s="216">
        <v>13</v>
      </c>
      <c r="G760" s="216">
        <v>0.73</v>
      </c>
      <c r="H760" s="216">
        <v>0</v>
      </c>
      <c r="I760" s="216">
        <v>0</v>
      </c>
      <c r="J760" s="257"/>
      <c r="K760" s="257"/>
    </row>
    <row r="761" spans="2:11" s="12" customFormat="1" ht="12.6">
      <c r="B761" s="213">
        <v>41000</v>
      </c>
      <c r="C761" s="256"/>
      <c r="D761" s="216">
        <v>145</v>
      </c>
      <c r="E761" s="216">
        <v>95.741816999999998</v>
      </c>
      <c r="F761" s="216">
        <v>14</v>
      </c>
      <c r="G761" s="216">
        <v>4.5437279999999998</v>
      </c>
      <c r="H761" s="216">
        <v>0</v>
      </c>
      <c r="I761" s="216">
        <v>0</v>
      </c>
      <c r="J761" s="257"/>
      <c r="K761" s="257"/>
    </row>
    <row r="762" spans="2:11" s="12" customFormat="1" ht="12.6">
      <c r="B762" s="213">
        <v>41030</v>
      </c>
      <c r="C762" s="256"/>
      <c r="D762" s="216">
        <v>145</v>
      </c>
      <c r="E762" s="216">
        <v>97.704248000000007</v>
      </c>
      <c r="F762" s="216">
        <v>12</v>
      </c>
      <c r="G762" s="216">
        <v>0.48</v>
      </c>
      <c r="H762" s="216">
        <v>0</v>
      </c>
      <c r="I762" s="216">
        <v>0</v>
      </c>
      <c r="J762" s="257"/>
      <c r="K762" s="257"/>
    </row>
    <row r="763" spans="2:11" s="12" customFormat="1" ht="12.6">
      <c r="B763" s="213">
        <v>41061</v>
      </c>
      <c r="C763" s="256"/>
      <c r="D763" s="216">
        <v>145</v>
      </c>
      <c r="E763" s="216">
        <v>98.374081000000004</v>
      </c>
      <c r="F763" s="216">
        <v>13</v>
      </c>
      <c r="G763" s="216">
        <v>0.5</v>
      </c>
      <c r="H763" s="216">
        <v>0</v>
      </c>
      <c r="I763" s="216">
        <v>0</v>
      </c>
      <c r="J763" s="257"/>
      <c r="K763" s="257"/>
    </row>
    <row r="764" spans="2:11" s="12" customFormat="1" ht="12.6">
      <c r="B764" s="213">
        <v>41092</v>
      </c>
      <c r="C764" s="256"/>
      <c r="D764" s="216">
        <v>145</v>
      </c>
      <c r="E764" s="216">
        <v>99.551625000000001</v>
      </c>
      <c r="F764" s="216">
        <v>13</v>
      </c>
      <c r="G764" s="216">
        <v>0.49</v>
      </c>
      <c r="H764" s="216">
        <v>0</v>
      </c>
      <c r="I764" s="216">
        <v>0</v>
      </c>
      <c r="J764" s="257"/>
      <c r="K764" s="257"/>
    </row>
    <row r="765" spans="2:11" s="12" customFormat="1" ht="12.6">
      <c r="B765" s="213">
        <v>41124</v>
      </c>
      <c r="C765" s="256"/>
      <c r="D765" s="216">
        <v>145</v>
      </c>
      <c r="E765" s="216">
        <v>100.13811800000001</v>
      </c>
      <c r="F765" s="216">
        <v>13</v>
      </c>
      <c r="G765" s="216">
        <v>0.57999999999999996</v>
      </c>
      <c r="H765" s="216">
        <v>0</v>
      </c>
      <c r="I765" s="216">
        <v>0</v>
      </c>
      <c r="J765" s="257"/>
      <c r="K765" s="257"/>
    </row>
    <row r="766" spans="2:11" s="12" customFormat="1" ht="12.6">
      <c r="B766" s="213">
        <v>41156</v>
      </c>
      <c r="C766" s="256"/>
      <c r="D766" s="216">
        <v>145</v>
      </c>
      <c r="E766" s="216">
        <v>100.625432</v>
      </c>
      <c r="F766" s="216">
        <v>10</v>
      </c>
      <c r="G766" s="216">
        <v>0.42</v>
      </c>
      <c r="H766" s="216">
        <v>0</v>
      </c>
      <c r="I766" s="216">
        <v>0</v>
      </c>
      <c r="J766" s="257"/>
      <c r="K766" s="257"/>
    </row>
    <row r="767" spans="2:11" s="12" customFormat="1" ht="12.6">
      <c r="B767" s="258">
        <v>41188</v>
      </c>
      <c r="C767" s="259"/>
      <c r="D767" s="216">
        <v>146</v>
      </c>
      <c r="E767" s="216">
        <v>101.342524</v>
      </c>
      <c r="F767" s="216">
        <v>14</v>
      </c>
      <c r="G767" s="216">
        <v>0.59</v>
      </c>
      <c r="H767" s="216">
        <v>0</v>
      </c>
      <c r="I767" s="216">
        <v>0</v>
      </c>
      <c r="J767" s="257"/>
      <c r="K767" s="257"/>
    </row>
    <row r="768" spans="2:11" s="12" customFormat="1" ht="12.6">
      <c r="B768" s="258">
        <v>41220</v>
      </c>
      <c r="C768" s="259"/>
      <c r="D768" s="216">
        <v>172</v>
      </c>
      <c r="E768" s="216">
        <v>102.169376</v>
      </c>
      <c r="F768" s="216">
        <v>14</v>
      </c>
      <c r="G768" s="216">
        <v>0.59</v>
      </c>
      <c r="H768" s="216">
        <v>0</v>
      </c>
      <c r="I768" s="216">
        <v>0</v>
      </c>
      <c r="J768" s="257"/>
      <c r="K768" s="257"/>
    </row>
    <row r="769" spans="2:11" s="12" customFormat="1" ht="12.6">
      <c r="B769" s="258">
        <v>41252</v>
      </c>
      <c r="C769" s="259"/>
      <c r="D769" s="216">
        <v>172</v>
      </c>
      <c r="E769" s="216">
        <v>103.223251</v>
      </c>
      <c r="F769" s="216">
        <v>14</v>
      </c>
      <c r="G769" s="216">
        <v>1.08</v>
      </c>
      <c r="H769" s="216">
        <v>0</v>
      </c>
      <c r="I769" s="216">
        <v>0</v>
      </c>
      <c r="J769" s="257"/>
      <c r="K769" s="257"/>
    </row>
    <row r="770" spans="2:11" s="12" customFormat="1" ht="12.6">
      <c r="B770" s="258">
        <v>41275</v>
      </c>
      <c r="C770" s="259"/>
      <c r="D770" s="216">
        <v>172</v>
      </c>
      <c r="E770" s="216">
        <v>103.713285</v>
      </c>
      <c r="F770" s="216">
        <v>13</v>
      </c>
      <c r="G770" s="216">
        <v>0.49</v>
      </c>
      <c r="H770" s="216">
        <v>0</v>
      </c>
      <c r="I770" s="216">
        <v>0</v>
      </c>
      <c r="J770" s="257"/>
      <c r="K770" s="257"/>
    </row>
    <row r="771" spans="2:11" s="12" customFormat="1" ht="12.6">
      <c r="B771" s="258">
        <v>41306</v>
      </c>
      <c r="C771" s="259"/>
      <c r="D771" s="216">
        <v>172</v>
      </c>
      <c r="E771" s="216">
        <v>104.243325</v>
      </c>
      <c r="F771" s="216">
        <v>12</v>
      </c>
      <c r="G771" s="216">
        <v>0.53</v>
      </c>
      <c r="H771" s="216">
        <v>0</v>
      </c>
      <c r="I771" s="216">
        <v>0</v>
      </c>
      <c r="J771" s="257"/>
      <c r="K771" s="257"/>
    </row>
    <row r="772" spans="2:11" s="12" customFormat="1" ht="12.6">
      <c r="B772" s="258">
        <v>41334</v>
      </c>
      <c r="C772" s="259"/>
      <c r="D772" s="216">
        <v>172</v>
      </c>
      <c r="E772" s="216">
        <v>105.35987</v>
      </c>
      <c r="F772" s="216">
        <v>13</v>
      </c>
      <c r="G772" s="216">
        <v>0.49</v>
      </c>
      <c r="H772" s="216">
        <v>0</v>
      </c>
      <c r="I772" s="216">
        <v>0</v>
      </c>
      <c r="J772" s="257"/>
      <c r="K772" s="257"/>
    </row>
    <row r="773" spans="2:11" s="12" customFormat="1" ht="12.6">
      <c r="B773" s="258">
        <v>41365</v>
      </c>
      <c r="C773" s="259"/>
      <c r="D773" s="216">
        <v>172</v>
      </c>
      <c r="E773" s="216">
        <v>105.2808</v>
      </c>
      <c r="F773" s="216">
        <v>13</v>
      </c>
      <c r="G773" s="216">
        <v>3.9293</v>
      </c>
      <c r="H773" s="216">
        <v>1</v>
      </c>
      <c r="I773" s="216">
        <v>4.7058</v>
      </c>
      <c r="J773" s="257"/>
      <c r="K773" s="257"/>
    </row>
    <row r="774" spans="2:11" s="12" customFormat="1" ht="12.6">
      <c r="B774" s="258">
        <v>41395</v>
      </c>
      <c r="C774" s="259"/>
      <c r="D774" s="216">
        <v>172</v>
      </c>
      <c r="E774" s="216">
        <v>106.95189999999999</v>
      </c>
      <c r="F774" s="216">
        <v>13</v>
      </c>
      <c r="G774" s="216">
        <v>0.68</v>
      </c>
      <c r="H774" s="216">
        <v>0</v>
      </c>
      <c r="I774" s="216">
        <v>0</v>
      </c>
      <c r="J774" s="257"/>
      <c r="K774" s="257"/>
    </row>
    <row r="775" spans="2:11" s="12" customFormat="1" ht="12.6">
      <c r="B775" s="258">
        <v>41426</v>
      </c>
      <c r="C775" s="259"/>
      <c r="D775" s="216">
        <v>172</v>
      </c>
      <c r="E775" s="216">
        <v>107.6652</v>
      </c>
      <c r="F775" s="216">
        <v>13</v>
      </c>
      <c r="G775" s="216">
        <v>0.57999999999999996</v>
      </c>
      <c r="H775" s="216">
        <v>0</v>
      </c>
      <c r="I775" s="216">
        <v>0</v>
      </c>
      <c r="J775" s="257"/>
      <c r="K775" s="257"/>
    </row>
    <row r="776" spans="2:11" s="12" customFormat="1" ht="12.6">
      <c r="B776" s="258">
        <v>41456</v>
      </c>
      <c r="C776" s="259"/>
      <c r="D776" s="216">
        <v>172</v>
      </c>
      <c r="E776" s="216">
        <v>108.61839999999999</v>
      </c>
      <c r="F776" s="216">
        <v>13</v>
      </c>
      <c r="G776" s="216">
        <v>0.68</v>
      </c>
      <c r="H776" s="216">
        <v>0</v>
      </c>
      <c r="I776" s="216">
        <v>0</v>
      </c>
      <c r="J776" s="257"/>
      <c r="K776" s="257"/>
    </row>
    <row r="777" spans="2:11" s="12" customFormat="1" ht="12.6">
      <c r="B777" s="258">
        <v>41487</v>
      </c>
      <c r="C777" s="259"/>
      <c r="D777" s="216">
        <v>172</v>
      </c>
      <c r="E777" s="216">
        <v>109.1408</v>
      </c>
      <c r="F777" s="216">
        <v>14</v>
      </c>
      <c r="G777" s="216">
        <v>0.54210000000000003</v>
      </c>
      <c r="H777" s="216">
        <v>0</v>
      </c>
      <c r="I777" s="216">
        <v>0</v>
      </c>
      <c r="J777" s="257"/>
      <c r="K777" s="257"/>
    </row>
    <row r="778" spans="2:11" s="12" customFormat="1" ht="12.6">
      <c r="B778" s="258">
        <v>41518</v>
      </c>
      <c r="C778" s="259"/>
      <c r="D778" s="216">
        <v>172</v>
      </c>
      <c r="E778" s="216">
        <v>109.9383</v>
      </c>
      <c r="F778" s="216">
        <v>14</v>
      </c>
      <c r="G778" s="216">
        <v>0.68</v>
      </c>
      <c r="H778" s="216">
        <v>0</v>
      </c>
      <c r="I778" s="216">
        <v>0</v>
      </c>
      <c r="J778" s="257"/>
      <c r="K778" s="257"/>
    </row>
    <row r="779" spans="2:11" s="12" customFormat="1" ht="12.6">
      <c r="B779" s="258">
        <v>41548</v>
      </c>
      <c r="C779" s="259"/>
      <c r="D779" s="216">
        <v>172</v>
      </c>
      <c r="E779" s="216">
        <v>108.3184</v>
      </c>
      <c r="F779" s="216">
        <v>12</v>
      </c>
      <c r="G779" s="216">
        <v>0.48</v>
      </c>
      <c r="H779" s="216">
        <v>1</v>
      </c>
      <c r="I779" s="216">
        <v>2.2368999999999999</v>
      </c>
      <c r="J779" s="257"/>
      <c r="K779" s="257"/>
    </row>
    <row r="780" spans="2:11" s="12" customFormat="1" ht="12.6">
      <c r="B780" s="258">
        <v>41579</v>
      </c>
      <c r="C780" s="259"/>
      <c r="D780" s="216">
        <v>172</v>
      </c>
      <c r="E780" s="216">
        <v>107.8105</v>
      </c>
      <c r="F780" s="216">
        <v>12</v>
      </c>
      <c r="G780" s="216">
        <v>0.48</v>
      </c>
      <c r="H780" s="216">
        <v>1</v>
      </c>
      <c r="I780" s="216">
        <v>1.1763999999999999</v>
      </c>
      <c r="J780" s="257"/>
      <c r="K780" s="257"/>
    </row>
    <row r="781" spans="2:11" s="12" customFormat="1" ht="12.6">
      <c r="B781" s="258">
        <v>41609</v>
      </c>
      <c r="C781" s="259"/>
      <c r="D781" s="216">
        <v>171</v>
      </c>
      <c r="E781" s="216">
        <v>108.3027</v>
      </c>
      <c r="F781" s="216">
        <v>13</v>
      </c>
      <c r="G781" s="216">
        <v>0.48</v>
      </c>
      <c r="H781" s="216">
        <v>1</v>
      </c>
      <c r="I781" s="216">
        <v>0</v>
      </c>
      <c r="J781" s="257"/>
      <c r="K781" s="257"/>
    </row>
    <row r="782" spans="2:11" s="12" customFormat="1" ht="12.6">
      <c r="B782" s="258">
        <v>41640</v>
      </c>
      <c r="C782" s="259"/>
      <c r="D782" s="216">
        <v>171</v>
      </c>
      <c r="E782" s="216">
        <v>108.78270000000001</v>
      </c>
      <c r="F782" s="216">
        <v>12</v>
      </c>
      <c r="G782" s="216">
        <v>0.48</v>
      </c>
      <c r="H782" s="216">
        <v>0</v>
      </c>
      <c r="I782" s="216">
        <v>0</v>
      </c>
      <c r="J782" s="257"/>
      <c r="K782" s="257"/>
    </row>
    <row r="783" spans="2:11" s="12" customFormat="1" ht="12.6">
      <c r="B783" s="258">
        <v>41671</v>
      </c>
      <c r="C783" s="259"/>
      <c r="D783" s="216">
        <v>171</v>
      </c>
      <c r="E783" s="216">
        <v>109.36279999999999</v>
      </c>
      <c r="F783" s="216">
        <v>13</v>
      </c>
      <c r="G783" s="216">
        <v>0.57999999999999996</v>
      </c>
      <c r="H783" s="216">
        <v>0</v>
      </c>
      <c r="I783" s="216">
        <v>0</v>
      </c>
      <c r="J783" s="257"/>
      <c r="K783" s="257"/>
    </row>
    <row r="784" spans="2:11" s="12" customFormat="1" ht="12.6">
      <c r="B784" s="258">
        <v>41699</v>
      </c>
      <c r="C784" s="259"/>
      <c r="D784" s="216">
        <v>171</v>
      </c>
      <c r="E784" s="216">
        <v>110.5778</v>
      </c>
      <c r="F784" s="216">
        <v>12</v>
      </c>
      <c r="G784" s="216">
        <v>0.48</v>
      </c>
      <c r="H784" s="216">
        <v>0</v>
      </c>
      <c r="I784" s="216">
        <v>0</v>
      </c>
      <c r="J784" s="257"/>
      <c r="K784" s="257"/>
    </row>
    <row r="785" spans="2:11" s="12" customFormat="1" ht="12.6">
      <c r="B785" s="258">
        <v>41730</v>
      </c>
      <c r="C785" s="259"/>
      <c r="D785" s="216">
        <v>171</v>
      </c>
      <c r="E785" s="216">
        <v>115.7933</v>
      </c>
      <c r="F785" s="216">
        <v>13</v>
      </c>
      <c r="G785" s="216">
        <v>3.8538999999999999</v>
      </c>
      <c r="H785" s="216">
        <v>0</v>
      </c>
      <c r="I785" s="216">
        <v>0</v>
      </c>
      <c r="J785" s="257"/>
      <c r="K785" s="257"/>
    </row>
    <row r="786" spans="2:11" s="12" customFormat="1" ht="12.6">
      <c r="B786" s="258">
        <v>41760</v>
      </c>
      <c r="C786" s="259"/>
      <c r="D786" s="216">
        <v>171</v>
      </c>
      <c r="E786" s="216">
        <v>118.7041</v>
      </c>
      <c r="F786" s="216">
        <v>13</v>
      </c>
      <c r="G786" s="216">
        <v>0.57999999999999996</v>
      </c>
      <c r="H786" s="216">
        <v>0</v>
      </c>
      <c r="I786" s="216">
        <v>0</v>
      </c>
      <c r="J786" s="257"/>
      <c r="K786" s="257"/>
    </row>
    <row r="787" spans="2:11" s="12" customFormat="1" ht="12.6">
      <c r="B787" s="258">
        <v>41791</v>
      </c>
      <c r="C787" s="259"/>
      <c r="D787" s="216">
        <v>171</v>
      </c>
      <c r="E787" s="216">
        <v>119.68559999999999</v>
      </c>
      <c r="F787" s="216">
        <v>15</v>
      </c>
      <c r="G787" s="216">
        <v>0.68</v>
      </c>
      <c r="H787" s="216">
        <v>0</v>
      </c>
      <c r="I787" s="216">
        <v>0</v>
      </c>
      <c r="J787" s="257"/>
      <c r="K787" s="257"/>
    </row>
    <row r="788" spans="2:11" s="12" customFormat="1" ht="12.6">
      <c r="B788" s="258">
        <v>41821</v>
      </c>
      <c r="C788" s="259"/>
      <c r="D788" s="216">
        <v>171</v>
      </c>
      <c r="E788" s="216">
        <v>121.2187</v>
      </c>
      <c r="F788" s="216">
        <v>12</v>
      </c>
      <c r="G788" s="216">
        <v>0.48</v>
      </c>
      <c r="H788" s="216">
        <v>0</v>
      </c>
      <c r="I788" s="216">
        <v>0</v>
      </c>
      <c r="J788" s="257"/>
      <c r="K788" s="257"/>
    </row>
    <row r="789" spans="2:11" s="12" customFormat="1" ht="12.6">
      <c r="B789" s="258">
        <v>41852</v>
      </c>
      <c r="C789" s="259"/>
      <c r="D789" s="216">
        <v>171</v>
      </c>
      <c r="E789" s="216">
        <v>121.69929999999999</v>
      </c>
      <c r="F789" s="216">
        <v>12</v>
      </c>
      <c r="G789" s="216">
        <v>0.48</v>
      </c>
      <c r="H789" s="216">
        <v>0</v>
      </c>
      <c r="I789" s="216">
        <v>0</v>
      </c>
      <c r="J789" s="257"/>
      <c r="K789" s="257"/>
    </row>
    <row r="790" spans="2:11" s="12" customFormat="1" ht="12.6">
      <c r="B790" s="258">
        <v>41883</v>
      </c>
      <c r="C790" s="259"/>
      <c r="D790" s="216">
        <v>171</v>
      </c>
      <c r="E790" s="216">
        <v>122.3227</v>
      </c>
      <c r="F790" s="216">
        <v>13</v>
      </c>
      <c r="G790" s="216">
        <v>0.57999999999999996</v>
      </c>
      <c r="H790" s="216">
        <v>0</v>
      </c>
      <c r="I790" s="216">
        <v>0</v>
      </c>
      <c r="J790" s="257"/>
      <c r="K790" s="257"/>
    </row>
    <row r="791" spans="2:11" s="12" customFormat="1" ht="12.6">
      <c r="B791" s="258">
        <v>41913</v>
      </c>
      <c r="C791" s="259"/>
      <c r="D791" s="216">
        <v>171</v>
      </c>
      <c r="E791" s="216">
        <v>123.1902</v>
      </c>
      <c r="F791" s="216">
        <v>13</v>
      </c>
      <c r="G791" s="216">
        <v>0.57999999999999996</v>
      </c>
      <c r="H791" s="216">
        <v>0</v>
      </c>
      <c r="I791" s="216">
        <v>0</v>
      </c>
      <c r="J791" s="257"/>
      <c r="K791" s="257"/>
    </row>
    <row r="792" spans="2:11" s="12" customFormat="1" ht="12.6">
      <c r="B792" s="258">
        <v>41944</v>
      </c>
      <c r="C792" s="259"/>
      <c r="D792" s="216">
        <v>171</v>
      </c>
      <c r="E792" s="216">
        <v>124.94370000000001</v>
      </c>
      <c r="F792" s="216">
        <v>14</v>
      </c>
      <c r="G792" s="216">
        <v>1.2985</v>
      </c>
      <c r="H792" s="216">
        <v>0</v>
      </c>
      <c r="I792" s="216">
        <v>0</v>
      </c>
      <c r="J792" s="257"/>
      <c r="K792" s="257"/>
    </row>
    <row r="793" spans="2:11" s="12" customFormat="1" ht="12.6">
      <c r="B793" s="258">
        <v>41974</v>
      </c>
      <c r="C793" s="259"/>
      <c r="D793" s="216">
        <v>171</v>
      </c>
      <c r="E793" s="216">
        <v>125.5188</v>
      </c>
      <c r="F793" s="216">
        <v>13</v>
      </c>
      <c r="G793" s="216">
        <v>0.57999999999999996</v>
      </c>
      <c r="H793" s="216">
        <v>0</v>
      </c>
      <c r="I793" s="216">
        <v>0</v>
      </c>
      <c r="J793" s="257"/>
      <c r="K793" s="257"/>
    </row>
    <row r="794" spans="2:11" s="12" customFormat="1" ht="12.6">
      <c r="B794" s="258">
        <v>42005</v>
      </c>
      <c r="C794" s="259"/>
      <c r="D794" s="216">
        <v>171</v>
      </c>
      <c r="E794" s="216">
        <v>125.39960000000001</v>
      </c>
      <c r="F794" s="216">
        <v>13</v>
      </c>
      <c r="G794" s="216">
        <v>0.57999999999999996</v>
      </c>
      <c r="H794" s="216">
        <v>1</v>
      </c>
      <c r="I794" s="216">
        <v>0.70579999999999998</v>
      </c>
      <c r="J794" s="257"/>
      <c r="K794" s="257"/>
    </row>
    <row r="795" spans="2:11" s="12" customFormat="1" ht="12.6">
      <c r="B795" s="258">
        <v>42036</v>
      </c>
      <c r="C795" s="259"/>
      <c r="D795" s="216">
        <v>171</v>
      </c>
      <c r="E795" s="216">
        <v>125.8796</v>
      </c>
      <c r="F795" s="216">
        <v>12</v>
      </c>
      <c r="G795" s="216">
        <v>0.48</v>
      </c>
      <c r="H795" s="216">
        <v>0</v>
      </c>
      <c r="I795" s="216">
        <v>0</v>
      </c>
      <c r="J795" s="257"/>
      <c r="K795" s="257"/>
    </row>
    <row r="796" spans="2:11" s="12" customFormat="1" ht="12.6">
      <c r="B796" s="258">
        <v>42064</v>
      </c>
      <c r="C796" s="259"/>
      <c r="D796" s="216">
        <v>171</v>
      </c>
      <c r="E796" s="216">
        <v>127.4362</v>
      </c>
      <c r="F796" s="216">
        <v>12</v>
      </c>
      <c r="G796" s="216">
        <v>0.48</v>
      </c>
      <c r="H796" s="216">
        <v>0</v>
      </c>
      <c r="I796" s="216">
        <v>0</v>
      </c>
      <c r="J796" s="257"/>
      <c r="K796" s="257"/>
    </row>
    <row r="797" spans="2:11" s="12" customFormat="1" ht="12.6">
      <c r="B797" s="258">
        <v>42095</v>
      </c>
      <c r="C797" s="259"/>
      <c r="D797" s="216">
        <v>171</v>
      </c>
      <c r="E797" s="216">
        <v>133.23089999999999</v>
      </c>
      <c r="F797" s="216">
        <v>13</v>
      </c>
      <c r="G797" s="216">
        <v>4.0483000000000002</v>
      </c>
      <c r="H797" s="216">
        <v>0</v>
      </c>
      <c r="I797" s="216">
        <v>0</v>
      </c>
      <c r="J797" s="257"/>
      <c r="K797" s="257"/>
    </row>
    <row r="798" spans="2:11" s="12" customFormat="1" ht="12.6">
      <c r="B798" s="258">
        <v>42125</v>
      </c>
      <c r="C798" s="259"/>
      <c r="D798" s="216">
        <v>171</v>
      </c>
      <c r="E798" s="216">
        <v>136.25569999999999</v>
      </c>
      <c r="F798" s="216">
        <v>13</v>
      </c>
      <c r="G798" s="216">
        <v>0.49</v>
      </c>
      <c r="H798" s="216">
        <v>0</v>
      </c>
      <c r="I798" s="216">
        <v>0</v>
      </c>
      <c r="J798" s="257"/>
      <c r="K798" s="257"/>
    </row>
    <row r="799" spans="2:11" s="12" customFormat="1" ht="12.6">
      <c r="B799" s="258">
        <v>42156</v>
      </c>
      <c r="C799" s="259"/>
      <c r="D799" s="216">
        <v>171</v>
      </c>
      <c r="E799" s="216">
        <v>137.08690000000001</v>
      </c>
      <c r="F799" s="216">
        <v>13</v>
      </c>
      <c r="G799" s="216">
        <v>0.49</v>
      </c>
      <c r="H799" s="216">
        <v>0</v>
      </c>
      <c r="I799" s="216">
        <v>0</v>
      </c>
      <c r="J799" s="257"/>
      <c r="K799" s="257"/>
    </row>
    <row r="800" spans="2:11" s="12" customFormat="1" ht="12.6">
      <c r="B800" s="258">
        <v>42186</v>
      </c>
      <c r="C800" s="259"/>
      <c r="D800" s="216">
        <v>171</v>
      </c>
      <c r="E800" s="216">
        <v>138.57130000000001</v>
      </c>
      <c r="F800" s="216">
        <v>14</v>
      </c>
      <c r="G800" s="216">
        <v>0.59</v>
      </c>
      <c r="H800" s="216">
        <v>0</v>
      </c>
      <c r="I800" s="216">
        <v>0</v>
      </c>
      <c r="J800" s="257"/>
      <c r="K800" s="257"/>
    </row>
    <row r="801" spans="2:11" s="12" customFormat="1" ht="12.6">
      <c r="B801" s="258">
        <v>42217</v>
      </c>
      <c r="C801" s="259"/>
      <c r="D801" s="216">
        <v>171</v>
      </c>
      <c r="E801" s="216">
        <v>139.2619</v>
      </c>
      <c r="F801" s="216">
        <v>15</v>
      </c>
      <c r="G801" s="216">
        <v>0.69</v>
      </c>
      <c r="H801" s="216">
        <v>0</v>
      </c>
      <c r="I801" s="216">
        <v>0</v>
      </c>
      <c r="J801" s="257"/>
      <c r="K801" s="257"/>
    </row>
    <row r="802" spans="2:11" s="12" customFormat="1" ht="12.6">
      <c r="B802" s="258">
        <v>42248</v>
      </c>
      <c r="C802" s="259"/>
      <c r="D802" s="216">
        <v>171</v>
      </c>
      <c r="E802" s="216">
        <v>140.0188</v>
      </c>
      <c r="F802" s="216">
        <v>11</v>
      </c>
      <c r="G802" s="216">
        <v>0.66</v>
      </c>
      <c r="H802" s="216">
        <v>0</v>
      </c>
      <c r="I802" s="216">
        <v>0</v>
      </c>
      <c r="J802" s="257"/>
      <c r="K802" s="257"/>
    </row>
    <row r="803" spans="2:11" s="12" customFormat="1" ht="12.6">
      <c r="B803" s="258">
        <v>42278</v>
      </c>
      <c r="C803" s="259"/>
      <c r="D803" s="216">
        <v>170</v>
      </c>
      <c r="E803" s="216">
        <v>141.23310000000001</v>
      </c>
      <c r="F803" s="216">
        <v>13</v>
      </c>
      <c r="G803" s="216">
        <v>0.87</v>
      </c>
      <c r="H803" s="216">
        <v>0</v>
      </c>
      <c r="I803" s="216">
        <v>0</v>
      </c>
      <c r="J803" s="257"/>
      <c r="K803" s="257"/>
    </row>
    <row r="804" spans="2:11" s="12" customFormat="1" ht="12.6">
      <c r="B804" s="258">
        <v>42309</v>
      </c>
      <c r="C804" s="259"/>
      <c r="D804" s="216">
        <v>170</v>
      </c>
      <c r="E804" s="216">
        <v>142.33510000000001</v>
      </c>
      <c r="F804" s="216">
        <v>12</v>
      </c>
      <c r="G804" s="216">
        <v>0.67</v>
      </c>
      <c r="H804" s="216">
        <v>0</v>
      </c>
      <c r="I804" s="216">
        <v>0</v>
      </c>
      <c r="J804" s="257"/>
      <c r="K804" s="257"/>
    </row>
    <row r="805" spans="2:11" s="12" customFormat="1" ht="12.6">
      <c r="B805" s="258">
        <v>42339</v>
      </c>
      <c r="C805" s="259"/>
      <c r="D805" s="216">
        <v>170</v>
      </c>
      <c r="E805" s="216">
        <v>143.02510000000001</v>
      </c>
      <c r="F805" s="216">
        <v>12</v>
      </c>
      <c r="G805" s="216">
        <v>0.67</v>
      </c>
      <c r="H805" s="216">
        <v>0</v>
      </c>
      <c r="I805" s="216">
        <v>0</v>
      </c>
      <c r="J805" s="257"/>
      <c r="K805" s="257"/>
    </row>
    <row r="806" spans="2:11" s="12" customFormat="1" ht="12.6">
      <c r="B806" s="258">
        <v>42370</v>
      </c>
      <c r="C806" s="259"/>
      <c r="D806" s="216">
        <v>170</v>
      </c>
      <c r="E806" s="216">
        <v>143.74510000000001</v>
      </c>
      <c r="F806" s="216">
        <v>13</v>
      </c>
      <c r="G806" s="216">
        <v>0.72</v>
      </c>
      <c r="H806" s="216">
        <v>0</v>
      </c>
      <c r="I806" s="216">
        <v>0</v>
      </c>
      <c r="J806" s="257"/>
      <c r="K806" s="257"/>
    </row>
    <row r="807" spans="2:11" s="12" customFormat="1" ht="12.6">
      <c r="B807" s="258">
        <v>42401</v>
      </c>
      <c r="C807" s="259"/>
      <c r="D807" s="216">
        <v>170</v>
      </c>
      <c r="E807" s="216">
        <v>144.46520000000001</v>
      </c>
      <c r="F807" s="216">
        <v>13</v>
      </c>
      <c r="G807" s="216">
        <v>0.72</v>
      </c>
      <c r="H807" s="216">
        <v>0</v>
      </c>
      <c r="I807" s="216">
        <v>0</v>
      </c>
      <c r="J807" s="257"/>
      <c r="K807" s="257"/>
    </row>
    <row r="808" spans="2:11" s="12" customFormat="1" ht="12.6">
      <c r="B808" s="258">
        <v>42430</v>
      </c>
      <c r="C808" s="259"/>
      <c r="D808" s="216">
        <v>170</v>
      </c>
      <c r="E808" s="216">
        <v>142.61750000000001</v>
      </c>
      <c r="F808" s="216">
        <v>13</v>
      </c>
      <c r="G808" s="216">
        <v>0.72</v>
      </c>
      <c r="H808" s="216">
        <v>1</v>
      </c>
      <c r="I808" s="216">
        <v>3.9279000000000002</v>
      </c>
      <c r="J808" s="257"/>
      <c r="K808" s="257"/>
    </row>
    <row r="809" spans="2:11" s="12" customFormat="1" ht="12.6">
      <c r="B809" s="258">
        <v>42461</v>
      </c>
      <c r="C809" s="259"/>
      <c r="D809" s="216">
        <v>170</v>
      </c>
      <c r="E809" s="216">
        <v>149.31610000000001</v>
      </c>
      <c r="F809" s="216">
        <v>14</v>
      </c>
      <c r="G809" s="216">
        <v>4.46</v>
      </c>
      <c r="H809" s="216">
        <v>0</v>
      </c>
      <c r="I809" s="216">
        <v>0</v>
      </c>
      <c r="J809" s="257"/>
      <c r="K809" s="257"/>
    </row>
    <row r="810" spans="2:11" s="12" customFormat="1" ht="12.6">
      <c r="B810" s="258">
        <v>42491</v>
      </c>
      <c r="C810" s="259"/>
      <c r="D810" s="216">
        <v>170</v>
      </c>
      <c r="E810" s="216">
        <v>153.1865</v>
      </c>
      <c r="F810" s="216">
        <v>15</v>
      </c>
      <c r="G810" s="216">
        <v>0.83</v>
      </c>
      <c r="H810" s="216">
        <v>0</v>
      </c>
      <c r="I810" s="216">
        <v>0</v>
      </c>
      <c r="J810" s="257"/>
      <c r="K810" s="257"/>
    </row>
    <row r="811" spans="2:11" s="12" customFormat="1" ht="12.6">
      <c r="B811" s="258">
        <v>42522</v>
      </c>
      <c r="C811" s="259"/>
      <c r="D811" s="216">
        <v>170</v>
      </c>
      <c r="E811" s="216">
        <v>154.23390000000001</v>
      </c>
      <c r="F811" s="216">
        <v>12</v>
      </c>
      <c r="G811" s="216">
        <v>0.69</v>
      </c>
      <c r="H811" s="216">
        <v>0</v>
      </c>
      <c r="I811" s="216">
        <v>0</v>
      </c>
      <c r="J811" s="257"/>
      <c r="K811" s="257"/>
    </row>
    <row r="812" spans="2:11" s="12" customFormat="1" ht="12.6">
      <c r="B812" s="258">
        <v>42552</v>
      </c>
      <c r="C812" s="259"/>
      <c r="D812" s="216">
        <v>170</v>
      </c>
      <c r="E812" s="216">
        <v>156.62389999999999</v>
      </c>
      <c r="F812" s="216">
        <v>15</v>
      </c>
      <c r="G812" s="216">
        <v>1.4345000000000001</v>
      </c>
      <c r="H812" s="216">
        <v>0</v>
      </c>
      <c r="I812" s="216">
        <v>0</v>
      </c>
      <c r="J812" s="257"/>
      <c r="K812" s="257"/>
    </row>
    <row r="813" spans="2:11" s="12" customFormat="1" ht="12.6">
      <c r="B813" s="258">
        <v>42583</v>
      </c>
      <c r="C813" s="259"/>
      <c r="D813" s="216">
        <v>170</v>
      </c>
      <c r="E813" s="216">
        <v>157.66659999999999</v>
      </c>
      <c r="F813" s="216">
        <v>11</v>
      </c>
      <c r="G813" s="216">
        <v>1.0421</v>
      </c>
      <c r="H813" s="216">
        <v>0</v>
      </c>
      <c r="I813" s="216">
        <v>0</v>
      </c>
      <c r="J813" s="257"/>
      <c r="K813" s="257"/>
    </row>
    <row r="814" spans="2:11" s="12" customFormat="1" ht="12.6">
      <c r="B814" s="258">
        <v>42614</v>
      </c>
      <c r="C814" s="259"/>
      <c r="D814" s="216">
        <v>169</v>
      </c>
      <c r="E814" s="216">
        <v>156.49029999999999</v>
      </c>
      <c r="F814" s="216">
        <v>13</v>
      </c>
      <c r="G814" s="216">
        <v>0.76449999999999996</v>
      </c>
      <c r="H814" s="216">
        <v>0</v>
      </c>
      <c r="I814" s="216">
        <v>0</v>
      </c>
      <c r="J814" s="257"/>
      <c r="K814" s="257"/>
    </row>
    <row r="815" spans="2:11" s="12" customFormat="1" ht="12.6">
      <c r="B815" s="258">
        <v>42644</v>
      </c>
      <c r="C815" s="259"/>
      <c r="D815" s="216">
        <v>170</v>
      </c>
      <c r="E815" s="216">
        <v>158.3237</v>
      </c>
      <c r="F815" s="216">
        <v>10</v>
      </c>
      <c r="G815" s="216">
        <v>0.63</v>
      </c>
      <c r="H815" s="216">
        <v>0</v>
      </c>
      <c r="I815" s="216">
        <v>0</v>
      </c>
      <c r="J815" s="257"/>
      <c r="K815" s="257"/>
    </row>
    <row r="816" spans="2:11" s="12" customFormat="1" ht="12.6">
      <c r="B816" s="258">
        <v>42675</v>
      </c>
      <c r="C816" s="259"/>
      <c r="D816" s="216">
        <v>170</v>
      </c>
      <c r="E816" s="216">
        <v>158.03309999999999</v>
      </c>
      <c r="F816" s="216">
        <v>10</v>
      </c>
      <c r="G816" s="216">
        <v>0.62</v>
      </c>
      <c r="H816" s="216">
        <v>0</v>
      </c>
      <c r="I816" s="216">
        <v>0</v>
      </c>
      <c r="J816" s="257"/>
      <c r="K816" s="257"/>
    </row>
    <row r="817" spans="2:11" s="12" customFormat="1" ht="12.6">
      <c r="B817" s="258">
        <v>42705</v>
      </c>
      <c r="C817" s="259"/>
      <c r="D817" s="216">
        <v>170</v>
      </c>
      <c r="E817" s="216">
        <v>158.65539999999999</v>
      </c>
      <c r="F817" s="216">
        <v>12</v>
      </c>
      <c r="G817" s="216">
        <v>0.75</v>
      </c>
      <c r="H817" s="216">
        <v>0</v>
      </c>
      <c r="I817" s="216">
        <v>0</v>
      </c>
      <c r="J817" s="257"/>
      <c r="K817" s="257"/>
    </row>
    <row r="818" spans="2:11" s="12" customFormat="1" ht="12.6">
      <c r="B818" s="258">
        <v>42736</v>
      </c>
      <c r="C818" s="259"/>
      <c r="D818" s="216">
        <v>170</v>
      </c>
      <c r="E818" s="216">
        <v>159.34549999999999</v>
      </c>
      <c r="F818" s="216">
        <v>12</v>
      </c>
      <c r="G818" s="216">
        <v>0.69</v>
      </c>
      <c r="H818" s="216">
        <v>0</v>
      </c>
      <c r="I818" s="216">
        <v>0</v>
      </c>
      <c r="J818" s="257"/>
      <c r="K818" s="257"/>
    </row>
    <row r="819" spans="2:11" s="12" customFormat="1" ht="12.6">
      <c r="B819" s="258">
        <v>42767</v>
      </c>
      <c r="C819" s="259"/>
      <c r="D819" s="216">
        <v>169</v>
      </c>
      <c r="E819" s="216">
        <v>160.04400000000001</v>
      </c>
      <c r="F819" s="216">
        <v>13</v>
      </c>
      <c r="G819" s="216">
        <v>0.71</v>
      </c>
      <c r="H819" s="216">
        <v>0</v>
      </c>
      <c r="I819" s="216">
        <v>0</v>
      </c>
      <c r="J819" s="257"/>
      <c r="K819" s="257"/>
    </row>
    <row r="820" spans="2:11" s="12" customFormat="1" ht="12.6">
      <c r="B820" s="258">
        <v>42795</v>
      </c>
      <c r="C820" s="259"/>
      <c r="D820" s="216">
        <v>169</v>
      </c>
      <c r="E820" s="216">
        <v>161.7002</v>
      </c>
      <c r="F820" s="216">
        <v>13</v>
      </c>
      <c r="G820" s="216">
        <v>0.71</v>
      </c>
      <c r="H820" s="216">
        <v>0</v>
      </c>
      <c r="I820" s="216">
        <v>0</v>
      </c>
      <c r="J820" s="257"/>
      <c r="K820" s="257"/>
    </row>
    <row r="821" spans="2:11" s="12" customFormat="1" ht="12.6">
      <c r="B821" s="258">
        <v>42826</v>
      </c>
      <c r="C821" s="259"/>
      <c r="D821" s="216">
        <v>169</v>
      </c>
      <c r="E821" s="216">
        <v>167.99930000000001</v>
      </c>
      <c r="F821" s="216">
        <v>15</v>
      </c>
      <c r="G821" s="216">
        <v>4.5145</v>
      </c>
      <c r="H821" s="216">
        <v>0</v>
      </c>
      <c r="I821" s="216">
        <v>0</v>
      </c>
      <c r="J821" s="257"/>
      <c r="K821" s="257"/>
    </row>
    <row r="822" spans="2:11" s="12" customFormat="1" ht="12.6">
      <c r="B822" s="258">
        <v>42856</v>
      </c>
      <c r="C822" s="259"/>
      <c r="D822" s="216">
        <v>169</v>
      </c>
      <c r="E822" s="216">
        <v>171.0813</v>
      </c>
      <c r="F822" s="216">
        <v>11</v>
      </c>
      <c r="G822" s="216">
        <v>0.65</v>
      </c>
      <c r="H822" s="216">
        <v>0</v>
      </c>
      <c r="I822" s="216">
        <v>0</v>
      </c>
      <c r="J822" s="257"/>
      <c r="K822" s="257"/>
    </row>
    <row r="823" spans="2:11" s="12" customFormat="1" ht="12.6">
      <c r="B823" s="258">
        <v>42887</v>
      </c>
      <c r="C823" s="259"/>
      <c r="D823" s="216">
        <v>169</v>
      </c>
      <c r="E823" s="216">
        <v>170.67259999999999</v>
      </c>
      <c r="F823" s="216">
        <v>11</v>
      </c>
      <c r="G823" s="216">
        <v>0.65</v>
      </c>
      <c r="H823" s="216">
        <v>0</v>
      </c>
      <c r="I823" s="216">
        <v>0</v>
      </c>
      <c r="J823" s="257"/>
      <c r="K823" s="257"/>
    </row>
    <row r="824" spans="2:11" s="12" customFormat="1" ht="12.6">
      <c r="B824" s="258">
        <v>42917</v>
      </c>
      <c r="C824" s="259"/>
      <c r="D824" s="216">
        <v>169</v>
      </c>
      <c r="E824" s="216">
        <v>171.94380000000001</v>
      </c>
      <c r="F824" s="216">
        <v>11</v>
      </c>
      <c r="G824" s="216">
        <v>0.65</v>
      </c>
      <c r="H824" s="216">
        <v>0</v>
      </c>
      <c r="I824" s="216">
        <v>0</v>
      </c>
      <c r="J824" s="257"/>
      <c r="K824" s="257"/>
    </row>
    <row r="825" spans="2:11" s="12" customFormat="1" ht="12.6">
      <c r="B825" s="258">
        <v>42948</v>
      </c>
      <c r="C825" s="259"/>
      <c r="D825" s="216">
        <v>167</v>
      </c>
      <c r="E825" s="216">
        <v>113.2059</v>
      </c>
      <c r="F825" s="216">
        <v>11</v>
      </c>
      <c r="G825" s="216">
        <v>0.65</v>
      </c>
      <c r="H825" s="216">
        <v>0</v>
      </c>
      <c r="I825" s="216">
        <v>0</v>
      </c>
      <c r="J825" s="257"/>
      <c r="K825" s="257"/>
    </row>
    <row r="826" spans="2:11" s="12" customFormat="1" ht="12.6">
      <c r="B826" s="258">
        <v>42979</v>
      </c>
      <c r="C826" s="259"/>
      <c r="D826" s="216">
        <v>167</v>
      </c>
      <c r="E826" s="216">
        <v>113.9079</v>
      </c>
      <c r="F826" s="216">
        <v>11</v>
      </c>
      <c r="G826" s="216">
        <v>0.65</v>
      </c>
      <c r="H826" s="216">
        <v>0</v>
      </c>
      <c r="I826" s="216">
        <v>0</v>
      </c>
      <c r="J826" s="257"/>
      <c r="K826" s="257"/>
    </row>
    <row r="827" spans="2:11" s="12" customFormat="1" ht="12.6">
      <c r="B827" s="258">
        <v>43009</v>
      </c>
      <c r="C827" s="259"/>
      <c r="D827" s="216">
        <v>167</v>
      </c>
      <c r="E827" s="216">
        <v>114.73820000000001</v>
      </c>
      <c r="F827" s="216">
        <v>11</v>
      </c>
      <c r="G827" s="216">
        <v>0.65</v>
      </c>
      <c r="H827" s="216">
        <v>0</v>
      </c>
      <c r="I827" s="216">
        <v>0</v>
      </c>
      <c r="J827" s="257"/>
      <c r="K827" s="257"/>
    </row>
    <row r="828" spans="2:11" s="12" customFormat="1" ht="12.6">
      <c r="B828" s="258">
        <v>43040</v>
      </c>
      <c r="C828" s="259"/>
      <c r="D828" s="216">
        <v>167</v>
      </c>
      <c r="E828" s="216">
        <v>115.7299</v>
      </c>
      <c r="F828" s="216">
        <v>11</v>
      </c>
      <c r="G828" s="216">
        <v>0.65</v>
      </c>
      <c r="H828" s="216">
        <v>0</v>
      </c>
      <c r="I828" s="216">
        <v>0</v>
      </c>
      <c r="J828" s="257"/>
      <c r="K828" s="257"/>
    </row>
    <row r="829" spans="2:11" s="12" customFormat="1" ht="12.6">
      <c r="B829" s="258">
        <v>43070</v>
      </c>
      <c r="C829" s="259"/>
      <c r="D829" s="216">
        <v>167</v>
      </c>
      <c r="E829" s="216">
        <v>116.3796</v>
      </c>
      <c r="F829" s="216">
        <v>12</v>
      </c>
      <c r="G829" s="216">
        <v>0.66</v>
      </c>
      <c r="H829" s="216">
        <v>0</v>
      </c>
      <c r="I829" s="216">
        <v>0</v>
      </c>
      <c r="J829" s="257"/>
      <c r="K829" s="257"/>
    </row>
    <row r="830" spans="2:11" s="12" customFormat="1" ht="12.6">
      <c r="B830" s="258">
        <v>43101</v>
      </c>
      <c r="C830" s="259"/>
      <c r="D830" s="216">
        <v>167</v>
      </c>
      <c r="E830" s="216">
        <v>117.1296</v>
      </c>
      <c r="F830" s="216">
        <v>12</v>
      </c>
      <c r="G830" s="216">
        <v>0.75</v>
      </c>
      <c r="H830" s="216">
        <v>0</v>
      </c>
      <c r="I830" s="216">
        <v>0</v>
      </c>
      <c r="J830" s="257"/>
      <c r="K830" s="257"/>
    </row>
    <row r="831" spans="2:11" s="12" customFormat="1" ht="12.6">
      <c r="B831" s="258">
        <v>43132</v>
      </c>
      <c r="C831" s="259"/>
      <c r="D831" s="216">
        <v>167</v>
      </c>
      <c r="E831" s="216">
        <v>117.77970000000001</v>
      </c>
      <c r="F831" s="216">
        <v>11</v>
      </c>
      <c r="G831" s="216">
        <v>0.65</v>
      </c>
      <c r="H831" s="216">
        <v>0</v>
      </c>
      <c r="I831" s="216">
        <v>0</v>
      </c>
      <c r="J831" s="257"/>
      <c r="K831" s="257"/>
    </row>
    <row r="832" spans="2:11" s="12" customFormat="1" ht="12.6">
      <c r="B832" s="258">
        <v>43160</v>
      </c>
      <c r="C832" s="259"/>
      <c r="D832" s="216">
        <v>167</v>
      </c>
      <c r="E832" s="216">
        <v>119.29170000000001</v>
      </c>
      <c r="F832" s="216">
        <v>12</v>
      </c>
      <c r="G832" s="216">
        <v>0.66</v>
      </c>
      <c r="H832" s="216">
        <v>0</v>
      </c>
      <c r="I832" s="216">
        <v>0</v>
      </c>
      <c r="J832" s="257"/>
      <c r="K832" s="257"/>
    </row>
    <row r="833" spans="2:11" s="12" customFormat="1" ht="12.6">
      <c r="B833" s="258">
        <v>43191</v>
      </c>
      <c r="C833" s="259"/>
      <c r="D833" s="216">
        <v>167</v>
      </c>
      <c r="E833" s="216">
        <v>130.40029999999999</v>
      </c>
      <c r="F833" s="216">
        <v>17</v>
      </c>
      <c r="G833" s="216">
        <v>9.4587000000000003</v>
      </c>
      <c r="H833" s="216">
        <v>0</v>
      </c>
      <c r="I833" s="216">
        <v>0</v>
      </c>
      <c r="J833" s="257"/>
      <c r="K833" s="257"/>
    </row>
    <row r="834" spans="2:11" s="12" customFormat="1" ht="12.6">
      <c r="B834" s="258">
        <v>43221</v>
      </c>
      <c r="C834" s="259"/>
      <c r="D834" s="216">
        <v>167</v>
      </c>
      <c r="E834" s="216">
        <v>132.40219999999999</v>
      </c>
      <c r="F834" s="216">
        <v>14</v>
      </c>
      <c r="G834" s="216">
        <v>1.85</v>
      </c>
      <c r="H834" s="216">
        <v>0</v>
      </c>
      <c r="I834" s="216">
        <v>0</v>
      </c>
      <c r="J834" s="257"/>
      <c r="K834" s="257"/>
    </row>
    <row r="835" spans="2:11" s="12" customFormat="1" ht="12.6">
      <c r="B835" s="258">
        <v>43252</v>
      </c>
      <c r="C835" s="259"/>
      <c r="D835" s="216">
        <v>166</v>
      </c>
      <c r="E835" s="216">
        <v>134.1481</v>
      </c>
      <c r="F835" s="216">
        <v>16</v>
      </c>
      <c r="G835" s="216">
        <v>1.7290000000000001</v>
      </c>
      <c r="H835" s="216">
        <v>0</v>
      </c>
      <c r="I835" s="216">
        <v>0</v>
      </c>
      <c r="J835" s="257"/>
      <c r="K835" s="257"/>
    </row>
    <row r="836" spans="2:11" s="12" customFormat="1" ht="12.6">
      <c r="B836" s="258">
        <v>43282</v>
      </c>
      <c r="C836" s="259"/>
      <c r="D836" s="216">
        <v>166</v>
      </c>
      <c r="E836" s="216">
        <v>136.36109999999999</v>
      </c>
      <c r="F836" s="216">
        <v>15</v>
      </c>
      <c r="G836" s="216">
        <v>1.68</v>
      </c>
      <c r="H836" s="216">
        <v>0</v>
      </c>
      <c r="I836" s="216">
        <v>0</v>
      </c>
      <c r="J836" s="257"/>
      <c r="K836" s="257"/>
    </row>
    <row r="837" spans="2:11" s="12" customFormat="1" ht="12.6">
      <c r="B837" s="258">
        <v>43313</v>
      </c>
      <c r="C837" s="259"/>
      <c r="D837" s="216">
        <v>166</v>
      </c>
      <c r="E837" s="216">
        <v>138.05119999999999</v>
      </c>
      <c r="F837" s="216">
        <v>14</v>
      </c>
      <c r="G837" s="216">
        <v>1.69</v>
      </c>
      <c r="H837" s="216">
        <v>0</v>
      </c>
      <c r="I837" s="216">
        <v>0</v>
      </c>
      <c r="J837" s="257"/>
      <c r="K837" s="257"/>
    </row>
    <row r="838" spans="2:11" s="12" customFormat="1" ht="12.6">
      <c r="B838" s="258">
        <v>43344</v>
      </c>
      <c r="C838" s="259"/>
      <c r="D838" s="216">
        <v>166</v>
      </c>
      <c r="E838" s="216">
        <v>139.82300000000001</v>
      </c>
      <c r="F838" s="216">
        <v>15</v>
      </c>
      <c r="G838" s="216">
        <v>1.64</v>
      </c>
      <c r="H838" s="216">
        <v>0</v>
      </c>
      <c r="I838" s="216">
        <v>0</v>
      </c>
      <c r="J838" s="257"/>
      <c r="K838" s="257"/>
    </row>
    <row r="839" spans="2:11" s="12" customFormat="1" ht="12.6">
      <c r="B839" s="258">
        <v>43374</v>
      </c>
      <c r="C839" s="259"/>
      <c r="D839" s="216">
        <v>166</v>
      </c>
      <c r="E839" s="216">
        <v>142.01220000000001</v>
      </c>
      <c r="F839" s="216">
        <v>17</v>
      </c>
      <c r="G839" s="216">
        <v>1.756</v>
      </c>
      <c r="H839" s="216">
        <v>0</v>
      </c>
      <c r="I839" s="216">
        <v>0</v>
      </c>
      <c r="J839" s="257"/>
      <c r="K839" s="257"/>
    </row>
    <row r="840" spans="2:11" s="12" customFormat="1" ht="12.6">
      <c r="B840" s="258">
        <v>43405</v>
      </c>
      <c r="C840" s="259"/>
      <c r="D840" s="216">
        <v>165</v>
      </c>
      <c r="E840" s="216">
        <v>144.5188</v>
      </c>
      <c r="F840" s="216">
        <v>13</v>
      </c>
      <c r="G840" s="216">
        <v>1.99</v>
      </c>
      <c r="H840" s="216">
        <v>0</v>
      </c>
      <c r="I840" s="216">
        <v>0</v>
      </c>
      <c r="J840" s="257"/>
      <c r="K840" s="257"/>
    </row>
    <row r="841" spans="2:11" s="12" customFormat="1" ht="12.6">
      <c r="B841" s="258">
        <v>43435</v>
      </c>
      <c r="C841" s="259"/>
      <c r="D841" s="216">
        <v>165</v>
      </c>
      <c r="E841" s="216">
        <v>144.4889</v>
      </c>
      <c r="F841" s="216">
        <v>13</v>
      </c>
      <c r="G841" s="216">
        <v>1.51</v>
      </c>
      <c r="H841" s="216">
        <v>1</v>
      </c>
      <c r="I841" s="216">
        <v>1.5588</v>
      </c>
      <c r="J841" s="257"/>
      <c r="K841" s="257"/>
    </row>
    <row r="842" spans="2:11" s="12" customFormat="1" ht="12.6">
      <c r="B842" s="258">
        <v>43466</v>
      </c>
      <c r="C842" s="259"/>
      <c r="D842" s="216">
        <v>165</v>
      </c>
      <c r="E842" s="216">
        <v>146.09889999999999</v>
      </c>
      <c r="F842" s="216">
        <v>14</v>
      </c>
      <c r="G842" s="216">
        <v>1.61</v>
      </c>
      <c r="H842" s="216">
        <v>0</v>
      </c>
      <c r="I842" s="216">
        <v>0</v>
      </c>
      <c r="J842" s="257"/>
      <c r="K842" s="257"/>
    </row>
    <row r="843" spans="2:11" s="12" customFormat="1" ht="12.6">
      <c r="B843" s="258">
        <v>43497</v>
      </c>
      <c r="C843" s="259"/>
      <c r="D843" s="216">
        <v>122</v>
      </c>
      <c r="E843" s="216">
        <v>147.59899999999999</v>
      </c>
      <c r="F843" s="216">
        <v>12</v>
      </c>
      <c r="G843" s="216">
        <v>1.5</v>
      </c>
      <c r="H843" s="216">
        <v>1</v>
      </c>
      <c r="I843" s="216">
        <v>0</v>
      </c>
      <c r="J843" s="257"/>
      <c r="K843" s="257"/>
    </row>
    <row r="844" spans="2:11" s="12" customFormat="1" ht="12.6">
      <c r="B844" s="258">
        <v>43525</v>
      </c>
      <c r="C844" s="259"/>
      <c r="D844" s="216">
        <v>122</v>
      </c>
      <c r="E844" s="216">
        <v>149.30510000000001</v>
      </c>
      <c r="F844" s="216">
        <v>13</v>
      </c>
      <c r="G844" s="216">
        <v>1.51</v>
      </c>
      <c r="H844" s="216">
        <v>1</v>
      </c>
      <c r="I844" s="216">
        <v>0.75409999999999999</v>
      </c>
      <c r="J844" s="257"/>
      <c r="K844" s="257"/>
    </row>
    <row r="845" spans="2:11" s="12" customFormat="1" ht="12.6">
      <c r="B845" s="258">
        <v>43556</v>
      </c>
      <c r="C845" s="259"/>
      <c r="D845" s="216">
        <v>111</v>
      </c>
      <c r="E845" s="216">
        <v>152.96180000000001</v>
      </c>
      <c r="F845" s="216">
        <v>10</v>
      </c>
      <c r="G845" s="216">
        <v>1.44</v>
      </c>
      <c r="H845" s="216">
        <v>5</v>
      </c>
      <c r="I845" s="216">
        <v>0</v>
      </c>
      <c r="J845" s="257"/>
      <c r="K845" s="257"/>
    </row>
    <row r="846" spans="2:11" s="12" customFormat="1" ht="12.6">
      <c r="B846" s="258">
        <v>43586</v>
      </c>
      <c r="C846" s="259"/>
      <c r="D846" s="216">
        <v>111</v>
      </c>
      <c r="E846" s="216">
        <v>154.9666</v>
      </c>
      <c r="F846" s="216">
        <v>12</v>
      </c>
      <c r="G846" s="216">
        <v>1.5</v>
      </c>
      <c r="H846" s="216">
        <v>0</v>
      </c>
      <c r="I846" s="216">
        <v>0</v>
      </c>
      <c r="J846" s="257"/>
      <c r="K846" s="257"/>
    </row>
    <row r="847" spans="2:11" s="12" customFormat="1" ht="12.6">
      <c r="B847" s="258">
        <v>43617</v>
      </c>
      <c r="C847" s="259"/>
      <c r="D847" s="216">
        <v>111</v>
      </c>
      <c r="E847" s="216">
        <v>153.93539999999999</v>
      </c>
      <c r="F847" s="216">
        <v>12</v>
      </c>
      <c r="G847" s="216">
        <v>1.5</v>
      </c>
      <c r="H847" s="216">
        <v>1</v>
      </c>
      <c r="I847" s="216">
        <v>2.9411</v>
      </c>
      <c r="J847" s="257"/>
      <c r="K847" s="257"/>
    </row>
    <row r="848" spans="2:11" s="12" customFormat="1" ht="12.6">
      <c r="B848" s="258">
        <v>43647</v>
      </c>
      <c r="C848" s="259"/>
      <c r="D848" s="216">
        <v>110</v>
      </c>
      <c r="E848" s="216">
        <v>106.28360000000001</v>
      </c>
      <c r="F848" s="216">
        <v>11</v>
      </c>
      <c r="G848" s="216">
        <v>1.2514000000000001</v>
      </c>
      <c r="H848" s="216">
        <v>2</v>
      </c>
      <c r="I848" s="216">
        <v>49.648200000000003</v>
      </c>
      <c r="J848" s="257"/>
      <c r="K848" s="257"/>
    </row>
    <row r="849" spans="2:11" s="12" customFormat="1" ht="12.6">
      <c r="B849" s="258">
        <v>43678</v>
      </c>
      <c r="C849" s="259"/>
      <c r="D849" s="216">
        <v>109</v>
      </c>
      <c r="E849" s="216">
        <v>107.49160000000001</v>
      </c>
      <c r="F849" s="216">
        <v>9</v>
      </c>
      <c r="G849" s="216">
        <v>1.22</v>
      </c>
      <c r="H849" s="216">
        <v>1</v>
      </c>
      <c r="I849" s="216">
        <v>1.2E-2</v>
      </c>
      <c r="J849" s="257"/>
      <c r="K849" s="257"/>
    </row>
    <row r="850" spans="2:11" s="12" customFormat="1" ht="12.6">
      <c r="B850" s="258">
        <v>43709</v>
      </c>
      <c r="C850" s="259"/>
      <c r="D850" s="216">
        <v>30</v>
      </c>
      <c r="E850" s="216">
        <v>96.179400000000001</v>
      </c>
      <c r="F850" s="216">
        <v>36</v>
      </c>
      <c r="G850" s="216">
        <v>1.2025999999999999</v>
      </c>
      <c r="H850" s="216">
        <v>65</v>
      </c>
      <c r="I850" s="216">
        <v>12.6325</v>
      </c>
      <c r="J850" s="257"/>
      <c r="K850" s="257"/>
    </row>
    <row r="851" spans="2:11" s="12" customFormat="1" ht="12" customHeight="1">
      <c r="B851" s="219"/>
      <c r="C851" s="220"/>
      <c r="D851" s="220"/>
      <c r="E851" s="220"/>
      <c r="F851" s="222"/>
      <c r="G851" s="220"/>
      <c r="H851" s="220"/>
      <c r="I851" s="220"/>
      <c r="J851" s="257"/>
      <c r="K851" s="257"/>
    </row>
    <row r="852" spans="2:11" s="12" customFormat="1" ht="12.6">
      <c r="B852" s="219"/>
      <c r="C852" s="265"/>
      <c r="D852" s="220"/>
      <c r="E852" s="220"/>
      <c r="F852" s="220"/>
      <c r="G852" s="220"/>
      <c r="H852" s="220"/>
      <c r="I852" s="220"/>
      <c r="J852" s="257"/>
      <c r="K852" s="257"/>
    </row>
    <row r="853" spans="2:11" s="182" customFormat="1" ht="12.6">
      <c r="B853" s="267"/>
      <c r="C853" s="250"/>
      <c r="D853" s="273"/>
      <c r="E853" s="273"/>
      <c r="F853" s="273"/>
      <c r="G853" s="273"/>
      <c r="H853" s="273"/>
      <c r="I853" s="270"/>
      <c r="J853" s="250"/>
      <c r="K853" s="250"/>
    </row>
    <row r="854" spans="2:11" s="255" customFormat="1" ht="25.2">
      <c r="B854" s="251" t="s">
        <v>142</v>
      </c>
      <c r="C854" s="251"/>
      <c r="D854" s="252" t="s">
        <v>25</v>
      </c>
      <c r="E854" s="252" t="s">
        <v>0</v>
      </c>
      <c r="F854" s="252" t="s">
        <v>1</v>
      </c>
      <c r="G854" s="252" t="s">
        <v>2</v>
      </c>
      <c r="H854" s="252" t="s">
        <v>3</v>
      </c>
      <c r="I854" s="272" t="s">
        <v>4</v>
      </c>
      <c r="J854" s="253"/>
      <c r="K854" s="253"/>
    </row>
    <row r="855" spans="2:11" s="12" customFormat="1" ht="12.6" hidden="1">
      <c r="B855" s="213">
        <v>37469</v>
      </c>
      <c r="C855" s="265"/>
      <c r="D855" s="220">
        <v>66</v>
      </c>
      <c r="E855" s="220">
        <v>144.142248</v>
      </c>
      <c r="F855" s="220">
        <v>23</v>
      </c>
      <c r="G855" s="220">
        <v>4.7922750000000001</v>
      </c>
      <c r="H855" s="220">
        <v>0</v>
      </c>
      <c r="I855" s="220">
        <v>0</v>
      </c>
      <c r="J855" s="257"/>
      <c r="K855" s="257"/>
    </row>
    <row r="856" spans="2:11" s="12" customFormat="1" ht="12.6" hidden="1">
      <c r="B856" s="213">
        <v>37500</v>
      </c>
      <c r="C856" s="256"/>
      <c r="D856" s="216">
        <v>77</v>
      </c>
      <c r="E856" s="216">
        <v>197.43674300000001</v>
      </c>
      <c r="F856" s="216">
        <v>22</v>
      </c>
      <c r="G856" s="216">
        <v>52.328593000000005</v>
      </c>
      <c r="H856" s="216">
        <v>0</v>
      </c>
      <c r="I856" s="216">
        <v>0</v>
      </c>
      <c r="J856" s="257"/>
      <c r="K856" s="257"/>
    </row>
    <row r="857" spans="2:11" s="12" customFormat="1" ht="12.6" hidden="1">
      <c r="B857" s="213">
        <v>37530</v>
      </c>
      <c r="C857" s="256"/>
      <c r="D857" s="216">
        <v>95</v>
      </c>
      <c r="E857" s="216">
        <v>208.659244</v>
      </c>
      <c r="F857" s="216">
        <v>30</v>
      </c>
      <c r="G857" s="216">
        <v>11.121237000000001</v>
      </c>
      <c r="H857" s="216">
        <v>0</v>
      </c>
      <c r="I857" s="216">
        <v>0</v>
      </c>
      <c r="J857" s="257"/>
      <c r="K857" s="257"/>
    </row>
    <row r="858" spans="2:11" s="12" customFormat="1" ht="12.6" hidden="1">
      <c r="B858" s="213">
        <v>37561</v>
      </c>
      <c r="C858" s="256"/>
      <c r="D858" s="216">
        <v>107</v>
      </c>
      <c r="E858" s="216">
        <v>212.07187500000001</v>
      </c>
      <c r="F858" s="216">
        <v>33</v>
      </c>
      <c r="G858" s="216">
        <v>3.3632080000000002</v>
      </c>
      <c r="H858" s="216">
        <v>0</v>
      </c>
      <c r="I858" s="216">
        <v>0</v>
      </c>
      <c r="J858" s="257"/>
      <c r="K858" s="257"/>
    </row>
    <row r="859" spans="2:11" s="12" customFormat="1" ht="12.6" hidden="1">
      <c r="B859" s="213">
        <v>37591</v>
      </c>
      <c r="C859" s="256"/>
      <c r="D859" s="216">
        <v>110</v>
      </c>
      <c r="E859" s="216">
        <v>220.983439</v>
      </c>
      <c r="F859" s="216">
        <v>49</v>
      </c>
      <c r="G859" s="216">
        <v>5.8005620000000011</v>
      </c>
      <c r="H859" s="216">
        <v>0</v>
      </c>
      <c r="I859" s="216">
        <v>0</v>
      </c>
      <c r="J859" s="257"/>
      <c r="K859" s="257"/>
    </row>
    <row r="860" spans="2:11" s="12" customFormat="1" ht="12.6" hidden="1">
      <c r="B860" s="213">
        <v>37622</v>
      </c>
      <c r="C860" s="256"/>
      <c r="D860" s="216">
        <v>111</v>
      </c>
      <c r="E860" s="216">
        <v>229.68439599999999</v>
      </c>
      <c r="F860" s="216">
        <v>47</v>
      </c>
      <c r="G860" s="216">
        <v>6.4842709999999997</v>
      </c>
      <c r="H860" s="216">
        <v>0</v>
      </c>
      <c r="I860" s="216">
        <v>0</v>
      </c>
      <c r="J860" s="257"/>
      <c r="K860" s="257"/>
    </row>
    <row r="861" spans="2:11" s="12" customFormat="1" ht="12.6" hidden="1">
      <c r="B861" s="213">
        <v>37653</v>
      </c>
      <c r="C861" s="256"/>
      <c r="D861" s="216">
        <v>119</v>
      </c>
      <c r="E861" s="216">
        <v>234.083023</v>
      </c>
      <c r="F861" s="216">
        <v>49</v>
      </c>
      <c r="G861" s="216">
        <v>3.5241699999999998</v>
      </c>
      <c r="H861" s="216">
        <v>0</v>
      </c>
      <c r="I861" s="216">
        <v>0</v>
      </c>
      <c r="J861" s="257"/>
      <c r="K861" s="257"/>
    </row>
    <row r="862" spans="2:11" s="12" customFormat="1" ht="12.6" hidden="1">
      <c r="B862" s="213">
        <v>37681</v>
      </c>
      <c r="C862" s="256"/>
      <c r="D862" s="216">
        <v>128</v>
      </c>
      <c r="E862" s="216">
        <v>246.51593400000002</v>
      </c>
      <c r="F862" s="216">
        <v>48</v>
      </c>
      <c r="G862" s="216">
        <v>6.5537650000000003</v>
      </c>
      <c r="H862" s="216">
        <v>0</v>
      </c>
      <c r="I862" s="216">
        <v>0</v>
      </c>
      <c r="J862" s="257"/>
      <c r="K862" s="257"/>
    </row>
    <row r="863" spans="2:11" s="12" customFormat="1" ht="12.6" hidden="1">
      <c r="B863" s="213">
        <v>37712</v>
      </c>
      <c r="C863" s="256"/>
      <c r="D863" s="216">
        <v>134</v>
      </c>
      <c r="E863" s="216">
        <v>293.64860599999997</v>
      </c>
      <c r="F863" s="216">
        <v>63</v>
      </c>
      <c r="G863" s="216">
        <v>47.233987999999997</v>
      </c>
      <c r="H863" s="216">
        <v>0</v>
      </c>
      <c r="I863" s="216">
        <v>0</v>
      </c>
      <c r="J863" s="257"/>
      <c r="K863" s="257"/>
    </row>
    <row r="864" spans="2:11" s="12" customFormat="1" ht="12.6" hidden="1">
      <c r="B864" s="213">
        <v>37742</v>
      </c>
      <c r="C864" s="256"/>
      <c r="D864" s="216">
        <v>146</v>
      </c>
      <c r="E864" s="216">
        <v>297.44932699999998</v>
      </c>
      <c r="F864" s="216">
        <v>62</v>
      </c>
      <c r="G864" s="216">
        <v>5.1411829999999998</v>
      </c>
      <c r="H864" s="216">
        <v>0</v>
      </c>
      <c r="I864" s="216">
        <v>0</v>
      </c>
      <c r="J864" s="257"/>
      <c r="K864" s="257"/>
    </row>
    <row r="865" spans="2:11" s="12" customFormat="1" ht="12.6" hidden="1">
      <c r="B865" s="213">
        <v>37773</v>
      </c>
      <c r="C865" s="256"/>
      <c r="D865" s="216">
        <v>149</v>
      </c>
      <c r="E865" s="216">
        <v>301.01737600000001</v>
      </c>
      <c r="F865" s="216">
        <v>54</v>
      </c>
      <c r="G865" s="216">
        <v>4.2530710000000003</v>
      </c>
      <c r="H865" s="216">
        <v>0</v>
      </c>
      <c r="I865" s="216">
        <v>0</v>
      </c>
      <c r="J865" s="257"/>
      <c r="K865" s="257"/>
    </row>
    <row r="866" spans="2:11" s="12" customFormat="1" ht="12.6" hidden="1">
      <c r="B866" s="213">
        <v>37803</v>
      </c>
      <c r="C866" s="256"/>
      <c r="D866" s="216">
        <v>156</v>
      </c>
      <c r="E866" s="216">
        <v>305.19732100000004</v>
      </c>
      <c r="F866" s="216">
        <v>64</v>
      </c>
      <c r="G866" s="216">
        <v>4.8032399999999997</v>
      </c>
      <c r="H866" s="216">
        <v>0</v>
      </c>
      <c r="I866" s="216">
        <v>0</v>
      </c>
      <c r="J866" s="257"/>
      <c r="K866" s="257"/>
    </row>
    <row r="867" spans="2:11" s="12" customFormat="1" ht="12.6" hidden="1">
      <c r="B867" s="213">
        <v>37834</v>
      </c>
      <c r="C867" s="256"/>
      <c r="D867" s="216">
        <v>157</v>
      </c>
      <c r="E867" s="216">
        <v>311.26265999999998</v>
      </c>
      <c r="F867" s="216">
        <v>63</v>
      </c>
      <c r="G867" s="216">
        <v>7.320895000000001</v>
      </c>
      <c r="H867" s="216">
        <v>0</v>
      </c>
      <c r="I867" s="216">
        <v>0</v>
      </c>
      <c r="J867" s="257"/>
      <c r="K867" s="257"/>
    </row>
    <row r="868" spans="2:11" s="12" customFormat="1" ht="12.6" hidden="1">
      <c r="B868" s="213">
        <v>37865</v>
      </c>
      <c r="C868" s="256"/>
      <c r="D868" s="216">
        <v>167</v>
      </c>
      <c r="E868" s="216">
        <v>272.74975999999998</v>
      </c>
      <c r="F868" s="216">
        <v>55</v>
      </c>
      <c r="G868" s="216">
        <v>4.0860609999999999</v>
      </c>
      <c r="H868" s="216">
        <v>0</v>
      </c>
      <c r="I868" s="216">
        <v>0</v>
      </c>
      <c r="J868" s="257"/>
      <c r="K868" s="257"/>
    </row>
    <row r="869" spans="2:11" s="12" customFormat="1" ht="12.6" hidden="1">
      <c r="B869" s="213">
        <v>37895</v>
      </c>
      <c r="C869" s="256"/>
      <c r="D869" s="216">
        <v>170</v>
      </c>
      <c r="E869" s="216">
        <v>277.09986900000001</v>
      </c>
      <c r="F869" s="216">
        <v>66</v>
      </c>
      <c r="G869" s="216">
        <v>5.0896039999999996</v>
      </c>
      <c r="H869" s="216">
        <v>0</v>
      </c>
      <c r="I869" s="216">
        <v>0</v>
      </c>
      <c r="J869" s="257"/>
      <c r="K869" s="257"/>
    </row>
    <row r="870" spans="2:11" s="12" customFormat="1" ht="12.6" hidden="1">
      <c r="B870" s="213">
        <v>37926</v>
      </c>
      <c r="C870" s="256"/>
      <c r="D870" s="216">
        <v>177</v>
      </c>
      <c r="E870" s="216">
        <v>201.97639699999999</v>
      </c>
      <c r="F870" s="216">
        <v>57</v>
      </c>
      <c r="G870" s="216">
        <v>2.02</v>
      </c>
      <c r="H870" s="216">
        <v>0</v>
      </c>
      <c r="I870" s="216">
        <v>0</v>
      </c>
      <c r="J870" s="257"/>
      <c r="K870" s="257"/>
    </row>
    <row r="871" spans="2:11" s="12" customFormat="1" ht="12.6" hidden="1">
      <c r="B871" s="213">
        <v>37956</v>
      </c>
      <c r="C871" s="256"/>
      <c r="D871" s="216">
        <v>184</v>
      </c>
      <c r="E871" s="216">
        <v>186.16375700000003</v>
      </c>
      <c r="F871" s="216">
        <v>63</v>
      </c>
      <c r="G871" s="216">
        <v>4.3810000000000002</v>
      </c>
      <c r="H871" s="216">
        <v>0</v>
      </c>
      <c r="I871" s="216">
        <v>0</v>
      </c>
      <c r="J871" s="257"/>
      <c r="K871" s="257"/>
    </row>
    <row r="872" spans="2:11" s="12" customFormat="1" ht="12.6" hidden="1">
      <c r="B872" s="213">
        <v>37987</v>
      </c>
      <c r="C872" s="256"/>
      <c r="D872" s="216">
        <v>181</v>
      </c>
      <c r="E872" s="216">
        <v>138.19648200000003</v>
      </c>
      <c r="F872" s="216">
        <v>63</v>
      </c>
      <c r="G872" s="216">
        <v>1.9311750000000001</v>
      </c>
      <c r="H872" s="216">
        <v>0</v>
      </c>
      <c r="I872" s="216">
        <v>0</v>
      </c>
      <c r="J872" s="257"/>
      <c r="K872" s="257"/>
    </row>
    <row r="873" spans="2:11" s="12" customFormat="1" ht="12.6" hidden="1">
      <c r="B873" s="213">
        <v>38018</v>
      </c>
      <c r="C873" s="256"/>
      <c r="D873" s="216">
        <v>185</v>
      </c>
      <c r="E873" s="216">
        <v>133.51594900000001</v>
      </c>
      <c r="F873" s="216">
        <v>55</v>
      </c>
      <c r="G873" s="216">
        <v>1.6</v>
      </c>
      <c r="H873" s="216">
        <v>0</v>
      </c>
      <c r="I873" s="216">
        <v>0</v>
      </c>
      <c r="J873" s="257"/>
      <c r="K873" s="257"/>
    </row>
    <row r="874" spans="2:11" s="12" customFormat="1" ht="12.6" hidden="1">
      <c r="B874" s="213">
        <v>38047</v>
      </c>
      <c r="C874" s="256"/>
      <c r="D874" s="216">
        <v>185</v>
      </c>
      <c r="E874" s="216">
        <v>131.57690300000002</v>
      </c>
      <c r="F874" s="216">
        <v>59</v>
      </c>
      <c r="G874" s="216">
        <v>1.5623039999999999</v>
      </c>
      <c r="H874" s="216">
        <v>0</v>
      </c>
      <c r="I874" s="216">
        <v>0</v>
      </c>
      <c r="J874" s="257"/>
      <c r="K874" s="257"/>
    </row>
    <row r="875" spans="2:11" s="12" customFormat="1" ht="12.6" hidden="1">
      <c r="B875" s="213">
        <v>38078</v>
      </c>
      <c r="C875" s="256"/>
      <c r="D875" s="216">
        <v>185</v>
      </c>
      <c r="E875" s="216">
        <v>129.81126699999999</v>
      </c>
      <c r="F875" s="216">
        <v>56</v>
      </c>
      <c r="G875" s="216">
        <v>1.68</v>
      </c>
      <c r="H875" s="216">
        <v>0</v>
      </c>
      <c r="I875" s="216">
        <v>0</v>
      </c>
      <c r="J875" s="257"/>
      <c r="K875" s="257"/>
    </row>
    <row r="876" spans="2:11" s="12" customFormat="1" ht="12.6" hidden="1">
      <c r="B876" s="213">
        <v>38108</v>
      </c>
      <c r="C876" s="256"/>
      <c r="D876" s="216">
        <v>194</v>
      </c>
      <c r="E876" s="216">
        <v>125.94506700000001</v>
      </c>
      <c r="F876" s="216">
        <v>49</v>
      </c>
      <c r="G876" s="216">
        <v>1.46</v>
      </c>
      <c r="H876" s="216">
        <v>0</v>
      </c>
      <c r="I876" s="216">
        <v>0</v>
      </c>
      <c r="J876" s="257"/>
      <c r="K876" s="257"/>
    </row>
    <row r="877" spans="2:11" s="12" customFormat="1" ht="12.6" hidden="1">
      <c r="B877" s="213">
        <v>38139</v>
      </c>
      <c r="C877" s="256"/>
      <c r="D877" s="216">
        <v>193</v>
      </c>
      <c r="E877" s="216">
        <v>56.942146000000001</v>
      </c>
      <c r="F877" s="216">
        <v>55</v>
      </c>
      <c r="G877" s="216">
        <v>1.573901</v>
      </c>
      <c r="H877" s="216">
        <v>0</v>
      </c>
      <c r="I877" s="216">
        <v>0</v>
      </c>
      <c r="J877" s="257"/>
      <c r="K877" s="257"/>
    </row>
    <row r="878" spans="2:11" s="12" customFormat="1" ht="12.6" hidden="1">
      <c r="B878" s="213">
        <v>38169</v>
      </c>
      <c r="C878" s="256"/>
      <c r="D878" s="216">
        <v>192</v>
      </c>
      <c r="E878" s="216">
        <v>59</v>
      </c>
      <c r="F878" s="216">
        <v>53</v>
      </c>
      <c r="G878" s="216">
        <v>1</v>
      </c>
      <c r="H878" s="216">
        <v>0</v>
      </c>
      <c r="I878" s="216">
        <v>0</v>
      </c>
      <c r="J878" s="257"/>
      <c r="K878" s="257"/>
    </row>
    <row r="879" spans="2:11" s="12" customFormat="1" ht="12.6" hidden="1">
      <c r="B879" s="213">
        <v>38200</v>
      </c>
      <c r="C879" s="256"/>
      <c r="D879" s="216">
        <v>189</v>
      </c>
      <c r="E879" s="216">
        <v>60</v>
      </c>
      <c r="F879" s="216">
        <v>50</v>
      </c>
      <c r="G879" s="216">
        <v>3</v>
      </c>
      <c r="H879" s="216">
        <v>0</v>
      </c>
      <c r="I879" s="216">
        <v>0</v>
      </c>
      <c r="J879" s="257"/>
      <c r="K879" s="257"/>
    </row>
    <row r="880" spans="2:11" s="12" customFormat="1" ht="12.6" hidden="1">
      <c r="B880" s="213">
        <v>38231</v>
      </c>
      <c r="C880" s="256"/>
      <c r="D880" s="216">
        <v>188</v>
      </c>
      <c r="E880" s="216">
        <v>60</v>
      </c>
      <c r="F880" s="216">
        <v>53</v>
      </c>
      <c r="G880" s="216">
        <v>1</v>
      </c>
      <c r="H880" s="216">
        <v>13</v>
      </c>
      <c r="I880" s="216">
        <v>0</v>
      </c>
      <c r="J880" s="257"/>
      <c r="K880" s="257"/>
    </row>
    <row r="881" spans="2:11" s="12" customFormat="1" ht="12.6" hidden="1">
      <c r="B881" s="213">
        <v>38261</v>
      </c>
      <c r="C881" s="256"/>
      <c r="D881" s="216">
        <v>185</v>
      </c>
      <c r="E881" s="216">
        <v>61.891309</v>
      </c>
      <c r="F881" s="216">
        <v>50</v>
      </c>
      <c r="G881" s="216">
        <v>4.3438270000000001</v>
      </c>
      <c r="H881" s="216">
        <v>0</v>
      </c>
      <c r="I881" s="216">
        <v>0</v>
      </c>
      <c r="J881" s="257"/>
      <c r="K881" s="257"/>
    </row>
    <row r="882" spans="2:11" s="12" customFormat="1" ht="12.6" hidden="1">
      <c r="B882" s="213">
        <v>38292</v>
      </c>
      <c r="C882" s="256"/>
      <c r="D882" s="216">
        <v>185</v>
      </c>
      <c r="E882" s="216">
        <v>58.338222000000002</v>
      </c>
      <c r="F882" s="216">
        <v>47</v>
      </c>
      <c r="G882" s="216">
        <v>1.2549999999999999</v>
      </c>
      <c r="H882" s="216">
        <v>0</v>
      </c>
      <c r="I882" s="216">
        <v>0</v>
      </c>
      <c r="J882" s="257"/>
      <c r="K882" s="257"/>
    </row>
    <row r="883" spans="2:11" s="12" customFormat="1" ht="12.6" hidden="1">
      <c r="B883" s="213">
        <v>38322</v>
      </c>
      <c r="C883" s="256"/>
      <c r="D883" s="216">
        <v>184</v>
      </c>
      <c r="E883" s="216">
        <v>58.889211000000003</v>
      </c>
      <c r="F883" s="216">
        <v>45</v>
      </c>
      <c r="G883" s="216">
        <v>1.2350000000000001</v>
      </c>
      <c r="H883" s="216">
        <v>1</v>
      </c>
      <c r="I883" s="216">
        <v>0.33840399999999998</v>
      </c>
      <c r="J883" s="257"/>
      <c r="K883" s="257"/>
    </row>
    <row r="884" spans="2:11" s="12" customFormat="1" ht="12.6" hidden="1">
      <c r="B884" s="213">
        <v>38353</v>
      </c>
      <c r="C884" s="256"/>
      <c r="D884" s="216">
        <v>183</v>
      </c>
      <c r="E884" s="216">
        <v>48.068174999999997</v>
      </c>
      <c r="F884" s="216">
        <v>43</v>
      </c>
      <c r="G884" s="216">
        <v>1.216</v>
      </c>
      <c r="H884" s="216">
        <v>0</v>
      </c>
      <c r="I884" s="216">
        <v>0</v>
      </c>
      <c r="J884" s="257"/>
      <c r="K884" s="257"/>
    </row>
    <row r="885" spans="2:11" s="12" customFormat="1" ht="12.6" hidden="1">
      <c r="B885" s="213">
        <v>38384</v>
      </c>
      <c r="C885" s="256"/>
      <c r="D885" s="216">
        <v>179</v>
      </c>
      <c r="E885" s="216">
        <v>48.412013999999999</v>
      </c>
      <c r="F885" s="216">
        <v>45</v>
      </c>
      <c r="G885" s="216">
        <v>1.397359</v>
      </c>
      <c r="H885" s="216">
        <v>0</v>
      </c>
      <c r="I885" s="216">
        <v>0</v>
      </c>
      <c r="J885" s="257"/>
      <c r="K885" s="257"/>
    </row>
    <row r="886" spans="2:11" s="12" customFormat="1" ht="12.6" hidden="1">
      <c r="B886" s="213">
        <v>38412</v>
      </c>
      <c r="C886" s="256"/>
      <c r="D886" s="216">
        <v>177</v>
      </c>
      <c r="E886" s="216">
        <v>50.006315999999998</v>
      </c>
      <c r="F886" s="216">
        <v>42</v>
      </c>
      <c r="G886" s="216">
        <v>1.1299999999999999</v>
      </c>
      <c r="H886" s="216">
        <v>0</v>
      </c>
      <c r="I886" s="216">
        <v>0</v>
      </c>
      <c r="J886" s="257"/>
      <c r="K886" s="257"/>
    </row>
    <row r="887" spans="2:11" s="12" customFormat="1" ht="12.6" hidden="1">
      <c r="B887" s="213">
        <v>38443</v>
      </c>
      <c r="C887" s="256"/>
      <c r="D887" s="216">
        <v>176</v>
      </c>
      <c r="E887" s="216">
        <v>53.402138000000001</v>
      </c>
      <c r="F887" s="216">
        <v>44</v>
      </c>
      <c r="G887" s="216">
        <v>3.2914940000000001</v>
      </c>
      <c r="H887" s="216">
        <v>0</v>
      </c>
      <c r="I887" s="216">
        <v>0</v>
      </c>
      <c r="J887" s="257"/>
      <c r="K887" s="257"/>
    </row>
    <row r="888" spans="2:11" s="12" customFormat="1" ht="12.6" hidden="1">
      <c r="B888" s="213">
        <v>38473</v>
      </c>
      <c r="C888" s="256"/>
      <c r="D888" s="216">
        <v>174</v>
      </c>
      <c r="E888" s="216">
        <v>53.017184</v>
      </c>
      <c r="F888" s="216">
        <v>38</v>
      </c>
      <c r="G888" s="216">
        <v>1.0249999999999999</v>
      </c>
      <c r="H888" s="216">
        <v>0</v>
      </c>
      <c r="I888" s="216">
        <v>0</v>
      </c>
      <c r="J888" s="257"/>
      <c r="K888" s="257"/>
    </row>
    <row r="889" spans="2:11" s="12" customFormat="1" ht="12.6" hidden="1">
      <c r="B889" s="213">
        <v>38504</v>
      </c>
      <c r="C889" s="256"/>
      <c r="D889" s="216">
        <v>173</v>
      </c>
      <c r="E889" s="216">
        <v>53.509863000000003</v>
      </c>
      <c r="F889" s="216">
        <v>42</v>
      </c>
      <c r="G889" s="216">
        <v>1.08572</v>
      </c>
      <c r="H889" s="216">
        <v>0</v>
      </c>
      <c r="I889" s="216">
        <v>0</v>
      </c>
      <c r="J889" s="257"/>
      <c r="K889" s="257"/>
    </row>
    <row r="890" spans="2:11" s="12" customFormat="1" ht="12.6" hidden="1">
      <c r="B890" s="213">
        <v>38534</v>
      </c>
      <c r="C890" s="256"/>
      <c r="D890" s="216">
        <v>172</v>
      </c>
      <c r="E890" s="216">
        <v>52.501708000000001</v>
      </c>
      <c r="F890" s="216">
        <v>40</v>
      </c>
      <c r="G890" s="216">
        <v>1.0550489999999999</v>
      </c>
      <c r="H890" s="216">
        <v>0</v>
      </c>
      <c r="I890" s="216">
        <v>0</v>
      </c>
      <c r="J890" s="257"/>
      <c r="K890" s="257"/>
    </row>
    <row r="891" spans="2:11" s="12" customFormat="1" ht="12.6" hidden="1">
      <c r="B891" s="213">
        <v>38565</v>
      </c>
      <c r="C891" s="256"/>
      <c r="D891" s="216">
        <v>172</v>
      </c>
      <c r="E891" s="216">
        <v>53.536135000000002</v>
      </c>
      <c r="F891" s="216">
        <v>38</v>
      </c>
      <c r="G891" s="216">
        <v>1.03</v>
      </c>
      <c r="H891" s="216">
        <v>0</v>
      </c>
      <c r="I891" s="216">
        <v>0</v>
      </c>
      <c r="J891" s="257"/>
      <c r="K891" s="257"/>
    </row>
    <row r="892" spans="2:11" s="12" customFormat="1" ht="12.6" hidden="1">
      <c r="B892" s="213">
        <v>38596</v>
      </c>
      <c r="C892" s="256"/>
      <c r="D892" s="216">
        <v>171</v>
      </c>
      <c r="E892" s="216">
        <v>51.095063000000003</v>
      </c>
      <c r="F892" s="216">
        <v>38</v>
      </c>
      <c r="G892" s="216">
        <v>1.1100000000000001</v>
      </c>
      <c r="H892" s="216">
        <v>0</v>
      </c>
      <c r="I892" s="216">
        <v>0</v>
      </c>
      <c r="J892" s="257"/>
      <c r="K892" s="257"/>
    </row>
    <row r="893" spans="2:11" s="12" customFormat="1" ht="12.6" hidden="1">
      <c r="B893" s="213">
        <v>38626</v>
      </c>
      <c r="C893" s="256"/>
      <c r="D893" s="216">
        <v>171</v>
      </c>
      <c r="E893" s="216">
        <v>51.371229999999997</v>
      </c>
      <c r="F893" s="216">
        <v>31</v>
      </c>
      <c r="G893" s="216">
        <v>0.77500000000000002</v>
      </c>
      <c r="H893" s="216">
        <v>13</v>
      </c>
      <c r="I893" s="216">
        <v>0.67970900000000001</v>
      </c>
      <c r="J893" s="257"/>
      <c r="K893" s="257"/>
    </row>
    <row r="894" spans="2:11" s="12" customFormat="1" ht="12.6" hidden="1">
      <c r="B894" s="213">
        <v>38657</v>
      </c>
      <c r="C894" s="256"/>
      <c r="D894" s="216">
        <v>169</v>
      </c>
      <c r="E894" s="216">
        <v>51.133170999999997</v>
      </c>
      <c r="F894" s="216">
        <v>31</v>
      </c>
      <c r="G894" s="216">
        <v>0.76129999999999998</v>
      </c>
      <c r="H894" s="216">
        <v>0</v>
      </c>
      <c r="I894" s="216">
        <v>0</v>
      </c>
      <c r="J894" s="257"/>
      <c r="K894" s="257"/>
    </row>
    <row r="895" spans="2:11" s="12" customFormat="1" ht="12.6" hidden="1">
      <c r="B895" s="213">
        <v>38687</v>
      </c>
      <c r="C895" s="256"/>
      <c r="D895" s="216">
        <v>169</v>
      </c>
      <c r="E895" s="216">
        <v>49.487233000000003</v>
      </c>
      <c r="F895" s="216">
        <v>32</v>
      </c>
      <c r="G895" s="216">
        <v>0.76500000000000001</v>
      </c>
      <c r="H895" s="216">
        <v>0</v>
      </c>
      <c r="I895" s="216">
        <v>0</v>
      </c>
      <c r="J895" s="257"/>
      <c r="K895" s="257"/>
    </row>
    <row r="896" spans="2:11" s="12" customFormat="1" ht="12.6" hidden="1">
      <c r="B896" s="213">
        <v>38718</v>
      </c>
      <c r="C896" s="256"/>
      <c r="D896" s="216">
        <v>168</v>
      </c>
      <c r="E896" s="216">
        <v>50.196109</v>
      </c>
      <c r="F896" s="216">
        <v>30</v>
      </c>
      <c r="G896" s="216">
        <v>0.71499999999999997</v>
      </c>
      <c r="H896" s="216">
        <v>3</v>
      </c>
      <c r="I896" s="216">
        <v>2.4719999999999998E-3</v>
      </c>
      <c r="J896" s="257"/>
      <c r="K896" s="257"/>
    </row>
    <row r="897" spans="2:11" s="12" customFormat="1" ht="12.6" hidden="1">
      <c r="B897" s="213">
        <v>38749</v>
      </c>
      <c r="C897" s="256"/>
      <c r="D897" s="216">
        <v>168</v>
      </c>
      <c r="E897" s="216">
        <v>50.720714000000001</v>
      </c>
      <c r="F897" s="216">
        <v>31</v>
      </c>
      <c r="G897" s="216">
        <v>0.79</v>
      </c>
      <c r="H897" s="216">
        <v>5</v>
      </c>
      <c r="I897" s="216">
        <v>0.30892799999999998</v>
      </c>
      <c r="J897" s="257"/>
      <c r="K897" s="257"/>
    </row>
    <row r="898" spans="2:11" s="12" customFormat="1" ht="12.6" hidden="1">
      <c r="B898" s="213">
        <v>38777</v>
      </c>
      <c r="C898" s="256"/>
      <c r="D898" s="216">
        <v>168</v>
      </c>
      <c r="E898" s="216">
        <v>52.246136</v>
      </c>
      <c r="F898" s="216">
        <v>33</v>
      </c>
      <c r="G898" s="216">
        <v>0.75528200000000001</v>
      </c>
      <c r="H898" s="216">
        <v>13</v>
      </c>
      <c r="I898" s="216">
        <v>0.39482299999999998</v>
      </c>
      <c r="J898" s="257"/>
      <c r="K898" s="257"/>
    </row>
    <row r="899" spans="2:11" s="12" customFormat="1" ht="12.6" hidden="1">
      <c r="B899" s="213">
        <v>38808</v>
      </c>
      <c r="C899" s="256"/>
      <c r="D899" s="216">
        <v>168</v>
      </c>
      <c r="E899" s="216">
        <v>54.222673</v>
      </c>
      <c r="F899" s="216">
        <v>33</v>
      </c>
      <c r="G899" s="216">
        <v>3.2966039999999999</v>
      </c>
      <c r="H899" s="216">
        <v>8</v>
      </c>
      <c r="I899" s="216">
        <v>1.398598</v>
      </c>
      <c r="J899" s="257"/>
      <c r="K899" s="257"/>
    </row>
    <row r="900" spans="2:11" s="12" customFormat="1" ht="12.6" hidden="1">
      <c r="B900" s="213">
        <v>38838</v>
      </c>
      <c r="C900" s="256"/>
      <c r="D900" s="216">
        <v>167</v>
      </c>
      <c r="E900" s="216">
        <v>54.723964000000002</v>
      </c>
      <c r="F900" s="216">
        <v>28</v>
      </c>
      <c r="G900" s="216">
        <v>0.72499999999999998</v>
      </c>
      <c r="H900" s="216">
        <v>7</v>
      </c>
      <c r="I900" s="216">
        <v>0.42391000000000001</v>
      </c>
      <c r="J900" s="257"/>
      <c r="K900" s="257"/>
    </row>
    <row r="901" spans="2:11" s="12" customFormat="1" ht="12.6" hidden="1">
      <c r="B901" s="213">
        <v>38869</v>
      </c>
      <c r="C901" s="256"/>
      <c r="D901" s="216">
        <v>166</v>
      </c>
      <c r="E901" s="216">
        <v>55.872149</v>
      </c>
      <c r="F901" s="216">
        <v>32</v>
      </c>
      <c r="G901" s="216">
        <v>1.2000310000000001</v>
      </c>
      <c r="H901" s="216">
        <v>8</v>
      </c>
      <c r="I901" s="216">
        <v>3.2568E-2</v>
      </c>
      <c r="J901" s="257"/>
      <c r="K901" s="257"/>
    </row>
    <row r="902" spans="2:11" s="12" customFormat="1" ht="12.6" hidden="1">
      <c r="B902" s="213">
        <v>38899</v>
      </c>
      <c r="C902" s="256"/>
      <c r="D902" s="216">
        <v>165</v>
      </c>
      <c r="E902" s="216">
        <v>57.210332000000001</v>
      </c>
      <c r="F902" s="216">
        <v>28</v>
      </c>
      <c r="G902" s="216">
        <v>1.1200000000000001</v>
      </c>
      <c r="H902" s="216">
        <v>7</v>
      </c>
      <c r="I902" s="216">
        <v>0.61542200000000002</v>
      </c>
      <c r="J902" s="257"/>
      <c r="K902" s="257"/>
    </row>
    <row r="903" spans="2:11" s="12" customFormat="1" ht="12.6" hidden="1">
      <c r="B903" s="213">
        <v>38930</v>
      </c>
      <c r="C903" s="256"/>
      <c r="D903" s="216">
        <v>165</v>
      </c>
      <c r="E903" s="216">
        <v>58.011825999999999</v>
      </c>
      <c r="F903" s="216">
        <v>26</v>
      </c>
      <c r="G903" s="216">
        <v>0.71</v>
      </c>
      <c r="H903" s="216">
        <v>0</v>
      </c>
      <c r="I903" s="216">
        <v>0</v>
      </c>
      <c r="J903" s="257"/>
      <c r="K903" s="257"/>
    </row>
    <row r="904" spans="2:11" s="12" customFormat="1" ht="12.6" hidden="1">
      <c r="B904" s="213">
        <v>38961</v>
      </c>
      <c r="C904" s="256"/>
      <c r="D904" s="216">
        <v>164</v>
      </c>
      <c r="E904" s="216">
        <v>58.623474000000002</v>
      </c>
      <c r="F904" s="216">
        <v>28</v>
      </c>
      <c r="G904" s="216">
        <v>0.76500000000000001</v>
      </c>
      <c r="H904" s="216">
        <v>8</v>
      </c>
      <c r="I904" s="216">
        <v>3.9073999999999998E-2</v>
      </c>
      <c r="J904" s="257"/>
      <c r="K904" s="257"/>
    </row>
    <row r="905" spans="2:11" s="12" customFormat="1" ht="12.6" hidden="1">
      <c r="B905" s="213">
        <v>38991</v>
      </c>
      <c r="C905" s="256"/>
      <c r="D905" s="216">
        <v>164</v>
      </c>
      <c r="E905" s="216">
        <v>59.594721000000007</v>
      </c>
      <c r="F905" s="216">
        <v>25</v>
      </c>
      <c r="G905" s="216">
        <v>0.69499999999999995</v>
      </c>
      <c r="H905" s="216">
        <v>0</v>
      </c>
      <c r="I905" s="216">
        <v>0</v>
      </c>
      <c r="J905" s="257"/>
      <c r="K905" s="257"/>
    </row>
    <row r="906" spans="2:11" s="12" customFormat="1" ht="12.6" hidden="1">
      <c r="B906" s="213">
        <v>39022</v>
      </c>
      <c r="C906" s="256"/>
      <c r="D906" s="216">
        <v>164</v>
      </c>
      <c r="E906" s="216">
        <v>58.817665000000005</v>
      </c>
      <c r="F906" s="216">
        <v>27</v>
      </c>
      <c r="G906" s="216">
        <v>0.73499999999999999</v>
      </c>
      <c r="H906" s="216">
        <v>3</v>
      </c>
      <c r="I906" s="216">
        <v>1.6234690000000001</v>
      </c>
      <c r="J906" s="257"/>
      <c r="K906" s="257"/>
    </row>
    <row r="907" spans="2:11" s="12" customFormat="1" ht="12.6" hidden="1">
      <c r="B907" s="213">
        <v>39052</v>
      </c>
      <c r="C907" s="256"/>
      <c r="D907" s="216">
        <v>164</v>
      </c>
      <c r="E907" s="216">
        <v>59.002262999999999</v>
      </c>
      <c r="F907" s="216">
        <v>27</v>
      </c>
      <c r="G907" s="216">
        <v>0.76</v>
      </c>
      <c r="H907" s="216">
        <v>9</v>
      </c>
      <c r="I907" s="216">
        <v>0.38623800000000003</v>
      </c>
      <c r="J907" s="257"/>
      <c r="K907" s="257"/>
    </row>
    <row r="908" spans="2:11" s="12" customFormat="1" ht="12.6" hidden="1">
      <c r="B908" s="213">
        <v>39083</v>
      </c>
      <c r="C908" s="256"/>
      <c r="D908" s="216">
        <v>163</v>
      </c>
      <c r="E908" s="216">
        <v>53.461423000000003</v>
      </c>
      <c r="F908" s="216">
        <v>24</v>
      </c>
      <c r="G908" s="216">
        <v>0.67500000000000004</v>
      </c>
      <c r="H908" s="216">
        <v>3</v>
      </c>
      <c r="I908" s="216">
        <v>6.2165400000000002</v>
      </c>
      <c r="J908" s="257"/>
      <c r="K908" s="257"/>
    </row>
    <row r="909" spans="2:11" s="12" customFormat="1" ht="12.6" hidden="1">
      <c r="B909" s="213">
        <v>39114</v>
      </c>
      <c r="C909" s="256"/>
      <c r="D909" s="216">
        <v>163</v>
      </c>
      <c r="E909" s="216">
        <v>54.247681</v>
      </c>
      <c r="F909" s="216">
        <v>27</v>
      </c>
      <c r="G909" s="216">
        <v>0.745</v>
      </c>
      <c r="H909" s="216">
        <v>0</v>
      </c>
      <c r="I909" s="216">
        <v>0</v>
      </c>
      <c r="J909" s="257"/>
      <c r="K909" s="257"/>
    </row>
    <row r="910" spans="2:11" s="12" customFormat="1" ht="12.6" hidden="1">
      <c r="B910" s="213">
        <v>39142</v>
      </c>
      <c r="C910" s="256"/>
      <c r="D910" s="216">
        <v>161</v>
      </c>
      <c r="E910" s="216">
        <v>53.383159999999997</v>
      </c>
      <c r="F910" s="216">
        <v>29</v>
      </c>
      <c r="G910" s="216">
        <v>0.74619599999999997</v>
      </c>
      <c r="H910" s="216">
        <v>5</v>
      </c>
      <c r="I910" s="216">
        <v>2.165727</v>
      </c>
      <c r="J910" s="257"/>
      <c r="K910" s="257"/>
    </row>
    <row r="911" spans="2:11" s="12" customFormat="1" ht="12.6" hidden="1">
      <c r="B911" s="213">
        <v>39173</v>
      </c>
      <c r="C911" s="256"/>
      <c r="D911" s="216">
        <v>160</v>
      </c>
      <c r="E911" s="216">
        <v>56.724634999999999</v>
      </c>
      <c r="F911" s="216">
        <v>26</v>
      </c>
      <c r="G911" s="216">
        <v>3.2655509999999999</v>
      </c>
      <c r="H911" s="216">
        <v>1</v>
      </c>
      <c r="I911" s="216">
        <v>5.9350000000000002E-3</v>
      </c>
      <c r="J911" s="257"/>
      <c r="K911" s="257"/>
    </row>
    <row r="912" spans="2:11" s="12" customFormat="1" ht="12.6" hidden="1">
      <c r="B912" s="213">
        <v>39203</v>
      </c>
      <c r="C912" s="256"/>
      <c r="D912" s="216">
        <v>160</v>
      </c>
      <c r="E912" s="216">
        <v>57.185895000000002</v>
      </c>
      <c r="F912" s="216">
        <v>23</v>
      </c>
      <c r="G912" s="216">
        <v>0.64</v>
      </c>
      <c r="H912" s="216">
        <v>4</v>
      </c>
      <c r="I912" s="216">
        <v>0.51764699999999997</v>
      </c>
      <c r="J912" s="257"/>
      <c r="K912" s="257"/>
    </row>
    <row r="913" spans="2:11" s="12" customFormat="1" ht="12.6" hidden="1">
      <c r="B913" s="213">
        <v>39234</v>
      </c>
      <c r="C913" s="256"/>
      <c r="D913" s="216">
        <v>160</v>
      </c>
      <c r="E913" s="216">
        <v>56.847847999999999</v>
      </c>
      <c r="F913" s="216">
        <v>29</v>
      </c>
      <c r="G913" s="216">
        <v>0.79510599999999998</v>
      </c>
      <c r="H913" s="216">
        <v>2</v>
      </c>
      <c r="I913" s="216">
        <v>1.047059</v>
      </c>
      <c r="J913" s="257"/>
      <c r="K913" s="257"/>
    </row>
    <row r="914" spans="2:11" s="12" customFormat="1" ht="12.6" hidden="1">
      <c r="B914" s="213">
        <v>39264</v>
      </c>
      <c r="C914" s="256"/>
      <c r="D914" s="216">
        <v>159</v>
      </c>
      <c r="E914" s="216">
        <v>57.927463000000003</v>
      </c>
      <c r="F914" s="216">
        <v>24</v>
      </c>
      <c r="G914" s="216">
        <v>0.69</v>
      </c>
      <c r="H914" s="216">
        <v>2</v>
      </c>
      <c r="I914" s="216">
        <v>0.235294</v>
      </c>
      <c r="J914" s="257"/>
      <c r="K914" s="257"/>
    </row>
    <row r="915" spans="2:11" s="12" customFormat="1" ht="12.6" hidden="1">
      <c r="B915" s="213">
        <v>39295</v>
      </c>
      <c r="C915" s="256"/>
      <c r="D915" s="216">
        <v>158</v>
      </c>
      <c r="E915" s="216">
        <v>58.725211999999999</v>
      </c>
      <c r="F915" s="216">
        <v>26</v>
      </c>
      <c r="G915" s="216">
        <v>0.71</v>
      </c>
      <c r="H915" s="216">
        <v>0</v>
      </c>
      <c r="I915" s="216">
        <v>0</v>
      </c>
      <c r="J915" s="257"/>
      <c r="K915" s="257"/>
    </row>
    <row r="916" spans="2:11" s="12" customFormat="1" ht="12.6" hidden="1">
      <c r="B916" s="213">
        <v>39326</v>
      </c>
      <c r="C916" s="256"/>
      <c r="D916" s="216">
        <v>158</v>
      </c>
      <c r="E916" s="216">
        <v>58.457600999999997</v>
      </c>
      <c r="F916" s="216">
        <v>24</v>
      </c>
      <c r="G916" s="216">
        <v>1.22</v>
      </c>
      <c r="H916" s="216">
        <v>8</v>
      </c>
      <c r="I916" s="216">
        <v>1.461006</v>
      </c>
      <c r="J916" s="257"/>
      <c r="K916" s="257"/>
    </row>
    <row r="917" spans="2:11" s="12" customFormat="1" ht="12.6" hidden="1">
      <c r="B917" s="213">
        <v>39356</v>
      </c>
      <c r="C917" s="256"/>
      <c r="D917" s="216">
        <v>158</v>
      </c>
      <c r="E917" s="216">
        <v>58.882762</v>
      </c>
      <c r="F917" s="216">
        <v>23</v>
      </c>
      <c r="G917" s="216">
        <v>0.66</v>
      </c>
      <c r="H917" s="216">
        <v>2</v>
      </c>
      <c r="I917" s="216">
        <v>0.64609099999999997</v>
      </c>
      <c r="J917" s="257"/>
      <c r="K917" s="257"/>
    </row>
    <row r="918" spans="2:11" s="12" customFormat="1" ht="12.6" hidden="1">
      <c r="B918" s="213">
        <v>39387</v>
      </c>
      <c r="C918" s="256"/>
      <c r="D918" s="216">
        <v>157</v>
      </c>
      <c r="E918" s="216">
        <v>54.662512</v>
      </c>
      <c r="F918" s="216">
        <v>22</v>
      </c>
      <c r="G918" s="216">
        <v>0.78</v>
      </c>
      <c r="H918" s="216">
        <v>5</v>
      </c>
      <c r="I918" s="216">
        <v>4.3845429999999999</v>
      </c>
      <c r="J918" s="257"/>
      <c r="K918" s="257"/>
    </row>
    <row r="919" spans="2:11" s="12" customFormat="1" ht="12.6" hidden="1">
      <c r="B919" s="213">
        <v>39417</v>
      </c>
      <c r="C919" s="256"/>
      <c r="D919" s="216">
        <v>157</v>
      </c>
      <c r="E919" s="216">
        <v>55.173667999999999</v>
      </c>
      <c r="F919" s="216">
        <v>22</v>
      </c>
      <c r="G919" s="216">
        <v>0.73</v>
      </c>
      <c r="H919" s="216">
        <v>0</v>
      </c>
      <c r="I919" s="216">
        <v>0</v>
      </c>
      <c r="J919" s="257"/>
      <c r="K919" s="257"/>
    </row>
    <row r="920" spans="2:11" s="12" customFormat="1" ht="12.6">
      <c r="B920" s="213">
        <v>39448</v>
      </c>
      <c r="C920" s="256"/>
      <c r="D920" s="216">
        <v>157</v>
      </c>
      <c r="E920" s="216">
        <v>54.977854000000001</v>
      </c>
      <c r="F920" s="216">
        <v>21</v>
      </c>
      <c r="G920" s="216">
        <v>0.67</v>
      </c>
      <c r="H920" s="216">
        <v>4</v>
      </c>
      <c r="I920" s="216">
        <v>0.86588299999999996</v>
      </c>
      <c r="J920" s="257"/>
      <c r="K920" s="257"/>
    </row>
    <row r="921" spans="2:11" s="12" customFormat="1" ht="12.6">
      <c r="B921" s="213">
        <v>39479</v>
      </c>
      <c r="C921" s="256"/>
      <c r="D921" s="216">
        <v>157</v>
      </c>
      <c r="E921" s="216">
        <v>55.598658</v>
      </c>
      <c r="F921" s="216">
        <v>19</v>
      </c>
      <c r="G921" s="216">
        <v>0.54</v>
      </c>
      <c r="H921" s="216">
        <v>0</v>
      </c>
      <c r="I921" s="216">
        <v>0</v>
      </c>
      <c r="J921" s="257"/>
      <c r="K921" s="257"/>
    </row>
    <row r="922" spans="2:11" s="12" customFormat="1" ht="12.6">
      <c r="B922" s="213">
        <v>39508</v>
      </c>
      <c r="C922" s="256"/>
      <c r="D922" s="216">
        <v>157</v>
      </c>
      <c r="E922" s="216">
        <v>57.123449999999998</v>
      </c>
      <c r="F922" s="216">
        <v>18</v>
      </c>
      <c r="G922" s="216">
        <v>0.57999999999999996</v>
      </c>
      <c r="H922" s="216">
        <v>0</v>
      </c>
      <c r="I922" s="216">
        <v>0</v>
      </c>
      <c r="J922" s="257"/>
      <c r="K922" s="257"/>
    </row>
    <row r="923" spans="2:11" s="12" customFormat="1" ht="12.6">
      <c r="B923" s="213">
        <v>39539</v>
      </c>
      <c r="C923" s="256"/>
      <c r="D923" s="216">
        <v>156</v>
      </c>
      <c r="E923" s="216">
        <v>60.819854999999997</v>
      </c>
      <c r="F923" s="216">
        <v>21</v>
      </c>
      <c r="G923" s="216">
        <v>3.6993969999999998</v>
      </c>
      <c r="H923" s="216">
        <v>4</v>
      </c>
      <c r="I923" s="216">
        <v>0.27176400000000001</v>
      </c>
      <c r="J923" s="257"/>
      <c r="K923" s="257"/>
    </row>
    <row r="924" spans="2:11" s="12" customFormat="1" ht="12.6">
      <c r="B924" s="213">
        <v>39569</v>
      </c>
      <c r="C924" s="256"/>
      <c r="D924" s="216">
        <v>156</v>
      </c>
      <c r="E924" s="216">
        <v>62.546869000000001</v>
      </c>
      <c r="F924" s="216">
        <v>18</v>
      </c>
      <c r="G924" s="216">
        <v>0.57999999999999996</v>
      </c>
      <c r="H924" s="216">
        <v>0</v>
      </c>
      <c r="I924" s="216">
        <v>0</v>
      </c>
      <c r="J924" s="257"/>
      <c r="K924" s="257"/>
    </row>
    <row r="925" spans="2:11" s="12" customFormat="1" ht="12.6">
      <c r="B925" s="213">
        <v>39600</v>
      </c>
      <c r="C925" s="256"/>
      <c r="D925" s="216">
        <v>156</v>
      </c>
      <c r="E925" s="216">
        <v>63.089764000000002</v>
      </c>
      <c r="F925" s="216">
        <v>17</v>
      </c>
      <c r="G925" s="216">
        <v>0.55000000000000004</v>
      </c>
      <c r="H925" s="216">
        <v>0</v>
      </c>
      <c r="I925" s="216">
        <v>0</v>
      </c>
      <c r="J925" s="257"/>
      <c r="K925" s="257"/>
    </row>
    <row r="926" spans="2:11" s="12" customFormat="1" ht="12.6">
      <c r="B926" s="213">
        <v>39630</v>
      </c>
      <c r="C926" s="256"/>
      <c r="D926" s="216">
        <v>154</v>
      </c>
      <c r="E926" s="216">
        <v>65.201279999999997</v>
      </c>
      <c r="F926" s="216">
        <v>19</v>
      </c>
      <c r="G926" s="216">
        <v>0.61</v>
      </c>
      <c r="H926" s="216">
        <v>0</v>
      </c>
      <c r="I926" s="216">
        <v>0</v>
      </c>
      <c r="J926" s="257"/>
      <c r="K926" s="257"/>
    </row>
    <row r="927" spans="2:11" s="12" customFormat="1" ht="12.6">
      <c r="B927" s="213">
        <v>39661</v>
      </c>
      <c r="C927" s="256"/>
      <c r="D927" s="216">
        <v>154</v>
      </c>
      <c r="E927" s="216">
        <v>64.361007999999998</v>
      </c>
      <c r="F927" s="216">
        <v>19</v>
      </c>
      <c r="G927" s="216">
        <v>0.61</v>
      </c>
      <c r="H927" s="216">
        <v>2</v>
      </c>
      <c r="I927" s="216">
        <v>1.682353</v>
      </c>
      <c r="J927" s="257"/>
      <c r="K927" s="257"/>
    </row>
    <row r="928" spans="2:11" s="12" customFormat="1" ht="12.6">
      <c r="B928" s="213">
        <v>39692</v>
      </c>
      <c r="C928" s="256"/>
      <c r="D928" s="216">
        <v>154</v>
      </c>
      <c r="E928" s="216">
        <v>64.961377999999996</v>
      </c>
      <c r="F928" s="216">
        <v>17</v>
      </c>
      <c r="G928" s="216">
        <v>0.62</v>
      </c>
      <c r="H928" s="216">
        <v>2</v>
      </c>
      <c r="I928" s="216">
        <v>5.2470999999999997E-2</v>
      </c>
      <c r="J928" s="257"/>
      <c r="K928" s="257"/>
    </row>
    <row r="929" spans="2:11" s="12" customFormat="1" ht="12.6">
      <c r="B929" s="213">
        <v>39722</v>
      </c>
      <c r="C929" s="256"/>
      <c r="D929" s="216">
        <v>154</v>
      </c>
      <c r="E929" s="216">
        <v>66.354654999999994</v>
      </c>
      <c r="F929" s="216">
        <v>20</v>
      </c>
      <c r="G929" s="216">
        <v>0.64191900000000002</v>
      </c>
      <c r="H929" s="216">
        <v>0</v>
      </c>
      <c r="I929" s="216">
        <v>0</v>
      </c>
      <c r="J929" s="257"/>
      <c r="K929" s="257"/>
    </row>
    <row r="930" spans="2:11" s="12" customFormat="1" ht="12.6">
      <c r="B930" s="213">
        <v>39753</v>
      </c>
      <c r="C930" s="256"/>
      <c r="D930" s="216">
        <v>154</v>
      </c>
      <c r="E930" s="216">
        <v>65.247185000000002</v>
      </c>
      <c r="F930" s="216">
        <v>18</v>
      </c>
      <c r="G930" s="216">
        <v>0.53857600000000005</v>
      </c>
      <c r="H930" s="216">
        <v>2</v>
      </c>
      <c r="I930" s="216">
        <v>2.0659999999999998</v>
      </c>
      <c r="J930" s="257"/>
      <c r="K930" s="257"/>
    </row>
    <row r="931" spans="2:11" s="12" customFormat="1" ht="12.6">
      <c r="B931" s="213">
        <v>39783</v>
      </c>
      <c r="C931" s="256"/>
      <c r="D931" s="216">
        <v>153</v>
      </c>
      <c r="E931" s="216">
        <v>65.707491000000005</v>
      </c>
      <c r="F931" s="216">
        <v>15</v>
      </c>
      <c r="G931" s="216">
        <v>0.49</v>
      </c>
      <c r="H931" s="216">
        <v>0</v>
      </c>
      <c r="I931" s="216">
        <v>0</v>
      </c>
      <c r="J931" s="257"/>
      <c r="K931" s="257"/>
    </row>
    <row r="932" spans="2:11" s="12" customFormat="1" ht="12.6">
      <c r="B932" s="213">
        <v>39814</v>
      </c>
      <c r="C932" s="256"/>
      <c r="D932" s="216">
        <v>153</v>
      </c>
      <c r="E932" s="216">
        <v>66.352830999999995</v>
      </c>
      <c r="F932" s="216">
        <v>19</v>
      </c>
      <c r="G932" s="216">
        <v>0.63642399999999999</v>
      </c>
      <c r="H932" s="216">
        <v>0</v>
      </c>
      <c r="I932" s="216">
        <v>0</v>
      </c>
      <c r="J932" s="257"/>
      <c r="K932" s="257"/>
    </row>
    <row r="933" spans="2:11" s="12" customFormat="1" ht="12.6">
      <c r="B933" s="213">
        <v>39845</v>
      </c>
      <c r="C933" s="256"/>
      <c r="D933" s="216">
        <v>153</v>
      </c>
      <c r="E933" s="216">
        <v>65.891030000000001</v>
      </c>
      <c r="F933" s="216">
        <v>18</v>
      </c>
      <c r="G933" s="216">
        <v>0.57599999999999996</v>
      </c>
      <c r="H933" s="216">
        <v>6</v>
      </c>
      <c r="I933" s="216">
        <v>1.0380799999999999</v>
      </c>
      <c r="J933" s="257"/>
      <c r="K933" s="257"/>
    </row>
    <row r="934" spans="2:11" s="12" customFormat="1" ht="12.6">
      <c r="B934" s="213">
        <v>39873</v>
      </c>
      <c r="C934" s="256"/>
      <c r="D934" s="216">
        <v>151</v>
      </c>
      <c r="E934" s="216">
        <v>66.346472000000006</v>
      </c>
      <c r="F934" s="216">
        <v>20</v>
      </c>
      <c r="G934" s="216">
        <v>0.54763200000000001</v>
      </c>
      <c r="H934" s="216">
        <v>2</v>
      </c>
      <c r="I934" s="216">
        <v>0.96624600000000005</v>
      </c>
      <c r="J934" s="257"/>
      <c r="K934" s="257"/>
    </row>
    <row r="935" spans="2:11" s="12" customFormat="1" ht="12.6">
      <c r="B935" s="213">
        <v>39904</v>
      </c>
      <c r="C935" s="256"/>
      <c r="D935" s="216">
        <v>151</v>
      </c>
      <c r="E935" s="216">
        <v>89.190599000000006</v>
      </c>
      <c r="F935" s="216">
        <v>22</v>
      </c>
      <c r="G935" s="216">
        <v>22.539636000000002</v>
      </c>
      <c r="H935" s="216">
        <v>0</v>
      </c>
      <c r="I935" s="216">
        <v>0</v>
      </c>
      <c r="J935" s="257"/>
      <c r="K935" s="257"/>
    </row>
    <row r="936" spans="2:11" s="12" customFormat="1" ht="12.6">
      <c r="B936" s="213">
        <v>39934</v>
      </c>
      <c r="C936" s="256"/>
      <c r="D936" s="216">
        <v>151</v>
      </c>
      <c r="E936" s="216">
        <v>92.940443999999999</v>
      </c>
      <c r="F936" s="216">
        <v>21</v>
      </c>
      <c r="G936" s="216">
        <v>2.7007479999999999</v>
      </c>
      <c r="H936" s="216">
        <v>0</v>
      </c>
      <c r="I936" s="216">
        <v>0</v>
      </c>
      <c r="J936" s="257"/>
      <c r="K936" s="257"/>
    </row>
    <row r="937" spans="2:11" s="12" customFormat="1" ht="12.6">
      <c r="B937" s="213">
        <v>39965</v>
      </c>
      <c r="C937" s="256"/>
      <c r="D937" s="216">
        <v>151</v>
      </c>
      <c r="E937" s="216">
        <v>70.803301000000005</v>
      </c>
      <c r="F937" s="216">
        <v>18</v>
      </c>
      <c r="G937" s="216">
        <v>0.64005900000000004</v>
      </c>
      <c r="H937" s="216">
        <v>6</v>
      </c>
      <c r="I937" s="216">
        <v>22.839109000000001</v>
      </c>
      <c r="J937" s="257"/>
      <c r="K937" s="257"/>
    </row>
    <row r="938" spans="2:11" s="12" customFormat="1" ht="12.6">
      <c r="B938" s="213">
        <v>39995</v>
      </c>
      <c r="C938" s="256"/>
      <c r="D938" s="216">
        <v>150</v>
      </c>
      <c r="E938" s="216">
        <v>71.972408999999999</v>
      </c>
      <c r="F938" s="216">
        <v>17</v>
      </c>
      <c r="G938" s="216">
        <v>0.62</v>
      </c>
      <c r="H938" s="216">
        <v>0</v>
      </c>
      <c r="I938" s="216">
        <v>0</v>
      </c>
      <c r="J938" s="257"/>
      <c r="K938" s="257"/>
    </row>
    <row r="939" spans="2:11" s="12" customFormat="1" ht="12.6">
      <c r="B939" s="213">
        <v>40026</v>
      </c>
      <c r="C939" s="256"/>
      <c r="D939" s="216">
        <v>148</v>
      </c>
      <c r="E939" s="216">
        <v>72.551957999999999</v>
      </c>
      <c r="F939" s="216">
        <v>17</v>
      </c>
      <c r="G939" s="216">
        <v>0.62</v>
      </c>
      <c r="H939" s="216">
        <v>0</v>
      </c>
      <c r="I939" s="216">
        <v>0</v>
      </c>
      <c r="J939" s="257"/>
      <c r="K939" s="257"/>
    </row>
    <row r="940" spans="2:11" s="12" customFormat="1" ht="12.6">
      <c r="B940" s="213">
        <v>40057</v>
      </c>
      <c r="C940" s="256"/>
      <c r="D940" s="216">
        <v>148</v>
      </c>
      <c r="E940" s="216">
        <v>73.098933000000002</v>
      </c>
      <c r="F940" s="216">
        <v>16</v>
      </c>
      <c r="G940" s="216">
        <v>0.61</v>
      </c>
      <c r="H940" s="216">
        <v>0</v>
      </c>
      <c r="I940" s="216">
        <v>0</v>
      </c>
      <c r="J940" s="257"/>
      <c r="K940" s="257"/>
    </row>
    <row r="941" spans="2:11" s="12" customFormat="1" ht="12.6">
      <c r="B941" s="213">
        <v>40087</v>
      </c>
      <c r="C941" s="256"/>
      <c r="D941" s="216">
        <v>147</v>
      </c>
      <c r="E941" s="216">
        <v>73.391150999999994</v>
      </c>
      <c r="F941" s="216">
        <v>16</v>
      </c>
      <c r="G941" s="216">
        <v>0.61</v>
      </c>
      <c r="H941" s="216">
        <v>2</v>
      </c>
      <c r="I941" s="216">
        <v>0.282864</v>
      </c>
      <c r="J941" s="257"/>
      <c r="K941" s="257"/>
    </row>
    <row r="942" spans="2:11" s="12" customFormat="1" ht="12.6">
      <c r="B942" s="213">
        <v>40118</v>
      </c>
      <c r="C942" s="256"/>
      <c r="D942" s="216">
        <v>147</v>
      </c>
      <c r="E942" s="216">
        <v>76.665941000000004</v>
      </c>
      <c r="F942" s="216">
        <v>15</v>
      </c>
      <c r="G942" s="216">
        <v>3.6103909999999999</v>
      </c>
      <c r="H942" s="216">
        <v>1</v>
      </c>
      <c r="I942" s="216">
        <v>0.34782400000000002</v>
      </c>
      <c r="J942" s="257"/>
      <c r="K942" s="257"/>
    </row>
    <row r="943" spans="2:11" s="12" customFormat="1" ht="12.6">
      <c r="B943" s="213">
        <v>40148</v>
      </c>
      <c r="C943" s="256"/>
      <c r="D943" s="216">
        <v>147</v>
      </c>
      <c r="E943" s="216">
        <v>74.536365000000004</v>
      </c>
      <c r="F943" s="216">
        <v>15</v>
      </c>
      <c r="G943" s="216">
        <v>0.6</v>
      </c>
      <c r="H943" s="216">
        <v>4</v>
      </c>
      <c r="I943" s="216">
        <v>2.6929780000000001</v>
      </c>
      <c r="J943" s="257"/>
      <c r="K943" s="257"/>
    </row>
    <row r="944" spans="2:11" s="12" customFormat="1" ht="12.6">
      <c r="B944" s="213">
        <v>40179</v>
      </c>
      <c r="C944" s="256"/>
      <c r="D944" s="216">
        <v>147</v>
      </c>
      <c r="E944" s="216">
        <v>75.148488999999998</v>
      </c>
      <c r="F944" s="216">
        <v>15</v>
      </c>
      <c r="G944" s="216">
        <v>0.61943400000000004</v>
      </c>
      <c r="H944" s="216">
        <v>0</v>
      </c>
      <c r="I944" s="216">
        <v>0</v>
      </c>
      <c r="J944" s="257"/>
      <c r="K944" s="257"/>
    </row>
    <row r="945" spans="2:11" s="12" customFormat="1" ht="12.6">
      <c r="B945" s="213">
        <v>40210</v>
      </c>
      <c r="C945" s="256"/>
      <c r="D945" s="216">
        <v>146</v>
      </c>
      <c r="E945" s="216">
        <v>75.577405999999996</v>
      </c>
      <c r="F945" s="216">
        <v>12</v>
      </c>
      <c r="G945" s="216">
        <v>0.48</v>
      </c>
      <c r="H945" s="216">
        <v>0</v>
      </c>
      <c r="I945" s="216">
        <v>0</v>
      </c>
      <c r="J945" s="257"/>
      <c r="K945" s="257"/>
    </row>
    <row r="946" spans="2:11" s="12" customFormat="1" ht="12.6">
      <c r="B946" s="213">
        <v>40238</v>
      </c>
      <c r="C946" s="256"/>
      <c r="D946" s="216">
        <v>146</v>
      </c>
      <c r="E946" s="216">
        <v>70.534299000000004</v>
      </c>
      <c r="F946" s="216">
        <v>11</v>
      </c>
      <c r="G946" s="216">
        <v>0.45</v>
      </c>
      <c r="H946" s="216">
        <v>4</v>
      </c>
      <c r="I946" s="216">
        <v>5.8327879999999999</v>
      </c>
      <c r="J946" s="257"/>
      <c r="K946" s="257"/>
    </row>
    <row r="947" spans="2:11" s="12" customFormat="1" ht="12.6">
      <c r="B947" s="213">
        <v>40269</v>
      </c>
      <c r="C947" s="256"/>
      <c r="D947" s="216">
        <v>146</v>
      </c>
      <c r="E947" s="216">
        <v>74.126622999999995</v>
      </c>
      <c r="F947" s="216">
        <v>13</v>
      </c>
      <c r="G947" s="216">
        <v>3.4331109999999998</v>
      </c>
      <c r="H947" s="216">
        <v>0</v>
      </c>
      <c r="I947" s="216">
        <v>0</v>
      </c>
      <c r="J947" s="257"/>
      <c r="K947" s="257"/>
    </row>
    <row r="948" spans="2:11" s="12" customFormat="1" ht="12.6">
      <c r="B948" s="213">
        <v>40299</v>
      </c>
      <c r="C948" s="256"/>
      <c r="D948" s="216">
        <v>146</v>
      </c>
      <c r="E948" s="216">
        <v>75.102812999999998</v>
      </c>
      <c r="F948" s="216">
        <v>14</v>
      </c>
      <c r="G948" s="216">
        <v>0.51000999999999996</v>
      </c>
      <c r="H948" s="216">
        <v>0</v>
      </c>
      <c r="I948" s="216">
        <v>0</v>
      </c>
      <c r="J948" s="257"/>
      <c r="K948" s="257"/>
    </row>
    <row r="949" spans="2:11" s="12" customFormat="1" ht="12.6">
      <c r="B949" s="213">
        <v>40330</v>
      </c>
      <c r="C949" s="256"/>
      <c r="D949" s="216">
        <v>146</v>
      </c>
      <c r="E949" s="216">
        <v>75.624972999999997</v>
      </c>
      <c r="F949" s="216">
        <v>13</v>
      </c>
      <c r="G949" s="216">
        <v>0.49</v>
      </c>
      <c r="H949" s="216">
        <v>2</v>
      </c>
      <c r="I949" s="216">
        <v>0.06</v>
      </c>
      <c r="J949" s="257"/>
      <c r="K949" s="257"/>
    </row>
    <row r="950" spans="2:11" s="12" customFormat="1" ht="12.6">
      <c r="B950" s="213">
        <v>40360</v>
      </c>
      <c r="C950" s="256"/>
      <c r="D950" s="216">
        <v>146</v>
      </c>
      <c r="E950" s="216">
        <v>74.666033999999996</v>
      </c>
      <c r="F950" s="216">
        <v>16</v>
      </c>
      <c r="G950" s="216">
        <v>0.56699999999999995</v>
      </c>
      <c r="H950" s="216">
        <v>2</v>
      </c>
      <c r="I950" s="216">
        <v>1.7647060000000001</v>
      </c>
      <c r="J950" s="257"/>
      <c r="K950" s="257"/>
    </row>
    <row r="951" spans="2:11" s="12" customFormat="1" ht="12.6">
      <c r="B951" s="213">
        <v>40391</v>
      </c>
      <c r="C951" s="256"/>
      <c r="D951" s="216">
        <v>146</v>
      </c>
      <c r="E951" s="216">
        <v>75.192763999999997</v>
      </c>
      <c r="F951" s="216">
        <v>14</v>
      </c>
      <c r="G951" s="216">
        <v>0.52</v>
      </c>
      <c r="H951" s="216">
        <v>0</v>
      </c>
      <c r="I951" s="216">
        <v>0</v>
      </c>
      <c r="J951" s="257"/>
      <c r="K951" s="257"/>
    </row>
    <row r="952" spans="2:11" s="12" customFormat="1" ht="12.6">
      <c r="B952" s="213">
        <v>40422</v>
      </c>
      <c r="C952" s="256"/>
      <c r="D952" s="216">
        <v>146</v>
      </c>
      <c r="E952" s="216">
        <v>75.569536999999997</v>
      </c>
      <c r="F952" s="216">
        <v>14</v>
      </c>
      <c r="G952" s="216">
        <v>0.52</v>
      </c>
      <c r="H952" s="216">
        <v>2</v>
      </c>
      <c r="I952" s="216">
        <v>0.17071600000000001</v>
      </c>
      <c r="J952" s="257"/>
      <c r="K952" s="257"/>
    </row>
    <row r="953" spans="2:11" s="12" customFormat="1" ht="12.6">
      <c r="B953" s="213">
        <v>40452</v>
      </c>
      <c r="C953" s="256"/>
      <c r="D953" s="216">
        <v>146</v>
      </c>
      <c r="E953" s="216">
        <v>76.660572000000002</v>
      </c>
      <c r="F953" s="216">
        <v>15</v>
      </c>
      <c r="G953" s="216">
        <v>1.02</v>
      </c>
      <c r="H953" s="216">
        <v>0</v>
      </c>
      <c r="I953" s="216">
        <v>0</v>
      </c>
      <c r="J953" s="257"/>
      <c r="K953" s="257"/>
    </row>
    <row r="954" spans="2:11" s="12" customFormat="1" ht="12.6">
      <c r="B954" s="213">
        <v>40483</v>
      </c>
      <c r="C954" s="256"/>
      <c r="D954" s="216">
        <v>146</v>
      </c>
      <c r="E954" s="216">
        <v>74.696341000000004</v>
      </c>
      <c r="F954" s="216">
        <v>16</v>
      </c>
      <c r="G954" s="216">
        <v>1.02</v>
      </c>
      <c r="H954" s="216">
        <v>1</v>
      </c>
      <c r="I954" s="216">
        <v>3.1467930000000002</v>
      </c>
      <c r="J954" s="257"/>
      <c r="K954" s="257"/>
    </row>
    <row r="955" spans="2:11" s="12" customFormat="1" ht="12.6">
      <c r="B955" s="213">
        <v>40513</v>
      </c>
      <c r="C955" s="256"/>
      <c r="D955" s="216">
        <v>146</v>
      </c>
      <c r="E955" s="216">
        <v>75.199827999999997</v>
      </c>
      <c r="F955" s="216">
        <v>14</v>
      </c>
      <c r="G955" s="216">
        <v>0.52</v>
      </c>
      <c r="H955" s="216">
        <v>0</v>
      </c>
      <c r="I955" s="216">
        <v>0</v>
      </c>
      <c r="J955" s="257"/>
      <c r="K955" s="257"/>
    </row>
    <row r="956" spans="2:11" s="12" customFormat="1" ht="12.6">
      <c r="B956" s="213">
        <v>40544</v>
      </c>
      <c r="C956" s="256"/>
      <c r="D956" s="216">
        <v>146</v>
      </c>
      <c r="E956" s="216">
        <v>75.719866999999994</v>
      </c>
      <c r="F956" s="216">
        <v>15</v>
      </c>
      <c r="G956" s="216">
        <v>0.52603500000000003</v>
      </c>
      <c r="H956" s="216">
        <v>0</v>
      </c>
      <c r="I956" s="216">
        <v>0</v>
      </c>
      <c r="J956" s="257"/>
      <c r="K956" s="257"/>
    </row>
    <row r="957" spans="2:11" s="12" customFormat="1" ht="12.6">
      <c r="B957" s="213">
        <v>40575</v>
      </c>
      <c r="C957" s="256"/>
      <c r="D957" s="216">
        <v>145</v>
      </c>
      <c r="E957" s="216">
        <v>76.239912000000004</v>
      </c>
      <c r="F957" s="216">
        <v>14</v>
      </c>
      <c r="G957" s="216">
        <v>0.52</v>
      </c>
      <c r="H957" s="216">
        <v>0</v>
      </c>
      <c r="I957" s="216">
        <v>0</v>
      </c>
      <c r="J957" s="257"/>
      <c r="K957" s="257"/>
    </row>
    <row r="958" spans="2:11" s="12" customFormat="1" ht="12.6">
      <c r="B958" s="213">
        <v>40603</v>
      </c>
      <c r="C958" s="256"/>
      <c r="D958" s="216">
        <v>145</v>
      </c>
      <c r="E958" s="216">
        <v>77.515094000000005</v>
      </c>
      <c r="F958" s="216">
        <v>14</v>
      </c>
      <c r="G958" s="216">
        <v>0.52</v>
      </c>
      <c r="H958" s="216">
        <v>0</v>
      </c>
      <c r="I958" s="216">
        <v>0</v>
      </c>
      <c r="J958" s="257"/>
      <c r="K958" s="257"/>
    </row>
    <row r="959" spans="2:11" s="12" customFormat="1" ht="12.6">
      <c r="B959" s="213">
        <v>40634</v>
      </c>
      <c r="C959" s="216"/>
      <c r="D959" s="216">
        <v>145</v>
      </c>
      <c r="E959" s="216">
        <v>81.800383999999994</v>
      </c>
      <c r="F959" s="217">
        <v>15</v>
      </c>
      <c r="G959" s="216">
        <v>3.740211</v>
      </c>
      <c r="H959" s="216">
        <v>0</v>
      </c>
      <c r="I959" s="216">
        <v>0</v>
      </c>
      <c r="J959" s="257"/>
      <c r="K959" s="257"/>
    </row>
    <row r="960" spans="2:11" s="12" customFormat="1" ht="12.6">
      <c r="B960" s="213">
        <v>40664</v>
      </c>
      <c r="C960" s="216"/>
      <c r="D960" s="216">
        <v>146</v>
      </c>
      <c r="E960" s="216">
        <v>83.583500000000001</v>
      </c>
      <c r="F960" s="217">
        <v>15</v>
      </c>
      <c r="G960" s="216">
        <v>1.02</v>
      </c>
      <c r="H960" s="216">
        <v>4</v>
      </c>
      <c r="I960" s="216">
        <v>0.40902300000000003</v>
      </c>
      <c r="J960" s="257"/>
      <c r="K960" s="257"/>
    </row>
    <row r="961" spans="2:11" s="12" customFormat="1" ht="12.6">
      <c r="B961" s="213">
        <v>40695</v>
      </c>
      <c r="C961" s="216"/>
      <c r="D961" s="216">
        <v>146</v>
      </c>
      <c r="E961" s="216">
        <v>84.242037999999994</v>
      </c>
      <c r="F961" s="217">
        <v>14</v>
      </c>
      <c r="G961" s="216">
        <v>0.52</v>
      </c>
      <c r="H961" s="216">
        <v>0</v>
      </c>
      <c r="I961" s="216">
        <v>0</v>
      </c>
      <c r="J961" s="257"/>
      <c r="K961" s="257"/>
    </row>
    <row r="962" spans="2:11" s="12" customFormat="1" ht="12.6">
      <c r="B962" s="213">
        <v>40725</v>
      </c>
      <c r="C962" s="256"/>
      <c r="D962" s="216">
        <v>146</v>
      </c>
      <c r="E962" s="216">
        <v>85.180586000000005</v>
      </c>
      <c r="F962" s="216">
        <v>16</v>
      </c>
      <c r="G962" s="216">
        <v>0.57492500000000002</v>
      </c>
      <c r="H962" s="216">
        <v>2</v>
      </c>
      <c r="I962" s="216">
        <v>0.27598899999999998</v>
      </c>
      <c r="J962" s="257"/>
      <c r="K962" s="257"/>
    </row>
    <row r="963" spans="2:11" s="12" customFormat="1" ht="12.6">
      <c r="B963" s="213">
        <v>40756</v>
      </c>
      <c r="C963" s="256"/>
      <c r="D963" s="216">
        <v>146</v>
      </c>
      <c r="E963" s="216">
        <v>85.655270999999999</v>
      </c>
      <c r="F963" s="216">
        <v>14</v>
      </c>
      <c r="G963" s="216">
        <v>0.52</v>
      </c>
      <c r="H963" s="216">
        <v>2</v>
      </c>
      <c r="I963" s="216">
        <v>5.4925000000000002E-2</v>
      </c>
      <c r="J963" s="257"/>
      <c r="K963" s="257"/>
    </row>
    <row r="964" spans="2:11" s="12" customFormat="1" ht="12.6">
      <c r="B964" s="213">
        <v>40787</v>
      </c>
      <c r="C964" s="256"/>
      <c r="D964" s="216">
        <v>146</v>
      </c>
      <c r="E964" s="216">
        <v>86.329646999999994</v>
      </c>
      <c r="F964" s="216">
        <v>15</v>
      </c>
      <c r="G964" s="216">
        <v>0.62</v>
      </c>
      <c r="H964" s="216">
        <v>0</v>
      </c>
      <c r="I964" s="216">
        <v>0</v>
      </c>
      <c r="J964" s="257"/>
      <c r="K964" s="257"/>
    </row>
    <row r="965" spans="2:11" s="12" customFormat="1" ht="12.6">
      <c r="B965" s="213">
        <v>40817</v>
      </c>
      <c r="C965" s="256"/>
      <c r="D965" s="216">
        <v>146</v>
      </c>
      <c r="E965" s="216">
        <v>87.004231000000004</v>
      </c>
      <c r="F965" s="216">
        <v>15</v>
      </c>
      <c r="G965" s="216">
        <v>0.56999999999999995</v>
      </c>
      <c r="H965" s="216">
        <v>0</v>
      </c>
      <c r="I965" s="216">
        <v>0</v>
      </c>
      <c r="J965" s="257"/>
      <c r="K965" s="257"/>
    </row>
    <row r="966" spans="2:11" s="12" customFormat="1" ht="12.6">
      <c r="B966" s="213">
        <v>40848</v>
      </c>
      <c r="C966" s="256"/>
      <c r="D966" s="216">
        <v>146</v>
      </c>
      <c r="E966" s="216">
        <v>87.933670000000006</v>
      </c>
      <c r="F966" s="216">
        <v>15</v>
      </c>
      <c r="G966" s="216">
        <v>0.64</v>
      </c>
      <c r="H966" s="216">
        <v>0</v>
      </c>
      <c r="I966" s="216">
        <v>0</v>
      </c>
      <c r="J966" s="257"/>
      <c r="K966" s="257"/>
    </row>
    <row r="967" spans="2:11" s="12" customFormat="1" ht="12.6">
      <c r="B967" s="213">
        <v>40878</v>
      </c>
      <c r="C967" s="256"/>
      <c r="D967" s="216">
        <v>146</v>
      </c>
      <c r="E967" s="216">
        <v>88.535509000000005</v>
      </c>
      <c r="F967" s="216">
        <v>14</v>
      </c>
      <c r="G967" s="216">
        <v>0.64</v>
      </c>
      <c r="H967" s="216">
        <v>1</v>
      </c>
      <c r="I967" s="216">
        <v>0.142514</v>
      </c>
      <c r="J967" s="257"/>
      <c r="K967" s="257"/>
    </row>
    <row r="968" spans="2:11" s="12" customFormat="1" ht="12.6">
      <c r="B968" s="213">
        <v>40909</v>
      </c>
      <c r="C968" s="256"/>
      <c r="D968" s="216">
        <v>146</v>
      </c>
      <c r="E968" s="216">
        <v>87.855693000000002</v>
      </c>
      <c r="F968" s="216">
        <v>14</v>
      </c>
      <c r="G968" s="216">
        <v>0.52</v>
      </c>
      <c r="H968" s="216">
        <v>1</v>
      </c>
      <c r="I968" s="216">
        <v>1.1998340000000001</v>
      </c>
      <c r="J968" s="257"/>
      <c r="K968" s="257"/>
    </row>
    <row r="969" spans="2:11" s="12" customFormat="1" ht="12.6">
      <c r="B969" s="213">
        <v>40940</v>
      </c>
      <c r="C969" s="256"/>
      <c r="D969" s="216">
        <v>145</v>
      </c>
      <c r="E969" s="216">
        <v>88.526255000000006</v>
      </c>
      <c r="F969" s="216">
        <v>16</v>
      </c>
      <c r="G969" s="216">
        <v>0.70502799999999999</v>
      </c>
      <c r="H969" s="216">
        <v>0</v>
      </c>
      <c r="I969" s="216">
        <v>5.195E-3</v>
      </c>
      <c r="J969" s="257"/>
      <c r="K969" s="257"/>
    </row>
    <row r="970" spans="2:11" s="12" customFormat="1" ht="12.6">
      <c r="B970" s="213">
        <v>40969</v>
      </c>
      <c r="C970" s="256"/>
      <c r="D970" s="216">
        <v>145</v>
      </c>
      <c r="E970" s="216">
        <v>90.290901000000005</v>
      </c>
      <c r="F970" s="216">
        <v>13</v>
      </c>
      <c r="G970" s="216">
        <v>0.73</v>
      </c>
      <c r="H970" s="216">
        <v>0</v>
      </c>
      <c r="I970" s="216">
        <v>0</v>
      </c>
      <c r="J970" s="257"/>
      <c r="K970" s="257"/>
    </row>
    <row r="971" spans="2:11" s="12" customFormat="1" ht="12.6">
      <c r="B971" s="213">
        <v>41000</v>
      </c>
      <c r="C971" s="256"/>
      <c r="D971" s="216">
        <v>145</v>
      </c>
      <c r="E971" s="216">
        <v>95.741816999999998</v>
      </c>
      <c r="F971" s="216">
        <v>14</v>
      </c>
      <c r="G971" s="216">
        <v>4.5437279999999998</v>
      </c>
      <c r="H971" s="216">
        <v>0</v>
      </c>
      <c r="I971" s="216">
        <v>0</v>
      </c>
      <c r="J971" s="257"/>
      <c r="K971" s="257"/>
    </row>
    <row r="972" spans="2:11" s="12" customFormat="1" ht="12.6">
      <c r="B972" s="213">
        <v>41030</v>
      </c>
      <c r="C972" s="256"/>
      <c r="D972" s="216">
        <v>145</v>
      </c>
      <c r="E972" s="216">
        <v>97.704248000000007</v>
      </c>
      <c r="F972" s="216">
        <v>12</v>
      </c>
      <c r="G972" s="216">
        <v>0.48</v>
      </c>
      <c r="H972" s="216">
        <v>0</v>
      </c>
      <c r="I972" s="216">
        <v>0</v>
      </c>
      <c r="J972" s="257"/>
      <c r="K972" s="257"/>
    </row>
    <row r="973" spans="2:11" s="12" customFormat="1" ht="12.6">
      <c r="B973" s="213">
        <v>41061</v>
      </c>
      <c r="C973" s="256"/>
      <c r="D973" s="216">
        <v>145</v>
      </c>
      <c r="E973" s="216">
        <v>98.374081000000004</v>
      </c>
      <c r="F973" s="216">
        <v>13</v>
      </c>
      <c r="G973" s="216">
        <v>0.5</v>
      </c>
      <c r="H973" s="216">
        <v>0</v>
      </c>
      <c r="I973" s="216">
        <v>0</v>
      </c>
      <c r="J973" s="257"/>
      <c r="K973" s="257"/>
    </row>
    <row r="974" spans="2:11" s="12" customFormat="1" ht="12.6">
      <c r="B974" s="213">
        <v>41092</v>
      </c>
      <c r="C974" s="256"/>
      <c r="D974" s="216">
        <v>145</v>
      </c>
      <c r="E974" s="216">
        <v>99.551625000000001</v>
      </c>
      <c r="F974" s="216">
        <v>13</v>
      </c>
      <c r="G974" s="216">
        <v>0.49</v>
      </c>
      <c r="H974" s="216">
        <v>0</v>
      </c>
      <c r="I974" s="216">
        <v>0</v>
      </c>
      <c r="J974" s="257"/>
      <c r="K974" s="257"/>
    </row>
    <row r="975" spans="2:11" s="12" customFormat="1" ht="12.6">
      <c r="B975" s="213">
        <v>41124</v>
      </c>
      <c r="C975" s="256"/>
      <c r="D975" s="216">
        <v>145</v>
      </c>
      <c r="E975" s="216">
        <v>100.13811800000001</v>
      </c>
      <c r="F975" s="216">
        <v>13</v>
      </c>
      <c r="G975" s="216">
        <v>0.57999999999999996</v>
      </c>
      <c r="H975" s="216">
        <v>0</v>
      </c>
      <c r="I975" s="216">
        <v>0</v>
      </c>
      <c r="J975" s="257"/>
      <c r="K975" s="257"/>
    </row>
    <row r="976" spans="2:11" s="12" customFormat="1" ht="12.6">
      <c r="B976" s="213">
        <v>41156</v>
      </c>
      <c r="C976" s="256"/>
      <c r="D976" s="216">
        <v>145</v>
      </c>
      <c r="E976" s="216">
        <v>100.625432</v>
      </c>
      <c r="F976" s="216">
        <v>10</v>
      </c>
      <c r="G976" s="216">
        <v>0.42</v>
      </c>
      <c r="H976" s="216">
        <v>0</v>
      </c>
      <c r="I976" s="216">
        <v>0</v>
      </c>
      <c r="J976" s="257"/>
      <c r="K976" s="257"/>
    </row>
    <row r="977" spans="2:11" s="12" customFormat="1" ht="12.6">
      <c r="B977" s="258">
        <v>41188</v>
      </c>
      <c r="C977" s="259"/>
      <c r="D977" s="218">
        <v>146</v>
      </c>
      <c r="E977" s="218">
        <v>101.342524</v>
      </c>
      <c r="F977" s="218">
        <v>14</v>
      </c>
      <c r="G977" s="218">
        <v>0.59</v>
      </c>
      <c r="H977" s="218">
        <v>0</v>
      </c>
      <c r="I977" s="218">
        <v>0</v>
      </c>
      <c r="J977" s="260"/>
      <c r="K977" s="257"/>
    </row>
    <row r="978" spans="2:11" s="12" customFormat="1" ht="12.6">
      <c r="B978" s="258">
        <v>41220</v>
      </c>
      <c r="C978" s="259"/>
      <c r="D978" s="218">
        <v>172</v>
      </c>
      <c r="E978" s="218">
        <v>102.169376</v>
      </c>
      <c r="F978" s="218">
        <v>14</v>
      </c>
      <c r="G978" s="218">
        <v>0.59</v>
      </c>
      <c r="H978" s="218">
        <v>0</v>
      </c>
      <c r="I978" s="218">
        <v>0</v>
      </c>
      <c r="J978" s="260"/>
      <c r="K978" s="257"/>
    </row>
    <row r="979" spans="2:11" s="12" customFormat="1" ht="12.6">
      <c r="B979" s="258">
        <v>41252</v>
      </c>
      <c r="C979" s="259"/>
      <c r="D979" s="218">
        <v>172</v>
      </c>
      <c r="E979" s="218">
        <v>103.223251</v>
      </c>
      <c r="F979" s="218">
        <v>14</v>
      </c>
      <c r="G979" s="218">
        <v>1.08</v>
      </c>
      <c r="H979" s="218">
        <v>0</v>
      </c>
      <c r="I979" s="218">
        <v>0</v>
      </c>
      <c r="J979" s="260"/>
      <c r="K979" s="257"/>
    </row>
    <row r="980" spans="2:11" s="12" customFormat="1" ht="12.6">
      <c r="B980" s="258">
        <v>41275</v>
      </c>
      <c r="C980" s="259"/>
      <c r="D980" s="218">
        <v>172</v>
      </c>
      <c r="E980" s="218">
        <v>103.713285</v>
      </c>
      <c r="F980" s="218">
        <v>13</v>
      </c>
      <c r="G980" s="218">
        <v>0.49</v>
      </c>
      <c r="H980" s="218">
        <v>0</v>
      </c>
      <c r="I980" s="218">
        <v>0</v>
      </c>
      <c r="J980" s="260"/>
      <c r="K980" s="257"/>
    </row>
    <row r="981" spans="2:11" s="12" customFormat="1" ht="12.6">
      <c r="B981" s="258">
        <v>41306</v>
      </c>
      <c r="C981" s="259"/>
      <c r="D981" s="218">
        <v>172</v>
      </c>
      <c r="E981" s="218">
        <v>104.243325</v>
      </c>
      <c r="F981" s="218">
        <v>12</v>
      </c>
      <c r="G981" s="218">
        <v>0.53</v>
      </c>
      <c r="H981" s="218">
        <v>0</v>
      </c>
      <c r="I981" s="218">
        <v>0</v>
      </c>
      <c r="J981" s="260"/>
      <c r="K981" s="257"/>
    </row>
    <row r="982" spans="2:11" s="12" customFormat="1" ht="12.6">
      <c r="B982" s="258">
        <v>41334</v>
      </c>
      <c r="C982" s="259"/>
      <c r="D982" s="218">
        <v>172</v>
      </c>
      <c r="E982" s="218">
        <v>105.35987</v>
      </c>
      <c r="F982" s="218">
        <v>13</v>
      </c>
      <c r="G982" s="218">
        <v>0.49</v>
      </c>
      <c r="H982" s="218">
        <v>0</v>
      </c>
      <c r="I982" s="218">
        <v>0</v>
      </c>
      <c r="J982" s="260"/>
      <c r="K982" s="257"/>
    </row>
    <row r="983" spans="2:11" s="12" customFormat="1" ht="12.6">
      <c r="B983" s="258">
        <v>41365</v>
      </c>
      <c r="C983" s="259"/>
      <c r="D983" s="218">
        <v>172</v>
      </c>
      <c r="E983" s="218">
        <v>105.2808</v>
      </c>
      <c r="F983" s="218">
        <v>13</v>
      </c>
      <c r="G983" s="218">
        <v>3.9293</v>
      </c>
      <c r="H983" s="218">
        <v>1</v>
      </c>
      <c r="I983" s="218">
        <v>4.7058</v>
      </c>
      <c r="J983" s="260"/>
      <c r="K983" s="257"/>
    </row>
    <row r="984" spans="2:11" s="12" customFormat="1" ht="12.6">
      <c r="B984" s="258">
        <v>41395</v>
      </c>
      <c r="C984" s="259"/>
      <c r="D984" s="218">
        <v>172</v>
      </c>
      <c r="E984" s="218">
        <v>106.95189999999999</v>
      </c>
      <c r="F984" s="218">
        <v>13</v>
      </c>
      <c r="G984" s="218">
        <v>0.68</v>
      </c>
      <c r="H984" s="218">
        <v>0</v>
      </c>
      <c r="I984" s="218">
        <v>0</v>
      </c>
      <c r="J984" s="260"/>
      <c r="K984" s="257"/>
    </row>
    <row r="985" spans="2:11" s="12" customFormat="1" ht="12.6">
      <c r="B985" s="258">
        <v>41426</v>
      </c>
      <c r="C985" s="259"/>
      <c r="D985" s="218">
        <v>172</v>
      </c>
      <c r="E985" s="218">
        <v>107.6652</v>
      </c>
      <c r="F985" s="218">
        <v>13</v>
      </c>
      <c r="G985" s="218">
        <v>0.57999999999999996</v>
      </c>
      <c r="H985" s="218">
        <v>0</v>
      </c>
      <c r="I985" s="218">
        <v>0</v>
      </c>
      <c r="J985" s="260"/>
      <c r="K985" s="257"/>
    </row>
    <row r="986" spans="2:11" s="12" customFormat="1" ht="12.6">
      <c r="B986" s="258">
        <v>41456</v>
      </c>
      <c r="C986" s="259"/>
      <c r="D986" s="218">
        <v>172</v>
      </c>
      <c r="E986" s="218">
        <v>108.61839999999999</v>
      </c>
      <c r="F986" s="218">
        <v>13</v>
      </c>
      <c r="G986" s="218">
        <v>0.68</v>
      </c>
      <c r="H986" s="218">
        <v>0</v>
      </c>
      <c r="I986" s="218">
        <v>0</v>
      </c>
      <c r="J986" s="260"/>
      <c r="K986" s="257"/>
    </row>
    <row r="987" spans="2:11" s="12" customFormat="1" ht="12.6">
      <c r="B987" s="258">
        <v>41487</v>
      </c>
      <c r="C987" s="259"/>
      <c r="D987" s="218">
        <v>172</v>
      </c>
      <c r="E987" s="218">
        <v>109.1408</v>
      </c>
      <c r="F987" s="218">
        <v>14</v>
      </c>
      <c r="G987" s="218">
        <v>0.54210000000000003</v>
      </c>
      <c r="H987" s="218">
        <v>0</v>
      </c>
      <c r="I987" s="218">
        <v>0</v>
      </c>
      <c r="J987" s="260"/>
      <c r="K987" s="257"/>
    </row>
    <row r="988" spans="2:11" s="12" customFormat="1" ht="12.6">
      <c r="B988" s="258">
        <v>41518</v>
      </c>
      <c r="C988" s="259"/>
      <c r="D988" s="218">
        <v>172</v>
      </c>
      <c r="E988" s="218">
        <v>109.9383</v>
      </c>
      <c r="F988" s="218">
        <v>14</v>
      </c>
      <c r="G988" s="218">
        <v>0.68</v>
      </c>
      <c r="H988" s="218">
        <v>0</v>
      </c>
      <c r="I988" s="218">
        <v>0</v>
      </c>
      <c r="J988" s="260"/>
      <c r="K988" s="257"/>
    </row>
    <row r="989" spans="2:11" s="12" customFormat="1" ht="12.6">
      <c r="B989" s="258">
        <v>41548</v>
      </c>
      <c r="C989" s="259"/>
      <c r="D989" s="218">
        <v>172</v>
      </c>
      <c r="E989" s="218">
        <v>108.3184</v>
      </c>
      <c r="F989" s="218">
        <v>12</v>
      </c>
      <c r="G989" s="218">
        <v>0.48</v>
      </c>
      <c r="H989" s="218">
        <v>1</v>
      </c>
      <c r="I989" s="218">
        <v>2.2368999999999999</v>
      </c>
      <c r="J989" s="260"/>
      <c r="K989" s="257"/>
    </row>
    <row r="990" spans="2:11" s="12" customFormat="1" ht="12.6">
      <c r="B990" s="258">
        <v>41579</v>
      </c>
      <c r="C990" s="259"/>
      <c r="D990" s="218">
        <v>172</v>
      </c>
      <c r="E990" s="218">
        <v>107.8105</v>
      </c>
      <c r="F990" s="218">
        <v>12</v>
      </c>
      <c r="G990" s="218">
        <v>0.48</v>
      </c>
      <c r="H990" s="218">
        <v>1</v>
      </c>
      <c r="I990" s="218">
        <v>1.1763999999999999</v>
      </c>
      <c r="J990" s="260"/>
      <c r="K990" s="257"/>
    </row>
    <row r="991" spans="2:11" s="12" customFormat="1" ht="12.6">
      <c r="B991" s="258">
        <v>41609</v>
      </c>
      <c r="C991" s="259"/>
      <c r="D991" s="218">
        <v>171</v>
      </c>
      <c r="E991" s="218">
        <v>108.3027</v>
      </c>
      <c r="F991" s="218">
        <v>13</v>
      </c>
      <c r="G991" s="218">
        <v>0.48</v>
      </c>
      <c r="H991" s="218">
        <v>1</v>
      </c>
      <c r="I991" s="218">
        <v>0</v>
      </c>
      <c r="J991" s="260"/>
      <c r="K991" s="257"/>
    </row>
    <row r="992" spans="2:11" s="12" customFormat="1" ht="12.6">
      <c r="B992" s="258">
        <v>41640</v>
      </c>
      <c r="C992" s="259"/>
      <c r="D992" s="218">
        <v>171</v>
      </c>
      <c r="E992" s="218">
        <v>108.78270000000001</v>
      </c>
      <c r="F992" s="218">
        <v>12</v>
      </c>
      <c r="G992" s="218">
        <v>0.48</v>
      </c>
      <c r="H992" s="218">
        <v>0</v>
      </c>
      <c r="I992" s="218">
        <v>0</v>
      </c>
      <c r="J992" s="260"/>
      <c r="K992" s="257"/>
    </row>
    <row r="993" spans="2:11" s="12" customFormat="1" ht="12.6">
      <c r="B993" s="258">
        <v>41671</v>
      </c>
      <c r="C993" s="259"/>
      <c r="D993" s="218">
        <v>171</v>
      </c>
      <c r="E993" s="218">
        <v>109.36279999999999</v>
      </c>
      <c r="F993" s="218">
        <v>13</v>
      </c>
      <c r="G993" s="218">
        <v>0.57999999999999996</v>
      </c>
      <c r="H993" s="218">
        <v>0</v>
      </c>
      <c r="I993" s="218">
        <v>0</v>
      </c>
      <c r="J993" s="260"/>
      <c r="K993" s="257"/>
    </row>
    <row r="994" spans="2:11" s="12" customFormat="1" ht="12.6">
      <c r="B994" s="258">
        <v>41699</v>
      </c>
      <c r="C994" s="259"/>
      <c r="D994" s="218">
        <v>171</v>
      </c>
      <c r="E994" s="218">
        <v>110.5778</v>
      </c>
      <c r="F994" s="218">
        <v>12</v>
      </c>
      <c r="G994" s="218">
        <v>0.48</v>
      </c>
      <c r="H994" s="218">
        <v>0</v>
      </c>
      <c r="I994" s="218">
        <v>0</v>
      </c>
      <c r="J994" s="260"/>
      <c r="K994" s="257"/>
    </row>
    <row r="995" spans="2:11" s="12" customFormat="1" ht="12.6">
      <c r="B995" s="258">
        <v>41730</v>
      </c>
      <c r="C995" s="259"/>
      <c r="D995" s="218">
        <v>171</v>
      </c>
      <c r="E995" s="218">
        <v>115.7933</v>
      </c>
      <c r="F995" s="218">
        <v>13</v>
      </c>
      <c r="G995" s="218">
        <v>3.8538999999999999</v>
      </c>
      <c r="H995" s="218">
        <v>0</v>
      </c>
      <c r="I995" s="218">
        <v>0</v>
      </c>
      <c r="J995" s="260"/>
      <c r="K995" s="257"/>
    </row>
    <row r="996" spans="2:11" s="12" customFormat="1" ht="12.6">
      <c r="B996" s="258">
        <v>41760</v>
      </c>
      <c r="C996" s="259"/>
      <c r="D996" s="218">
        <v>171</v>
      </c>
      <c r="E996" s="218">
        <v>118.7041</v>
      </c>
      <c r="F996" s="218">
        <v>13</v>
      </c>
      <c r="G996" s="218">
        <v>0.57999999999999996</v>
      </c>
      <c r="H996" s="218">
        <v>0</v>
      </c>
      <c r="I996" s="218">
        <v>0</v>
      </c>
      <c r="J996" s="260"/>
      <c r="K996" s="257"/>
    </row>
    <row r="997" spans="2:11" s="12" customFormat="1" ht="12.6">
      <c r="B997" s="258">
        <v>41791</v>
      </c>
      <c r="C997" s="259"/>
      <c r="D997" s="218">
        <v>171</v>
      </c>
      <c r="E997" s="218">
        <v>119.68559999999999</v>
      </c>
      <c r="F997" s="218">
        <v>15</v>
      </c>
      <c r="G997" s="218">
        <v>0.68</v>
      </c>
      <c r="H997" s="218">
        <v>0</v>
      </c>
      <c r="I997" s="218">
        <v>0</v>
      </c>
      <c r="J997" s="260"/>
      <c r="K997" s="257"/>
    </row>
    <row r="998" spans="2:11" s="12" customFormat="1" ht="12.6">
      <c r="B998" s="258">
        <v>41821</v>
      </c>
      <c r="C998" s="259"/>
      <c r="D998" s="218">
        <v>171</v>
      </c>
      <c r="E998" s="218">
        <v>121.2187</v>
      </c>
      <c r="F998" s="218">
        <v>12</v>
      </c>
      <c r="G998" s="218">
        <v>0.48</v>
      </c>
      <c r="H998" s="218">
        <v>0</v>
      </c>
      <c r="I998" s="218">
        <v>0</v>
      </c>
      <c r="J998" s="260"/>
      <c r="K998" s="257"/>
    </row>
    <row r="999" spans="2:11" s="12" customFormat="1" ht="12.6">
      <c r="B999" s="258">
        <v>41852</v>
      </c>
      <c r="C999" s="259"/>
      <c r="D999" s="218">
        <v>171</v>
      </c>
      <c r="E999" s="218">
        <v>121.69929999999999</v>
      </c>
      <c r="F999" s="218">
        <v>12</v>
      </c>
      <c r="G999" s="218">
        <v>0.48</v>
      </c>
      <c r="H999" s="218">
        <v>0</v>
      </c>
      <c r="I999" s="218">
        <v>0</v>
      </c>
      <c r="J999" s="260"/>
      <c r="K999" s="257"/>
    </row>
    <row r="1000" spans="2:11" s="12" customFormat="1" ht="12.6">
      <c r="B1000" s="258">
        <v>41883</v>
      </c>
      <c r="C1000" s="259"/>
      <c r="D1000" s="218">
        <v>171</v>
      </c>
      <c r="E1000" s="218">
        <v>122.3227</v>
      </c>
      <c r="F1000" s="218">
        <v>13</v>
      </c>
      <c r="G1000" s="218">
        <v>0.57999999999999996</v>
      </c>
      <c r="H1000" s="218">
        <v>0</v>
      </c>
      <c r="I1000" s="218">
        <v>0</v>
      </c>
      <c r="J1000" s="260"/>
      <c r="K1000" s="257"/>
    </row>
    <row r="1001" spans="2:11" s="12" customFormat="1" ht="12.6">
      <c r="B1001" s="258">
        <v>41913</v>
      </c>
      <c r="C1001" s="259"/>
      <c r="D1001" s="218">
        <v>171</v>
      </c>
      <c r="E1001" s="218">
        <v>123.1902</v>
      </c>
      <c r="F1001" s="218">
        <v>13</v>
      </c>
      <c r="G1001" s="218">
        <v>0.57999999999999996</v>
      </c>
      <c r="H1001" s="218">
        <v>0</v>
      </c>
      <c r="I1001" s="218">
        <v>0</v>
      </c>
      <c r="J1001" s="260"/>
      <c r="K1001" s="257"/>
    </row>
    <row r="1002" spans="2:11" s="12" customFormat="1" ht="12.6">
      <c r="B1002" s="258">
        <v>41944</v>
      </c>
      <c r="C1002" s="259"/>
      <c r="D1002" s="218">
        <v>171</v>
      </c>
      <c r="E1002" s="218">
        <v>124.94370000000001</v>
      </c>
      <c r="F1002" s="218">
        <v>14</v>
      </c>
      <c r="G1002" s="218">
        <v>1.2985</v>
      </c>
      <c r="H1002" s="218">
        <v>0</v>
      </c>
      <c r="I1002" s="218">
        <v>0</v>
      </c>
      <c r="J1002" s="260"/>
      <c r="K1002" s="257"/>
    </row>
    <row r="1003" spans="2:11" s="12" customFormat="1" ht="12.6">
      <c r="B1003" s="258">
        <v>41974</v>
      </c>
      <c r="C1003" s="259"/>
      <c r="D1003" s="218">
        <v>171</v>
      </c>
      <c r="E1003" s="218">
        <v>125.5188</v>
      </c>
      <c r="F1003" s="218">
        <v>13</v>
      </c>
      <c r="G1003" s="218">
        <v>0.57999999999999996</v>
      </c>
      <c r="H1003" s="218">
        <v>0</v>
      </c>
      <c r="I1003" s="218">
        <v>0</v>
      </c>
      <c r="J1003" s="260"/>
      <c r="K1003" s="257"/>
    </row>
    <row r="1004" spans="2:11" s="12" customFormat="1" ht="12.6">
      <c r="B1004" s="258">
        <v>42005</v>
      </c>
      <c r="C1004" s="259"/>
      <c r="D1004" s="218">
        <v>171</v>
      </c>
      <c r="E1004" s="218">
        <v>125.39960000000001</v>
      </c>
      <c r="F1004" s="218">
        <v>13</v>
      </c>
      <c r="G1004" s="218">
        <v>0.57999999999999996</v>
      </c>
      <c r="H1004" s="218">
        <v>1</v>
      </c>
      <c r="I1004" s="218">
        <v>0.70579999999999998</v>
      </c>
      <c r="J1004" s="260"/>
      <c r="K1004" s="257"/>
    </row>
    <row r="1005" spans="2:11" s="12" customFormat="1" ht="12.6">
      <c r="B1005" s="258">
        <v>42036</v>
      </c>
      <c r="C1005" s="259"/>
      <c r="D1005" s="218">
        <v>171</v>
      </c>
      <c r="E1005" s="218">
        <v>125.8796</v>
      </c>
      <c r="F1005" s="218">
        <v>12</v>
      </c>
      <c r="G1005" s="218">
        <v>0.48</v>
      </c>
      <c r="H1005" s="218">
        <v>0</v>
      </c>
      <c r="I1005" s="218">
        <v>0</v>
      </c>
      <c r="J1005" s="260"/>
      <c r="K1005" s="257"/>
    </row>
    <row r="1006" spans="2:11" s="12" customFormat="1" ht="12.6">
      <c r="B1006" s="258">
        <v>42064</v>
      </c>
      <c r="C1006" s="259"/>
      <c r="D1006" s="218">
        <v>171</v>
      </c>
      <c r="E1006" s="218">
        <v>127.4362</v>
      </c>
      <c r="F1006" s="218">
        <v>12</v>
      </c>
      <c r="G1006" s="218">
        <v>0.48</v>
      </c>
      <c r="H1006" s="218">
        <v>0</v>
      </c>
      <c r="I1006" s="218">
        <v>0</v>
      </c>
      <c r="J1006" s="260"/>
      <c r="K1006" s="257"/>
    </row>
    <row r="1007" spans="2:11" s="12" customFormat="1" ht="12.6">
      <c r="B1007" s="258">
        <v>42095</v>
      </c>
      <c r="C1007" s="259"/>
      <c r="D1007" s="218">
        <v>171</v>
      </c>
      <c r="E1007" s="218">
        <v>133.23089999999999</v>
      </c>
      <c r="F1007" s="218">
        <v>13</v>
      </c>
      <c r="G1007" s="218">
        <v>4.0483000000000002</v>
      </c>
      <c r="H1007" s="218">
        <v>0</v>
      </c>
      <c r="I1007" s="218">
        <v>0</v>
      </c>
      <c r="J1007" s="260"/>
      <c r="K1007" s="257"/>
    </row>
    <row r="1008" spans="2:11" s="12" customFormat="1" ht="12.6">
      <c r="B1008" s="258">
        <v>42125</v>
      </c>
      <c r="C1008" s="259"/>
      <c r="D1008" s="218">
        <v>171</v>
      </c>
      <c r="E1008" s="218">
        <v>136.25569999999999</v>
      </c>
      <c r="F1008" s="218">
        <v>13</v>
      </c>
      <c r="G1008" s="218">
        <v>0.49</v>
      </c>
      <c r="H1008" s="218">
        <v>0</v>
      </c>
      <c r="I1008" s="218">
        <v>0</v>
      </c>
      <c r="J1008" s="260"/>
      <c r="K1008" s="257"/>
    </row>
    <row r="1009" spans="2:11" s="12" customFormat="1" ht="12" customHeight="1">
      <c r="B1009" s="258">
        <v>42156</v>
      </c>
      <c r="C1009" s="259"/>
      <c r="D1009" s="218">
        <v>171</v>
      </c>
      <c r="E1009" s="218">
        <v>137.08690000000001</v>
      </c>
      <c r="F1009" s="218">
        <v>13</v>
      </c>
      <c r="G1009" s="218">
        <v>0.49</v>
      </c>
      <c r="H1009" s="218">
        <v>0</v>
      </c>
      <c r="I1009" s="218">
        <v>0</v>
      </c>
      <c r="J1009" s="260"/>
      <c r="K1009" s="257"/>
    </row>
    <row r="1010" spans="2:11" s="12" customFormat="1" ht="12" customHeight="1">
      <c r="B1010" s="258">
        <v>42186</v>
      </c>
      <c r="C1010" s="259"/>
      <c r="D1010" s="218">
        <v>171</v>
      </c>
      <c r="E1010" s="218">
        <v>138.57130000000001</v>
      </c>
      <c r="F1010" s="218">
        <v>14</v>
      </c>
      <c r="G1010" s="218">
        <v>0.59</v>
      </c>
      <c r="H1010" s="218">
        <v>0</v>
      </c>
      <c r="I1010" s="218">
        <v>0</v>
      </c>
      <c r="J1010" s="260"/>
      <c r="K1010" s="257"/>
    </row>
    <row r="1011" spans="2:11" s="12" customFormat="1" ht="12" customHeight="1">
      <c r="B1011" s="258">
        <v>42217</v>
      </c>
      <c r="C1011" s="259"/>
      <c r="D1011" s="218">
        <v>171</v>
      </c>
      <c r="E1011" s="218">
        <v>139.2619</v>
      </c>
      <c r="F1011" s="218">
        <v>15</v>
      </c>
      <c r="G1011" s="218">
        <v>0.69</v>
      </c>
      <c r="H1011" s="218">
        <v>0</v>
      </c>
      <c r="I1011" s="218">
        <v>0</v>
      </c>
      <c r="J1011" s="260"/>
      <c r="K1011" s="257"/>
    </row>
    <row r="1012" spans="2:11" s="12" customFormat="1" ht="12" customHeight="1">
      <c r="B1012" s="258">
        <v>42248</v>
      </c>
      <c r="C1012" s="259"/>
      <c r="D1012" s="218">
        <v>171</v>
      </c>
      <c r="E1012" s="218">
        <v>140.0188</v>
      </c>
      <c r="F1012" s="218">
        <v>11</v>
      </c>
      <c r="G1012" s="218">
        <v>0.66</v>
      </c>
      <c r="H1012" s="218">
        <v>0</v>
      </c>
      <c r="I1012" s="218">
        <v>0</v>
      </c>
      <c r="J1012" s="260"/>
      <c r="K1012" s="257"/>
    </row>
    <row r="1013" spans="2:11" s="12" customFormat="1" ht="12" customHeight="1">
      <c r="B1013" s="258">
        <v>42278</v>
      </c>
      <c r="C1013" s="259"/>
      <c r="D1013" s="218">
        <v>170</v>
      </c>
      <c r="E1013" s="218">
        <v>141.23310000000001</v>
      </c>
      <c r="F1013" s="218">
        <v>13</v>
      </c>
      <c r="G1013" s="218">
        <v>0.87</v>
      </c>
      <c r="H1013" s="218">
        <v>0</v>
      </c>
      <c r="I1013" s="218">
        <v>0</v>
      </c>
      <c r="J1013" s="260"/>
      <c r="K1013" s="257"/>
    </row>
    <row r="1014" spans="2:11" s="12" customFormat="1" ht="12" customHeight="1">
      <c r="B1014" s="258">
        <v>42309</v>
      </c>
      <c r="C1014" s="259"/>
      <c r="D1014" s="218">
        <v>170</v>
      </c>
      <c r="E1014" s="218">
        <v>142.33510000000001</v>
      </c>
      <c r="F1014" s="218">
        <v>12</v>
      </c>
      <c r="G1014" s="218">
        <v>0.67</v>
      </c>
      <c r="H1014" s="218">
        <v>0</v>
      </c>
      <c r="I1014" s="218">
        <v>0</v>
      </c>
      <c r="J1014" s="260"/>
      <c r="K1014" s="257"/>
    </row>
    <row r="1015" spans="2:11" s="12" customFormat="1" ht="12" customHeight="1">
      <c r="B1015" s="258">
        <v>42339</v>
      </c>
      <c r="C1015" s="259"/>
      <c r="D1015" s="218">
        <v>170</v>
      </c>
      <c r="E1015" s="218">
        <v>143.02510000000001</v>
      </c>
      <c r="F1015" s="218">
        <v>12</v>
      </c>
      <c r="G1015" s="218">
        <v>0.67</v>
      </c>
      <c r="H1015" s="218">
        <v>0</v>
      </c>
      <c r="I1015" s="218">
        <v>0</v>
      </c>
      <c r="J1015" s="260"/>
      <c r="K1015" s="257"/>
    </row>
    <row r="1016" spans="2:11" s="12" customFormat="1" ht="12" customHeight="1">
      <c r="B1016" s="258">
        <v>42370</v>
      </c>
      <c r="C1016" s="259"/>
      <c r="D1016" s="218">
        <v>170</v>
      </c>
      <c r="E1016" s="218">
        <v>143.74510000000001</v>
      </c>
      <c r="F1016" s="218">
        <v>13</v>
      </c>
      <c r="G1016" s="218">
        <v>0.72</v>
      </c>
      <c r="H1016" s="218">
        <v>0</v>
      </c>
      <c r="I1016" s="218">
        <v>0</v>
      </c>
      <c r="J1016" s="260"/>
      <c r="K1016" s="257"/>
    </row>
    <row r="1017" spans="2:11" s="12" customFormat="1" ht="12" customHeight="1">
      <c r="B1017" s="258">
        <v>42401</v>
      </c>
      <c r="C1017" s="259"/>
      <c r="D1017" s="218">
        <v>170</v>
      </c>
      <c r="E1017" s="218">
        <v>144.46520000000001</v>
      </c>
      <c r="F1017" s="218">
        <v>13</v>
      </c>
      <c r="G1017" s="218">
        <v>0.72</v>
      </c>
      <c r="H1017" s="218">
        <v>0</v>
      </c>
      <c r="I1017" s="218">
        <v>0</v>
      </c>
      <c r="J1017" s="260"/>
      <c r="K1017" s="257"/>
    </row>
    <row r="1018" spans="2:11" s="12" customFormat="1" ht="12" customHeight="1">
      <c r="B1018" s="258">
        <v>42430</v>
      </c>
      <c r="C1018" s="259"/>
      <c r="D1018" s="218">
        <v>170</v>
      </c>
      <c r="E1018" s="218">
        <v>142.61750000000001</v>
      </c>
      <c r="F1018" s="218">
        <v>13</v>
      </c>
      <c r="G1018" s="218">
        <v>0.72</v>
      </c>
      <c r="H1018" s="218">
        <v>1</v>
      </c>
      <c r="I1018" s="218">
        <v>3.9279000000000002</v>
      </c>
      <c r="J1018" s="260"/>
      <c r="K1018" s="257"/>
    </row>
    <row r="1019" spans="2:11" s="12" customFormat="1" ht="12" customHeight="1">
      <c r="B1019" s="258">
        <v>42461</v>
      </c>
      <c r="C1019" s="259"/>
      <c r="D1019" s="218">
        <v>170</v>
      </c>
      <c r="E1019" s="218">
        <v>149.31610000000001</v>
      </c>
      <c r="F1019" s="218">
        <v>14</v>
      </c>
      <c r="G1019" s="218">
        <v>4.46</v>
      </c>
      <c r="H1019" s="218">
        <v>0</v>
      </c>
      <c r="I1019" s="218">
        <v>0</v>
      </c>
      <c r="J1019" s="260"/>
      <c r="K1019" s="257"/>
    </row>
    <row r="1020" spans="2:11" s="12" customFormat="1" ht="12" customHeight="1">
      <c r="B1020" s="258">
        <v>42491</v>
      </c>
      <c r="C1020" s="259"/>
      <c r="D1020" s="218">
        <v>170</v>
      </c>
      <c r="E1020" s="218">
        <v>153.1865</v>
      </c>
      <c r="F1020" s="218">
        <v>15</v>
      </c>
      <c r="G1020" s="218">
        <v>0.83</v>
      </c>
      <c r="H1020" s="218">
        <v>0</v>
      </c>
      <c r="I1020" s="218">
        <v>0</v>
      </c>
      <c r="J1020" s="260"/>
      <c r="K1020" s="257"/>
    </row>
    <row r="1021" spans="2:11" s="12" customFormat="1" ht="12" customHeight="1">
      <c r="B1021" s="258">
        <v>42522</v>
      </c>
      <c r="C1021" s="259"/>
      <c r="D1021" s="218">
        <v>170</v>
      </c>
      <c r="E1021" s="218">
        <v>154.23390000000001</v>
      </c>
      <c r="F1021" s="218">
        <v>12</v>
      </c>
      <c r="G1021" s="218">
        <v>0.69</v>
      </c>
      <c r="H1021" s="218">
        <v>0</v>
      </c>
      <c r="I1021" s="218">
        <v>0</v>
      </c>
      <c r="J1021" s="260"/>
      <c r="K1021" s="257"/>
    </row>
    <row r="1022" spans="2:11" s="12" customFormat="1" ht="12" customHeight="1">
      <c r="B1022" s="258">
        <v>42552</v>
      </c>
      <c r="C1022" s="259"/>
      <c r="D1022" s="218">
        <v>170</v>
      </c>
      <c r="E1022" s="218">
        <v>156.62389999999999</v>
      </c>
      <c r="F1022" s="218">
        <v>15</v>
      </c>
      <c r="G1022" s="218">
        <v>1.4345000000000001</v>
      </c>
      <c r="H1022" s="218">
        <v>0</v>
      </c>
      <c r="I1022" s="218">
        <v>0</v>
      </c>
      <c r="J1022" s="260"/>
      <c r="K1022" s="257"/>
    </row>
    <row r="1023" spans="2:11" s="12" customFormat="1" ht="12" customHeight="1">
      <c r="B1023" s="258">
        <v>42583</v>
      </c>
      <c r="C1023" s="259"/>
      <c r="D1023" s="218">
        <v>170</v>
      </c>
      <c r="E1023" s="218">
        <v>157.66659999999999</v>
      </c>
      <c r="F1023" s="218">
        <v>11</v>
      </c>
      <c r="G1023" s="218">
        <v>1.0421</v>
      </c>
      <c r="H1023" s="218">
        <v>0</v>
      </c>
      <c r="I1023" s="218">
        <v>0</v>
      </c>
      <c r="J1023" s="260"/>
      <c r="K1023" s="257"/>
    </row>
    <row r="1024" spans="2:11" s="12" customFormat="1" ht="12" customHeight="1">
      <c r="B1024" s="258">
        <v>42614</v>
      </c>
      <c r="C1024" s="259"/>
      <c r="D1024" s="218">
        <v>169</v>
      </c>
      <c r="E1024" s="218">
        <v>156.49029999999999</v>
      </c>
      <c r="F1024" s="218">
        <v>13</v>
      </c>
      <c r="G1024" s="218">
        <v>0.76449999999999996</v>
      </c>
      <c r="H1024" s="218">
        <v>0</v>
      </c>
      <c r="I1024" s="218">
        <v>0</v>
      </c>
      <c r="J1024" s="260"/>
      <c r="K1024" s="257"/>
    </row>
    <row r="1025" spans="2:11" s="12" customFormat="1" ht="12" customHeight="1">
      <c r="B1025" s="258">
        <v>42644</v>
      </c>
      <c r="C1025" s="259"/>
      <c r="D1025" s="218">
        <v>170</v>
      </c>
      <c r="E1025" s="218">
        <v>158.3237</v>
      </c>
      <c r="F1025" s="218">
        <v>10</v>
      </c>
      <c r="G1025" s="218">
        <v>0.63</v>
      </c>
      <c r="H1025" s="218">
        <v>0</v>
      </c>
      <c r="I1025" s="218">
        <v>0</v>
      </c>
      <c r="J1025" s="260"/>
      <c r="K1025" s="257"/>
    </row>
    <row r="1026" spans="2:11" s="12" customFormat="1" ht="12" customHeight="1">
      <c r="B1026" s="258">
        <v>42675</v>
      </c>
      <c r="C1026" s="259"/>
      <c r="D1026" s="218">
        <v>170</v>
      </c>
      <c r="E1026" s="218">
        <v>158.03309999999999</v>
      </c>
      <c r="F1026" s="218">
        <v>10</v>
      </c>
      <c r="G1026" s="218">
        <v>0.62</v>
      </c>
      <c r="H1026" s="218">
        <v>0</v>
      </c>
      <c r="I1026" s="218">
        <v>0</v>
      </c>
      <c r="J1026" s="260"/>
      <c r="K1026" s="257"/>
    </row>
    <row r="1027" spans="2:11" s="12" customFormat="1" ht="12" customHeight="1">
      <c r="B1027" s="258">
        <v>42705</v>
      </c>
      <c r="C1027" s="259"/>
      <c r="D1027" s="218">
        <v>170</v>
      </c>
      <c r="E1027" s="218">
        <v>158.65539999999999</v>
      </c>
      <c r="F1027" s="218">
        <v>12</v>
      </c>
      <c r="G1027" s="218">
        <v>0.75</v>
      </c>
      <c r="H1027" s="218">
        <v>0</v>
      </c>
      <c r="I1027" s="218">
        <v>0</v>
      </c>
      <c r="J1027" s="260"/>
      <c r="K1027" s="257"/>
    </row>
    <row r="1028" spans="2:11" s="12" customFormat="1" ht="12" customHeight="1">
      <c r="B1028" s="258">
        <v>42736</v>
      </c>
      <c r="C1028" s="259"/>
      <c r="D1028" s="218">
        <v>170</v>
      </c>
      <c r="E1028" s="218">
        <v>159.34549999999999</v>
      </c>
      <c r="F1028" s="218">
        <v>12</v>
      </c>
      <c r="G1028" s="218">
        <v>0.69</v>
      </c>
      <c r="H1028" s="218">
        <v>0</v>
      </c>
      <c r="I1028" s="218">
        <v>0</v>
      </c>
      <c r="J1028" s="260"/>
      <c r="K1028" s="257"/>
    </row>
    <row r="1029" spans="2:11" s="12" customFormat="1" ht="12" customHeight="1">
      <c r="B1029" s="258">
        <v>42767</v>
      </c>
      <c r="C1029" s="259"/>
      <c r="D1029" s="218">
        <v>169</v>
      </c>
      <c r="E1029" s="218">
        <v>160.04400000000001</v>
      </c>
      <c r="F1029" s="218">
        <v>13</v>
      </c>
      <c r="G1029" s="218">
        <v>0.71</v>
      </c>
      <c r="H1029" s="218">
        <v>0</v>
      </c>
      <c r="I1029" s="218">
        <v>0</v>
      </c>
      <c r="J1029" s="260"/>
      <c r="K1029" s="257"/>
    </row>
    <row r="1030" spans="2:11" s="12" customFormat="1" ht="12" customHeight="1">
      <c r="B1030" s="258">
        <v>42795</v>
      </c>
      <c r="C1030" s="259"/>
      <c r="D1030" s="218">
        <v>169</v>
      </c>
      <c r="E1030" s="218">
        <v>161.7002</v>
      </c>
      <c r="F1030" s="218">
        <v>13</v>
      </c>
      <c r="G1030" s="218">
        <v>0.71</v>
      </c>
      <c r="H1030" s="218">
        <v>0</v>
      </c>
      <c r="I1030" s="218">
        <v>0</v>
      </c>
      <c r="J1030" s="260"/>
      <c r="K1030" s="257"/>
    </row>
    <row r="1031" spans="2:11" s="12" customFormat="1" ht="12" customHeight="1">
      <c r="B1031" s="258">
        <v>42826</v>
      </c>
      <c r="C1031" s="259"/>
      <c r="D1031" s="218">
        <v>169</v>
      </c>
      <c r="E1031" s="218">
        <v>167.99930000000001</v>
      </c>
      <c r="F1031" s="218">
        <v>15</v>
      </c>
      <c r="G1031" s="218">
        <v>4.5145</v>
      </c>
      <c r="H1031" s="218">
        <v>0</v>
      </c>
      <c r="I1031" s="218">
        <v>0</v>
      </c>
      <c r="J1031" s="260"/>
      <c r="K1031" s="257"/>
    </row>
    <row r="1032" spans="2:11" s="12" customFormat="1" ht="12" customHeight="1">
      <c r="B1032" s="258">
        <v>42856</v>
      </c>
      <c r="C1032" s="259"/>
      <c r="D1032" s="218">
        <v>169</v>
      </c>
      <c r="E1032" s="218">
        <v>171.0813</v>
      </c>
      <c r="F1032" s="218">
        <v>11</v>
      </c>
      <c r="G1032" s="218">
        <v>0.65</v>
      </c>
      <c r="H1032" s="218">
        <v>0</v>
      </c>
      <c r="I1032" s="218">
        <v>0</v>
      </c>
      <c r="J1032" s="260"/>
      <c r="K1032" s="257"/>
    </row>
    <row r="1033" spans="2:11" s="12" customFormat="1" ht="12" customHeight="1">
      <c r="B1033" s="258">
        <v>42887</v>
      </c>
      <c r="C1033" s="259"/>
      <c r="D1033" s="218">
        <v>169</v>
      </c>
      <c r="E1033" s="218">
        <v>170.67259999999999</v>
      </c>
      <c r="F1033" s="218">
        <v>11</v>
      </c>
      <c r="G1033" s="218">
        <v>0.65</v>
      </c>
      <c r="H1033" s="218">
        <v>0</v>
      </c>
      <c r="I1033" s="218">
        <v>0</v>
      </c>
      <c r="J1033" s="260"/>
      <c r="K1033" s="257"/>
    </row>
    <row r="1034" spans="2:11" s="12" customFormat="1" ht="12" customHeight="1">
      <c r="B1034" s="258">
        <v>42917</v>
      </c>
      <c r="C1034" s="259"/>
      <c r="D1034" s="218">
        <v>169</v>
      </c>
      <c r="E1034" s="218">
        <v>171.94380000000001</v>
      </c>
      <c r="F1034" s="218">
        <v>11</v>
      </c>
      <c r="G1034" s="218">
        <v>0.65</v>
      </c>
      <c r="H1034" s="218">
        <v>0</v>
      </c>
      <c r="I1034" s="218">
        <v>0</v>
      </c>
      <c r="J1034" s="260"/>
      <c r="K1034" s="257"/>
    </row>
    <row r="1035" spans="2:11" s="12" customFormat="1" ht="12" customHeight="1">
      <c r="B1035" s="258">
        <v>42948</v>
      </c>
      <c r="C1035" s="259"/>
      <c r="D1035" s="218">
        <v>167</v>
      </c>
      <c r="E1035" s="218">
        <v>113.2059</v>
      </c>
      <c r="F1035" s="218">
        <v>11</v>
      </c>
      <c r="G1035" s="218">
        <v>0.65</v>
      </c>
      <c r="H1035" s="218">
        <v>0</v>
      </c>
      <c r="I1035" s="218">
        <v>0</v>
      </c>
      <c r="J1035" s="260"/>
      <c r="K1035" s="257"/>
    </row>
    <row r="1036" spans="2:11" s="12" customFormat="1" ht="12" customHeight="1">
      <c r="B1036" s="258">
        <v>42979</v>
      </c>
      <c r="C1036" s="259"/>
      <c r="D1036" s="218">
        <v>167</v>
      </c>
      <c r="E1036" s="218">
        <v>113.9079</v>
      </c>
      <c r="F1036" s="218">
        <v>11</v>
      </c>
      <c r="G1036" s="218">
        <v>0.65</v>
      </c>
      <c r="H1036" s="218">
        <v>0</v>
      </c>
      <c r="I1036" s="218">
        <v>0</v>
      </c>
      <c r="J1036" s="260"/>
      <c r="K1036" s="257"/>
    </row>
    <row r="1037" spans="2:11" s="12" customFormat="1" ht="12" customHeight="1">
      <c r="B1037" s="258">
        <v>43009</v>
      </c>
      <c r="C1037" s="259"/>
      <c r="D1037" s="218">
        <v>167</v>
      </c>
      <c r="E1037" s="218">
        <v>114.73820000000001</v>
      </c>
      <c r="F1037" s="218">
        <v>11</v>
      </c>
      <c r="G1037" s="218">
        <v>0.65</v>
      </c>
      <c r="H1037" s="218">
        <v>0</v>
      </c>
      <c r="I1037" s="218">
        <v>0</v>
      </c>
      <c r="J1037" s="260"/>
      <c r="K1037" s="257"/>
    </row>
    <row r="1038" spans="2:11" s="12" customFormat="1" ht="12" customHeight="1">
      <c r="B1038" s="258">
        <v>43040</v>
      </c>
      <c r="C1038" s="259"/>
      <c r="D1038" s="218">
        <v>167</v>
      </c>
      <c r="E1038" s="218">
        <v>115.7299</v>
      </c>
      <c r="F1038" s="218">
        <v>11</v>
      </c>
      <c r="G1038" s="218">
        <v>0.65</v>
      </c>
      <c r="H1038" s="218">
        <v>0</v>
      </c>
      <c r="I1038" s="218">
        <v>0</v>
      </c>
      <c r="J1038" s="260"/>
      <c r="K1038" s="257"/>
    </row>
    <row r="1039" spans="2:11" s="12" customFormat="1" ht="12" customHeight="1">
      <c r="B1039" s="258">
        <v>43070</v>
      </c>
      <c r="C1039" s="259"/>
      <c r="D1039" s="218">
        <v>167</v>
      </c>
      <c r="E1039" s="218">
        <v>116.3796</v>
      </c>
      <c r="F1039" s="218">
        <v>12</v>
      </c>
      <c r="G1039" s="218">
        <v>0.66</v>
      </c>
      <c r="H1039" s="218">
        <v>0</v>
      </c>
      <c r="I1039" s="218">
        <v>0</v>
      </c>
      <c r="J1039" s="260"/>
      <c r="K1039" s="257"/>
    </row>
    <row r="1040" spans="2:11" s="12" customFormat="1" ht="12" customHeight="1">
      <c r="B1040" s="258">
        <v>43101</v>
      </c>
      <c r="C1040" s="259"/>
      <c r="D1040" s="218">
        <v>167</v>
      </c>
      <c r="E1040" s="218">
        <v>117.1296</v>
      </c>
      <c r="F1040" s="218">
        <v>12</v>
      </c>
      <c r="G1040" s="218">
        <v>0.75</v>
      </c>
      <c r="H1040" s="218">
        <v>0</v>
      </c>
      <c r="I1040" s="218">
        <v>0</v>
      </c>
      <c r="J1040" s="260"/>
      <c r="K1040" s="257"/>
    </row>
    <row r="1041" spans="2:11" s="12" customFormat="1" ht="12" customHeight="1">
      <c r="B1041" s="258">
        <v>43132</v>
      </c>
      <c r="C1041" s="259"/>
      <c r="D1041" s="218">
        <v>167</v>
      </c>
      <c r="E1041" s="218">
        <v>117.77970000000001</v>
      </c>
      <c r="F1041" s="218">
        <v>11</v>
      </c>
      <c r="G1041" s="218">
        <v>0.65</v>
      </c>
      <c r="H1041" s="218">
        <v>0</v>
      </c>
      <c r="I1041" s="218">
        <v>0</v>
      </c>
      <c r="J1041" s="260"/>
      <c r="K1041" s="257"/>
    </row>
    <row r="1042" spans="2:11" s="12" customFormat="1" ht="12" customHeight="1">
      <c r="B1042" s="258">
        <v>43160</v>
      </c>
      <c r="C1042" s="259"/>
      <c r="D1042" s="218">
        <v>167</v>
      </c>
      <c r="E1042" s="218">
        <v>119.29170000000001</v>
      </c>
      <c r="F1042" s="218">
        <v>12</v>
      </c>
      <c r="G1042" s="218">
        <v>0.66</v>
      </c>
      <c r="H1042" s="218">
        <v>0</v>
      </c>
      <c r="I1042" s="218">
        <v>0</v>
      </c>
      <c r="J1042" s="260"/>
      <c r="K1042" s="257"/>
    </row>
    <row r="1043" spans="2:11" s="12" customFormat="1" ht="12" customHeight="1">
      <c r="B1043" s="258">
        <v>43191</v>
      </c>
      <c r="C1043" s="259"/>
      <c r="D1043" s="218">
        <v>167</v>
      </c>
      <c r="E1043" s="218">
        <v>130.40029999999999</v>
      </c>
      <c r="F1043" s="218">
        <v>17</v>
      </c>
      <c r="G1043" s="218">
        <v>9.4587000000000003</v>
      </c>
      <c r="H1043" s="218">
        <v>0</v>
      </c>
      <c r="I1043" s="218">
        <v>0</v>
      </c>
      <c r="J1043" s="260"/>
      <c r="K1043" s="257"/>
    </row>
    <row r="1044" spans="2:11" s="12" customFormat="1" ht="12" customHeight="1">
      <c r="B1044" s="258">
        <v>43221</v>
      </c>
      <c r="C1044" s="259"/>
      <c r="D1044" s="218">
        <v>167</v>
      </c>
      <c r="E1044" s="218">
        <v>132.40219999999999</v>
      </c>
      <c r="F1044" s="218">
        <v>14</v>
      </c>
      <c r="G1044" s="218">
        <v>1.85</v>
      </c>
      <c r="H1044" s="218">
        <v>0</v>
      </c>
      <c r="I1044" s="218">
        <v>0</v>
      </c>
      <c r="J1044" s="260"/>
      <c r="K1044" s="257"/>
    </row>
    <row r="1045" spans="2:11" s="12" customFormat="1" ht="12" customHeight="1">
      <c r="B1045" s="258">
        <v>43252</v>
      </c>
      <c r="C1045" s="259"/>
      <c r="D1045" s="218">
        <v>166</v>
      </c>
      <c r="E1045" s="218">
        <v>134.1481</v>
      </c>
      <c r="F1045" s="218">
        <v>16</v>
      </c>
      <c r="G1045" s="218">
        <v>1.7290000000000001</v>
      </c>
      <c r="H1045" s="218">
        <v>0</v>
      </c>
      <c r="I1045" s="218">
        <v>0</v>
      </c>
      <c r="J1045" s="260"/>
      <c r="K1045" s="257"/>
    </row>
    <row r="1046" spans="2:11" s="12" customFormat="1" ht="12" customHeight="1">
      <c r="B1046" s="258">
        <v>43282</v>
      </c>
      <c r="C1046" s="259"/>
      <c r="D1046" s="218">
        <v>166</v>
      </c>
      <c r="E1046" s="218">
        <v>136.36109999999999</v>
      </c>
      <c r="F1046" s="218">
        <v>15</v>
      </c>
      <c r="G1046" s="218">
        <v>1.68</v>
      </c>
      <c r="H1046" s="218">
        <v>0</v>
      </c>
      <c r="I1046" s="218">
        <v>0</v>
      </c>
      <c r="J1046" s="260"/>
      <c r="K1046" s="257"/>
    </row>
    <row r="1047" spans="2:11" s="12" customFormat="1" ht="12" customHeight="1">
      <c r="B1047" s="258">
        <v>43313</v>
      </c>
      <c r="C1047" s="259"/>
      <c r="D1047" s="218">
        <v>166</v>
      </c>
      <c r="E1047" s="218">
        <v>138.05119999999999</v>
      </c>
      <c r="F1047" s="218">
        <v>14</v>
      </c>
      <c r="G1047" s="218">
        <v>1.69</v>
      </c>
      <c r="H1047" s="218">
        <v>0</v>
      </c>
      <c r="I1047" s="218">
        <v>0</v>
      </c>
      <c r="J1047" s="260"/>
      <c r="K1047" s="257"/>
    </row>
    <row r="1048" spans="2:11" s="12" customFormat="1" ht="12" customHeight="1">
      <c r="B1048" s="258">
        <v>43344</v>
      </c>
      <c r="C1048" s="259"/>
      <c r="D1048" s="218">
        <v>166</v>
      </c>
      <c r="E1048" s="218">
        <v>139.82300000000001</v>
      </c>
      <c r="F1048" s="218">
        <v>15</v>
      </c>
      <c r="G1048" s="218">
        <v>1.64</v>
      </c>
      <c r="H1048" s="218">
        <v>0</v>
      </c>
      <c r="I1048" s="218">
        <v>0</v>
      </c>
      <c r="J1048" s="260"/>
      <c r="K1048" s="257"/>
    </row>
    <row r="1049" spans="2:11" s="12" customFormat="1" ht="12" customHeight="1">
      <c r="B1049" s="258">
        <v>43374</v>
      </c>
      <c r="C1049" s="259"/>
      <c r="D1049" s="218">
        <v>166</v>
      </c>
      <c r="E1049" s="218">
        <v>142.01220000000001</v>
      </c>
      <c r="F1049" s="218">
        <v>17</v>
      </c>
      <c r="G1049" s="218">
        <v>1.756</v>
      </c>
      <c r="H1049" s="218">
        <v>0</v>
      </c>
      <c r="I1049" s="218">
        <v>0</v>
      </c>
      <c r="J1049" s="260"/>
      <c r="K1049" s="257"/>
    </row>
    <row r="1050" spans="2:11" s="12" customFormat="1" ht="12" customHeight="1">
      <c r="B1050" s="258">
        <v>43405</v>
      </c>
      <c r="C1050" s="259"/>
      <c r="D1050" s="218">
        <v>165</v>
      </c>
      <c r="E1050" s="218">
        <v>144.5188</v>
      </c>
      <c r="F1050" s="218">
        <v>13</v>
      </c>
      <c r="G1050" s="218">
        <v>1.99</v>
      </c>
      <c r="H1050" s="218">
        <v>0</v>
      </c>
      <c r="I1050" s="218">
        <v>0</v>
      </c>
      <c r="J1050" s="260"/>
      <c r="K1050" s="257"/>
    </row>
    <row r="1051" spans="2:11" s="12" customFormat="1" ht="12" customHeight="1">
      <c r="B1051" s="258">
        <v>43435</v>
      </c>
      <c r="C1051" s="259"/>
      <c r="D1051" s="218">
        <v>165</v>
      </c>
      <c r="E1051" s="218">
        <v>144.4889</v>
      </c>
      <c r="F1051" s="218">
        <v>13</v>
      </c>
      <c r="G1051" s="218">
        <v>1.51</v>
      </c>
      <c r="H1051" s="218">
        <v>1</v>
      </c>
      <c r="I1051" s="218">
        <v>1.5588</v>
      </c>
      <c r="J1051" s="260"/>
      <c r="K1051" s="257"/>
    </row>
    <row r="1052" spans="2:11" s="12" customFormat="1" ht="12" customHeight="1">
      <c r="B1052" s="258">
        <v>43466</v>
      </c>
      <c r="C1052" s="259"/>
      <c r="D1052" s="216">
        <v>165</v>
      </c>
      <c r="E1052" s="216">
        <v>146.09889999999999</v>
      </c>
      <c r="F1052" s="216">
        <v>14</v>
      </c>
      <c r="G1052" s="216">
        <v>1.61</v>
      </c>
      <c r="H1052" s="216">
        <v>0</v>
      </c>
      <c r="I1052" s="216">
        <v>0</v>
      </c>
      <c r="J1052" s="260"/>
      <c r="K1052" s="257"/>
    </row>
    <row r="1053" spans="2:11" s="12" customFormat="1" ht="12" customHeight="1">
      <c r="B1053" s="258">
        <v>43497</v>
      </c>
      <c r="C1053" s="259"/>
      <c r="D1053" s="216">
        <v>122</v>
      </c>
      <c r="E1053" s="216">
        <v>147.59899999999999</v>
      </c>
      <c r="F1053" s="216">
        <v>12</v>
      </c>
      <c r="G1053" s="216">
        <v>1.5</v>
      </c>
      <c r="H1053" s="216">
        <v>1</v>
      </c>
      <c r="I1053" s="216">
        <v>0</v>
      </c>
      <c r="J1053" s="260"/>
      <c r="K1053" s="257"/>
    </row>
    <row r="1054" spans="2:11" s="12" customFormat="1" ht="12" customHeight="1">
      <c r="B1054" s="258">
        <v>43525</v>
      </c>
      <c r="C1054" s="259"/>
      <c r="D1054" s="216">
        <v>122</v>
      </c>
      <c r="E1054" s="216">
        <v>149.30510000000001</v>
      </c>
      <c r="F1054" s="216">
        <v>13</v>
      </c>
      <c r="G1054" s="216">
        <v>1.51</v>
      </c>
      <c r="H1054" s="216">
        <v>1</v>
      </c>
      <c r="I1054" s="216">
        <v>0.75409999999999999</v>
      </c>
      <c r="J1054" s="260"/>
      <c r="K1054" s="257"/>
    </row>
    <row r="1055" spans="2:11" s="12" customFormat="1" ht="12.6">
      <c r="B1055" s="258">
        <v>43556</v>
      </c>
      <c r="C1055" s="259"/>
      <c r="D1055" s="216">
        <v>111</v>
      </c>
      <c r="E1055" s="216">
        <v>152.96180000000001</v>
      </c>
      <c r="F1055" s="216">
        <v>10</v>
      </c>
      <c r="G1055" s="216">
        <v>1.44</v>
      </c>
      <c r="H1055" s="216">
        <v>5</v>
      </c>
      <c r="I1055" s="216">
        <v>0</v>
      </c>
      <c r="J1055" s="260"/>
      <c r="K1055" s="257"/>
    </row>
    <row r="1056" spans="2:11" s="12" customFormat="1" ht="12.6">
      <c r="B1056" s="258">
        <v>43586</v>
      </c>
      <c r="C1056" s="259"/>
      <c r="D1056" s="216">
        <v>111</v>
      </c>
      <c r="E1056" s="216">
        <v>154.9666</v>
      </c>
      <c r="F1056" s="216">
        <v>12</v>
      </c>
      <c r="G1056" s="216">
        <v>1.5</v>
      </c>
      <c r="H1056" s="216">
        <v>0</v>
      </c>
      <c r="I1056" s="216">
        <v>0</v>
      </c>
      <c r="J1056" s="260"/>
      <c r="K1056" s="257"/>
    </row>
    <row r="1057" spans="2:11" s="12" customFormat="1" ht="12.6">
      <c r="B1057" s="258">
        <v>43617</v>
      </c>
      <c r="C1057" s="259"/>
      <c r="D1057" s="216">
        <v>111</v>
      </c>
      <c r="E1057" s="216">
        <v>153.93539999999999</v>
      </c>
      <c r="F1057" s="216">
        <v>12</v>
      </c>
      <c r="G1057" s="216">
        <v>1.5</v>
      </c>
      <c r="H1057" s="216">
        <v>1</v>
      </c>
      <c r="I1057" s="216">
        <v>2.9411</v>
      </c>
      <c r="J1057" s="260"/>
      <c r="K1057" s="257"/>
    </row>
    <row r="1058" spans="2:11" s="12" customFormat="1" ht="12" customHeight="1">
      <c r="B1058" s="258">
        <v>43647</v>
      </c>
      <c r="C1058" s="259"/>
      <c r="D1058" s="216">
        <v>110</v>
      </c>
      <c r="E1058" s="216">
        <v>106.28360000000001</v>
      </c>
      <c r="F1058" s="216">
        <v>11</v>
      </c>
      <c r="G1058" s="216">
        <v>1.2514000000000001</v>
      </c>
      <c r="H1058" s="216">
        <v>2</v>
      </c>
      <c r="I1058" s="216">
        <v>49.648200000000003</v>
      </c>
      <c r="J1058" s="260"/>
      <c r="K1058" s="257"/>
    </row>
    <row r="1059" spans="2:11" s="12" customFormat="1" ht="12" customHeight="1">
      <c r="B1059" s="258">
        <v>43678</v>
      </c>
      <c r="C1059" s="259"/>
      <c r="D1059" s="216">
        <v>109</v>
      </c>
      <c r="E1059" s="216">
        <v>107.49160000000001</v>
      </c>
      <c r="F1059" s="216">
        <v>9</v>
      </c>
      <c r="G1059" s="216">
        <v>1.22</v>
      </c>
      <c r="H1059" s="216">
        <v>1</v>
      </c>
      <c r="I1059" s="216">
        <v>1.2E-2</v>
      </c>
      <c r="J1059" s="260"/>
      <c r="K1059" s="257"/>
    </row>
    <row r="1060" spans="2:11" s="12" customFormat="1" ht="12" customHeight="1">
      <c r="B1060" s="258">
        <v>43709</v>
      </c>
      <c r="C1060" s="259"/>
      <c r="D1060" s="216">
        <v>30</v>
      </c>
      <c r="E1060" s="216">
        <v>96.179400000000001</v>
      </c>
      <c r="F1060" s="216">
        <v>36</v>
      </c>
      <c r="G1060" s="216">
        <v>1.2025999999999999</v>
      </c>
      <c r="H1060" s="216">
        <v>65</v>
      </c>
      <c r="I1060" s="216">
        <v>12.6325</v>
      </c>
      <c r="J1060" s="260"/>
      <c r="K1060" s="257"/>
    </row>
    <row r="1061" spans="2:11" s="12" customFormat="1" ht="12.6">
      <c r="B1061" s="219"/>
      <c r="C1061" s="222"/>
      <c r="D1061" s="281"/>
      <c r="E1061" s="281"/>
      <c r="F1061" s="222"/>
      <c r="G1061" s="222"/>
      <c r="H1061" s="222"/>
      <c r="I1061" s="222"/>
      <c r="J1061" s="260"/>
      <c r="K1061" s="257"/>
    </row>
    <row r="1062" spans="2:11" s="12" customFormat="1" ht="12.6">
      <c r="B1062" s="219"/>
      <c r="C1062" s="265"/>
      <c r="D1062" s="220"/>
      <c r="E1062" s="220"/>
      <c r="F1062" s="220"/>
      <c r="G1062" s="220"/>
      <c r="H1062" s="220"/>
      <c r="I1062" s="220"/>
      <c r="J1062" s="257"/>
      <c r="K1062" s="257"/>
    </row>
    <row r="1063" spans="2:11" s="182" customFormat="1" ht="12.6">
      <c r="B1063" s="267"/>
      <c r="C1063" s="268"/>
      <c r="D1063" s="269"/>
      <c r="E1063" s="269"/>
      <c r="F1063" s="269"/>
      <c r="G1063" s="269"/>
      <c r="H1063" s="269"/>
      <c r="I1063" s="269"/>
      <c r="J1063" s="250"/>
      <c r="K1063" s="250"/>
    </row>
    <row r="1064" spans="2:11" s="255" customFormat="1" ht="25.2">
      <c r="B1064" s="251" t="s">
        <v>145</v>
      </c>
      <c r="C1064" s="251"/>
      <c r="D1064" s="252" t="s">
        <v>25</v>
      </c>
      <c r="E1064" s="252" t="s">
        <v>0</v>
      </c>
      <c r="F1064" s="252" t="s">
        <v>1</v>
      </c>
      <c r="G1064" s="252" t="s">
        <v>2</v>
      </c>
      <c r="H1064" s="252" t="s">
        <v>3</v>
      </c>
      <c r="I1064" s="272" t="s">
        <v>4</v>
      </c>
      <c r="J1064" s="253"/>
      <c r="K1064" s="253"/>
    </row>
    <row r="1065" spans="2:11" s="12" customFormat="1" ht="12.6" hidden="1">
      <c r="B1065" s="213">
        <v>37469</v>
      </c>
      <c r="C1065" s="265"/>
      <c r="D1065" s="220">
        <v>0</v>
      </c>
      <c r="E1065" s="220">
        <v>0</v>
      </c>
      <c r="F1065" s="220">
        <v>0</v>
      </c>
      <c r="G1065" s="220">
        <v>0</v>
      </c>
      <c r="H1065" s="220">
        <v>0</v>
      </c>
      <c r="I1065" s="220">
        <v>0</v>
      </c>
      <c r="J1065" s="257"/>
      <c r="K1065" s="257"/>
    </row>
    <row r="1066" spans="2:11" s="12" customFormat="1" ht="12.6" hidden="1">
      <c r="B1066" s="213">
        <v>37500</v>
      </c>
      <c r="C1066" s="256"/>
      <c r="D1066" s="216">
        <v>0</v>
      </c>
      <c r="E1066" s="216">
        <v>0</v>
      </c>
      <c r="F1066" s="216">
        <v>0</v>
      </c>
      <c r="G1066" s="216">
        <v>0</v>
      </c>
      <c r="H1066" s="216">
        <v>0</v>
      </c>
      <c r="I1066" s="216">
        <v>0</v>
      </c>
      <c r="J1066" s="257"/>
      <c r="K1066" s="257"/>
    </row>
    <row r="1067" spans="2:11" s="12" customFormat="1" ht="12.6" hidden="1">
      <c r="B1067" s="213">
        <v>37530</v>
      </c>
      <c r="C1067" s="256"/>
      <c r="D1067" s="216">
        <v>0</v>
      </c>
      <c r="E1067" s="216">
        <v>0</v>
      </c>
      <c r="F1067" s="216">
        <v>0</v>
      </c>
      <c r="G1067" s="216">
        <v>0</v>
      </c>
      <c r="H1067" s="216">
        <v>0</v>
      </c>
      <c r="I1067" s="216">
        <v>0</v>
      </c>
      <c r="J1067" s="257"/>
      <c r="K1067" s="257"/>
    </row>
    <row r="1068" spans="2:11" s="12" customFormat="1" ht="12.6" hidden="1">
      <c r="B1068" s="213">
        <v>37561</v>
      </c>
      <c r="C1068" s="256"/>
      <c r="D1068" s="216">
        <v>0</v>
      </c>
      <c r="E1068" s="216">
        <v>0</v>
      </c>
      <c r="F1068" s="216">
        <v>0</v>
      </c>
      <c r="G1068" s="216">
        <v>0</v>
      </c>
      <c r="H1068" s="216">
        <v>0</v>
      </c>
      <c r="I1068" s="216">
        <v>0</v>
      </c>
      <c r="J1068" s="257"/>
      <c r="K1068" s="257"/>
    </row>
    <row r="1069" spans="2:11" s="12" customFormat="1" ht="12.6" hidden="1">
      <c r="B1069" s="213">
        <v>37591</v>
      </c>
      <c r="C1069" s="256"/>
      <c r="D1069" s="216">
        <v>0</v>
      </c>
      <c r="E1069" s="216">
        <v>0</v>
      </c>
      <c r="F1069" s="216">
        <v>0</v>
      </c>
      <c r="G1069" s="216">
        <v>0</v>
      </c>
      <c r="H1069" s="216">
        <v>0</v>
      </c>
      <c r="I1069" s="216">
        <v>0</v>
      </c>
      <c r="J1069" s="257"/>
      <c r="K1069" s="257"/>
    </row>
    <row r="1070" spans="2:11" s="12" customFormat="1" ht="12.6" hidden="1">
      <c r="B1070" s="213">
        <v>37622</v>
      </c>
      <c r="C1070" s="256"/>
      <c r="D1070" s="216">
        <v>2</v>
      </c>
      <c r="E1070" s="216">
        <v>0.10272100000000001</v>
      </c>
      <c r="F1070" s="216">
        <v>0</v>
      </c>
      <c r="G1070" s="216">
        <v>0</v>
      </c>
      <c r="H1070" s="216">
        <v>0</v>
      </c>
      <c r="I1070" s="216">
        <v>0</v>
      </c>
      <c r="J1070" s="257"/>
      <c r="K1070" s="257"/>
    </row>
    <row r="1071" spans="2:11" s="12" customFormat="1" ht="12.6" hidden="1">
      <c r="B1071" s="213">
        <v>37653</v>
      </c>
      <c r="C1071" s="256"/>
      <c r="D1071" s="216">
        <v>2</v>
      </c>
      <c r="E1071" s="216">
        <v>15.539343000000002</v>
      </c>
      <c r="F1071" s="216">
        <v>0</v>
      </c>
      <c r="G1071" s="216">
        <v>0</v>
      </c>
      <c r="H1071" s="216">
        <v>0</v>
      </c>
      <c r="I1071" s="216">
        <v>0</v>
      </c>
      <c r="J1071" s="257"/>
      <c r="K1071" s="257"/>
    </row>
    <row r="1072" spans="2:11" s="12" customFormat="1" ht="12.6" hidden="1">
      <c r="B1072" s="213">
        <v>37681</v>
      </c>
      <c r="C1072" s="256"/>
      <c r="D1072" s="216">
        <v>3</v>
      </c>
      <c r="E1072" s="216">
        <v>15.539343000000002</v>
      </c>
      <c r="F1072" s="216">
        <v>0</v>
      </c>
      <c r="G1072" s="216">
        <v>0</v>
      </c>
      <c r="H1072" s="216">
        <v>0</v>
      </c>
      <c r="I1072" s="216">
        <v>0</v>
      </c>
      <c r="J1072" s="257"/>
      <c r="K1072" s="257"/>
    </row>
    <row r="1073" spans="2:11" s="12" customFormat="1" ht="12.6" hidden="1">
      <c r="B1073" s="213">
        <v>37712</v>
      </c>
      <c r="C1073" s="256"/>
      <c r="D1073" s="216">
        <v>3</v>
      </c>
      <c r="E1073" s="216">
        <v>20.274007000000001</v>
      </c>
      <c r="F1073" s="216">
        <v>0</v>
      </c>
      <c r="G1073" s="216">
        <v>0</v>
      </c>
      <c r="H1073" s="216">
        <v>0</v>
      </c>
      <c r="I1073" s="216">
        <v>0</v>
      </c>
      <c r="J1073" s="257"/>
      <c r="K1073" s="257"/>
    </row>
    <row r="1074" spans="2:11" s="12" customFormat="1" ht="12.6" hidden="1">
      <c r="B1074" s="213">
        <v>37742</v>
      </c>
      <c r="C1074" s="256"/>
      <c r="D1074" s="216">
        <v>3</v>
      </c>
      <c r="E1074" s="216">
        <v>20.580348000000001</v>
      </c>
      <c r="F1074" s="216">
        <v>0</v>
      </c>
      <c r="G1074" s="216">
        <v>0</v>
      </c>
      <c r="H1074" s="216">
        <v>0</v>
      </c>
      <c r="I1074" s="216">
        <v>0</v>
      </c>
      <c r="J1074" s="257"/>
      <c r="K1074" s="257"/>
    </row>
    <row r="1075" spans="2:11" s="12" customFormat="1" ht="12.6" hidden="1">
      <c r="B1075" s="213">
        <v>37773</v>
      </c>
      <c r="C1075" s="256"/>
      <c r="D1075" s="216">
        <v>3</v>
      </c>
      <c r="E1075" s="216">
        <v>0.104299</v>
      </c>
      <c r="F1075" s="216">
        <v>0</v>
      </c>
      <c r="G1075" s="216">
        <v>0</v>
      </c>
      <c r="H1075" s="216">
        <v>0</v>
      </c>
      <c r="I1075" s="216">
        <v>0</v>
      </c>
      <c r="J1075" s="257"/>
      <c r="K1075" s="257"/>
    </row>
    <row r="1076" spans="2:11" s="12" customFormat="1" ht="12.6" hidden="1">
      <c r="B1076" s="213">
        <v>37803</v>
      </c>
      <c r="C1076" s="256"/>
      <c r="D1076" s="216">
        <v>3</v>
      </c>
      <c r="E1076" s="216">
        <v>0.104299</v>
      </c>
      <c r="F1076" s="216">
        <v>0</v>
      </c>
      <c r="G1076" s="216">
        <v>0</v>
      </c>
      <c r="H1076" s="216">
        <v>0</v>
      </c>
      <c r="I1076" s="216">
        <v>0</v>
      </c>
      <c r="J1076" s="257"/>
      <c r="K1076" s="257"/>
    </row>
    <row r="1077" spans="2:11" s="12" customFormat="1" ht="12.6" hidden="1">
      <c r="B1077" s="213">
        <v>37834</v>
      </c>
      <c r="C1077" s="256"/>
      <c r="D1077" s="216">
        <v>3</v>
      </c>
      <c r="E1077" s="216">
        <v>0.104299</v>
      </c>
      <c r="F1077" s="216">
        <v>0</v>
      </c>
      <c r="G1077" s="216">
        <v>0</v>
      </c>
      <c r="H1077" s="216">
        <v>0</v>
      </c>
      <c r="I1077" s="216">
        <v>0</v>
      </c>
      <c r="J1077" s="257"/>
      <c r="K1077" s="257"/>
    </row>
    <row r="1078" spans="2:11" s="12" customFormat="1" ht="12.6" hidden="1">
      <c r="B1078" s="213">
        <v>37865</v>
      </c>
      <c r="C1078" s="256"/>
      <c r="D1078" s="216">
        <v>3</v>
      </c>
      <c r="E1078" s="216">
        <v>0.104299</v>
      </c>
      <c r="F1078" s="216">
        <v>0</v>
      </c>
      <c r="G1078" s="216">
        <v>0</v>
      </c>
      <c r="H1078" s="216">
        <v>0</v>
      </c>
      <c r="I1078" s="216">
        <v>0</v>
      </c>
      <c r="J1078" s="257"/>
      <c r="K1078" s="257"/>
    </row>
    <row r="1079" spans="2:11" s="12" customFormat="1" ht="12.6" hidden="1">
      <c r="B1079" s="213">
        <v>37895</v>
      </c>
      <c r="C1079" s="256"/>
      <c r="D1079" s="216">
        <v>3</v>
      </c>
      <c r="E1079" s="216">
        <v>0.10455100000000001</v>
      </c>
      <c r="F1079" s="216">
        <v>0</v>
      </c>
      <c r="G1079" s="216">
        <v>0</v>
      </c>
      <c r="H1079" s="216">
        <v>0</v>
      </c>
      <c r="I1079" s="216">
        <v>0</v>
      </c>
      <c r="J1079" s="257"/>
      <c r="K1079" s="257"/>
    </row>
    <row r="1080" spans="2:11" s="12" customFormat="1" ht="12.6" hidden="1">
      <c r="B1080" s="213">
        <v>37926</v>
      </c>
      <c r="C1080" s="256"/>
      <c r="D1080" s="216">
        <v>3</v>
      </c>
      <c r="E1080" s="216">
        <v>0.10455100000000001</v>
      </c>
      <c r="F1080" s="216">
        <v>0</v>
      </c>
      <c r="G1080" s="216">
        <v>0</v>
      </c>
      <c r="H1080" s="216">
        <v>0</v>
      </c>
      <c r="I1080" s="216">
        <v>0</v>
      </c>
      <c r="J1080" s="257"/>
      <c r="K1080" s="257"/>
    </row>
    <row r="1081" spans="2:11" s="12" customFormat="1" ht="12.6" hidden="1">
      <c r="B1081" s="213">
        <v>37956</v>
      </c>
      <c r="C1081" s="256"/>
      <c r="D1081" s="216">
        <v>3</v>
      </c>
      <c r="E1081" s="216">
        <v>0.10455100000000001</v>
      </c>
      <c r="F1081" s="216">
        <v>0</v>
      </c>
      <c r="G1081" s="216">
        <v>0</v>
      </c>
      <c r="H1081" s="216">
        <v>0</v>
      </c>
      <c r="I1081" s="216">
        <v>0</v>
      </c>
      <c r="J1081" s="257"/>
      <c r="K1081" s="257"/>
    </row>
    <row r="1082" spans="2:11" s="12" customFormat="1" ht="12.6" hidden="1">
      <c r="B1082" s="213">
        <v>37987</v>
      </c>
      <c r="C1082" s="277"/>
      <c r="D1082" s="216">
        <v>3</v>
      </c>
      <c r="E1082" s="216">
        <v>0.106595</v>
      </c>
      <c r="F1082" s="216">
        <v>0</v>
      </c>
      <c r="G1082" s="216">
        <v>0</v>
      </c>
      <c r="H1082" s="216">
        <v>0</v>
      </c>
      <c r="I1082" s="216">
        <v>0</v>
      </c>
      <c r="J1082" s="257"/>
      <c r="K1082" s="257"/>
    </row>
    <row r="1083" spans="2:11" s="12" customFormat="1" ht="12.6" hidden="1">
      <c r="B1083" s="213">
        <v>38018</v>
      </c>
      <c r="C1083" s="277"/>
      <c r="D1083" s="216">
        <v>3</v>
      </c>
      <c r="E1083" s="216">
        <v>0.172706</v>
      </c>
      <c r="F1083" s="216">
        <v>0</v>
      </c>
      <c r="G1083" s="216">
        <v>0</v>
      </c>
      <c r="H1083" s="216">
        <v>0</v>
      </c>
      <c r="I1083" s="216">
        <v>0</v>
      </c>
      <c r="J1083" s="257"/>
      <c r="K1083" s="257"/>
    </row>
    <row r="1084" spans="2:11" s="12" customFormat="1" ht="12.6" hidden="1">
      <c r="B1084" s="213">
        <v>38047</v>
      </c>
      <c r="C1084" s="277"/>
      <c r="D1084" s="216">
        <v>3</v>
      </c>
      <c r="E1084" s="216">
        <v>0.172706</v>
      </c>
      <c r="F1084" s="216">
        <v>0</v>
      </c>
      <c r="G1084" s="216">
        <v>0</v>
      </c>
      <c r="H1084" s="216">
        <v>0</v>
      </c>
      <c r="I1084" s="216">
        <v>0</v>
      </c>
      <c r="J1084" s="257"/>
      <c r="K1084" s="257"/>
    </row>
    <row r="1085" spans="2:11" s="12" customFormat="1" ht="12.6" hidden="1">
      <c r="B1085" s="213">
        <v>38078</v>
      </c>
      <c r="C1085" s="277"/>
      <c r="D1085" s="216">
        <v>3</v>
      </c>
      <c r="E1085" s="216">
        <v>0.25311499999999998</v>
      </c>
      <c r="F1085" s="216">
        <v>0</v>
      </c>
      <c r="G1085" s="216">
        <v>0</v>
      </c>
      <c r="H1085" s="216">
        <v>0</v>
      </c>
      <c r="I1085" s="216">
        <v>0</v>
      </c>
      <c r="J1085" s="257"/>
      <c r="K1085" s="257"/>
    </row>
    <row r="1086" spans="2:11" s="12" customFormat="1" ht="12.6" hidden="1">
      <c r="B1086" s="213">
        <v>38108</v>
      </c>
      <c r="C1086" s="277"/>
      <c r="D1086" s="216">
        <v>3</v>
      </c>
      <c r="E1086" s="216">
        <v>0.25311499999999998</v>
      </c>
      <c r="F1086" s="216">
        <v>0</v>
      </c>
      <c r="G1086" s="216">
        <v>0</v>
      </c>
      <c r="H1086" s="216">
        <v>0</v>
      </c>
      <c r="I1086" s="216">
        <v>0</v>
      </c>
      <c r="J1086" s="257"/>
      <c r="K1086" s="257"/>
    </row>
    <row r="1087" spans="2:11" s="12" customFormat="1" ht="12.6" hidden="1">
      <c r="B1087" s="213">
        <v>38139</v>
      </c>
      <c r="C1087" s="277"/>
      <c r="D1087" s="216">
        <v>3</v>
      </c>
      <c r="E1087" s="216">
        <v>8.0408999999999994E-2</v>
      </c>
      <c r="F1087" s="216">
        <v>0</v>
      </c>
      <c r="G1087" s="216">
        <v>0</v>
      </c>
      <c r="H1087" s="216">
        <v>0</v>
      </c>
      <c r="I1087" s="216">
        <v>0</v>
      </c>
      <c r="J1087" s="257"/>
      <c r="K1087" s="257"/>
    </row>
    <row r="1088" spans="2:11" s="12" customFormat="1" ht="12.6" hidden="1">
      <c r="B1088" s="213">
        <v>38169</v>
      </c>
      <c r="C1088" s="256"/>
      <c r="D1088" s="216">
        <v>3</v>
      </c>
      <c r="E1088" s="216">
        <v>0</v>
      </c>
      <c r="F1088" s="216">
        <v>0</v>
      </c>
      <c r="G1088" s="216">
        <v>0</v>
      </c>
      <c r="H1088" s="216">
        <v>0</v>
      </c>
      <c r="I1088" s="216">
        <v>0</v>
      </c>
      <c r="J1088" s="257"/>
      <c r="K1088" s="257"/>
    </row>
    <row r="1089" spans="2:11" s="12" customFormat="1" ht="12.6" hidden="1">
      <c r="B1089" s="213">
        <v>38200</v>
      </c>
      <c r="C1089" s="256"/>
      <c r="D1089" s="216">
        <v>3</v>
      </c>
      <c r="E1089" s="216">
        <v>0</v>
      </c>
      <c r="F1089" s="216">
        <v>0</v>
      </c>
      <c r="G1089" s="216">
        <v>0</v>
      </c>
      <c r="H1089" s="216">
        <v>0</v>
      </c>
      <c r="I1089" s="216">
        <v>0</v>
      </c>
      <c r="J1089" s="257"/>
      <c r="K1089" s="257"/>
    </row>
    <row r="1090" spans="2:11" s="12" customFormat="1" ht="12.6" hidden="1">
      <c r="B1090" s="213">
        <v>38231</v>
      </c>
      <c r="C1090" s="256"/>
      <c r="D1090" s="216">
        <v>25</v>
      </c>
      <c r="E1090" s="216">
        <v>63</v>
      </c>
      <c r="F1090" s="216">
        <v>7</v>
      </c>
      <c r="G1090" s="216">
        <v>1</v>
      </c>
      <c r="H1090" s="216">
        <v>0</v>
      </c>
      <c r="I1090" s="216">
        <v>0</v>
      </c>
      <c r="J1090" s="257"/>
      <c r="K1090" s="257"/>
    </row>
    <row r="1091" spans="2:11" s="12" customFormat="1" ht="12.6" hidden="1">
      <c r="B1091" s="213">
        <v>38261</v>
      </c>
      <c r="C1091" s="256"/>
      <c r="D1091" s="216">
        <v>3</v>
      </c>
      <c r="E1091" s="216">
        <v>8.0408999999999994E-2</v>
      </c>
      <c r="F1091" s="216">
        <v>0</v>
      </c>
      <c r="G1091" s="216">
        <v>0</v>
      </c>
      <c r="H1091" s="216">
        <v>0</v>
      </c>
      <c r="I1091" s="216">
        <v>0</v>
      </c>
      <c r="J1091" s="257"/>
      <c r="K1091" s="257"/>
    </row>
    <row r="1092" spans="2:11" s="12" customFormat="1" ht="12.6" hidden="1">
      <c r="B1092" s="213">
        <v>38292</v>
      </c>
      <c r="C1092" s="256"/>
      <c r="D1092" s="216">
        <v>3</v>
      </c>
      <c r="E1092" s="216">
        <v>8.0408999999999994E-2</v>
      </c>
      <c r="F1092" s="216">
        <v>0</v>
      </c>
      <c r="G1092" s="216">
        <v>0</v>
      </c>
      <c r="H1092" s="216">
        <v>0</v>
      </c>
      <c r="I1092" s="216">
        <v>0</v>
      </c>
      <c r="J1092" s="257"/>
      <c r="K1092" s="257"/>
    </row>
    <row r="1093" spans="2:11" s="12" customFormat="1" ht="12.6" hidden="1">
      <c r="B1093" s="213">
        <v>38322</v>
      </c>
      <c r="C1093" s="256"/>
      <c r="D1093" s="216">
        <v>0</v>
      </c>
      <c r="E1093" s="216">
        <v>0</v>
      </c>
      <c r="F1093" s="216">
        <v>0</v>
      </c>
      <c r="G1093" s="216">
        <v>0</v>
      </c>
      <c r="H1093" s="216">
        <v>0</v>
      </c>
      <c r="I1093" s="216">
        <v>0</v>
      </c>
      <c r="J1093" s="257"/>
      <c r="K1093" s="257"/>
    </row>
    <row r="1094" spans="2:11" s="12" customFormat="1" ht="12.6" hidden="1">
      <c r="B1094" s="213">
        <v>38353</v>
      </c>
      <c r="C1094" s="256"/>
      <c r="D1094" s="216">
        <v>0</v>
      </c>
      <c r="E1094" s="216">
        <v>0</v>
      </c>
      <c r="F1094" s="216">
        <v>0</v>
      </c>
      <c r="G1094" s="216">
        <v>0</v>
      </c>
      <c r="H1094" s="216">
        <v>0</v>
      </c>
      <c r="I1094" s="216">
        <v>0</v>
      </c>
      <c r="J1094" s="257"/>
      <c r="K1094" s="257"/>
    </row>
    <row r="1095" spans="2:11" s="12" customFormat="1" ht="12.6" hidden="1">
      <c r="B1095" s="213">
        <v>38384</v>
      </c>
      <c r="C1095" s="256"/>
      <c r="D1095" s="216">
        <v>0</v>
      </c>
      <c r="E1095" s="216">
        <v>0</v>
      </c>
      <c r="F1095" s="216">
        <v>0</v>
      </c>
      <c r="G1095" s="216">
        <v>0</v>
      </c>
      <c r="H1095" s="216">
        <v>0</v>
      </c>
      <c r="I1095" s="216">
        <v>0</v>
      </c>
      <c r="J1095" s="257"/>
      <c r="K1095" s="257"/>
    </row>
    <row r="1096" spans="2:11" s="12" customFormat="1" ht="12.6" hidden="1">
      <c r="B1096" s="213">
        <v>38412</v>
      </c>
      <c r="C1096" s="256"/>
      <c r="D1096" s="216">
        <v>0</v>
      </c>
      <c r="E1096" s="216">
        <v>0</v>
      </c>
      <c r="F1096" s="216">
        <v>0</v>
      </c>
      <c r="G1096" s="216">
        <v>0</v>
      </c>
      <c r="H1096" s="216">
        <v>0</v>
      </c>
      <c r="I1096" s="216">
        <v>0</v>
      </c>
      <c r="J1096" s="257"/>
      <c r="K1096" s="257"/>
    </row>
    <row r="1097" spans="2:11" s="12" customFormat="1" ht="12.6" hidden="1">
      <c r="B1097" s="213">
        <v>38443</v>
      </c>
      <c r="C1097" s="256"/>
      <c r="D1097" s="216">
        <v>0</v>
      </c>
      <c r="E1097" s="216">
        <v>0</v>
      </c>
      <c r="F1097" s="216">
        <v>0</v>
      </c>
      <c r="G1097" s="216">
        <v>0</v>
      </c>
      <c r="H1097" s="216">
        <v>0</v>
      </c>
      <c r="I1097" s="216">
        <v>0</v>
      </c>
      <c r="J1097" s="257"/>
      <c r="K1097" s="257"/>
    </row>
    <row r="1098" spans="2:11" s="12" customFormat="1" ht="12.6" hidden="1">
      <c r="B1098" s="213">
        <v>38473</v>
      </c>
      <c r="C1098" s="256"/>
      <c r="D1098" s="216">
        <v>0</v>
      </c>
      <c r="E1098" s="216">
        <v>0</v>
      </c>
      <c r="F1098" s="216">
        <v>0</v>
      </c>
      <c r="G1098" s="216">
        <v>0</v>
      </c>
      <c r="H1098" s="216">
        <v>0</v>
      </c>
      <c r="I1098" s="216">
        <v>0</v>
      </c>
      <c r="J1098" s="257"/>
      <c r="K1098" s="257"/>
    </row>
    <row r="1099" spans="2:11" s="12" customFormat="1" ht="12.6" hidden="1">
      <c r="B1099" s="213">
        <v>38504</v>
      </c>
      <c r="C1099" s="256"/>
      <c r="D1099" s="216">
        <v>0</v>
      </c>
      <c r="E1099" s="216">
        <v>0</v>
      </c>
      <c r="F1099" s="216">
        <v>0</v>
      </c>
      <c r="G1099" s="216">
        <v>0</v>
      </c>
      <c r="H1099" s="216">
        <v>0</v>
      </c>
      <c r="I1099" s="216">
        <v>0</v>
      </c>
      <c r="J1099" s="257"/>
      <c r="K1099" s="257"/>
    </row>
    <row r="1100" spans="2:11" s="12" customFormat="1" ht="12.6" hidden="1">
      <c r="B1100" s="213">
        <v>38534</v>
      </c>
      <c r="C1100" s="256"/>
      <c r="D1100" s="216">
        <v>0</v>
      </c>
      <c r="E1100" s="216">
        <v>0</v>
      </c>
      <c r="F1100" s="216">
        <v>0</v>
      </c>
      <c r="G1100" s="216">
        <v>0</v>
      </c>
      <c r="H1100" s="216">
        <v>0</v>
      </c>
      <c r="I1100" s="216">
        <v>0</v>
      </c>
      <c r="J1100" s="257"/>
      <c r="K1100" s="257"/>
    </row>
    <row r="1101" spans="2:11" s="12" customFormat="1" ht="12.6" hidden="1">
      <c r="B1101" s="213">
        <v>38565</v>
      </c>
      <c r="C1101" s="256"/>
      <c r="D1101" s="216">
        <v>0</v>
      </c>
      <c r="E1101" s="216">
        <v>0</v>
      </c>
      <c r="F1101" s="216">
        <v>0</v>
      </c>
      <c r="G1101" s="216">
        <v>0</v>
      </c>
      <c r="H1101" s="216">
        <v>0</v>
      </c>
      <c r="I1101" s="216">
        <v>0</v>
      </c>
      <c r="J1101" s="257"/>
      <c r="K1101" s="257"/>
    </row>
    <row r="1102" spans="2:11" s="12" customFormat="1" ht="12.6" hidden="1">
      <c r="B1102" s="213">
        <v>38596</v>
      </c>
      <c r="C1102" s="256"/>
      <c r="D1102" s="216">
        <v>0</v>
      </c>
      <c r="E1102" s="216">
        <v>0</v>
      </c>
      <c r="F1102" s="216">
        <v>0</v>
      </c>
      <c r="G1102" s="216">
        <v>0</v>
      </c>
      <c r="H1102" s="216">
        <v>0</v>
      </c>
      <c r="I1102" s="216">
        <v>0</v>
      </c>
      <c r="J1102" s="257"/>
      <c r="K1102" s="257"/>
    </row>
    <row r="1103" spans="2:11" s="12" customFormat="1" ht="12.6" hidden="1">
      <c r="B1103" s="213">
        <v>38626</v>
      </c>
      <c r="C1103" s="256"/>
      <c r="D1103" s="216">
        <v>0</v>
      </c>
      <c r="E1103" s="216">
        <v>0</v>
      </c>
      <c r="F1103" s="216">
        <v>0</v>
      </c>
      <c r="G1103" s="216">
        <v>0</v>
      </c>
      <c r="H1103" s="216">
        <v>0</v>
      </c>
      <c r="I1103" s="216">
        <v>0</v>
      </c>
      <c r="J1103" s="257"/>
      <c r="K1103" s="257"/>
    </row>
    <row r="1104" spans="2:11" s="12" customFormat="1" ht="12.6" hidden="1">
      <c r="B1104" s="213">
        <v>38657</v>
      </c>
      <c r="C1104" s="256"/>
      <c r="D1104" s="216">
        <v>0</v>
      </c>
      <c r="E1104" s="216">
        <v>0</v>
      </c>
      <c r="F1104" s="216">
        <v>0</v>
      </c>
      <c r="G1104" s="216">
        <v>0</v>
      </c>
      <c r="H1104" s="216">
        <v>0</v>
      </c>
      <c r="I1104" s="216">
        <v>0</v>
      </c>
      <c r="J1104" s="257"/>
      <c r="K1104" s="257"/>
    </row>
    <row r="1105" spans="2:11" s="12" customFormat="1" ht="12.6" hidden="1">
      <c r="B1105" s="213">
        <v>38687</v>
      </c>
      <c r="C1105" s="256"/>
      <c r="D1105" s="216">
        <v>0</v>
      </c>
      <c r="E1105" s="216">
        <v>0</v>
      </c>
      <c r="F1105" s="216">
        <v>0</v>
      </c>
      <c r="G1105" s="216">
        <v>0</v>
      </c>
      <c r="H1105" s="216">
        <v>0</v>
      </c>
      <c r="I1105" s="216">
        <v>0</v>
      </c>
      <c r="J1105" s="257"/>
      <c r="K1105" s="257"/>
    </row>
    <row r="1106" spans="2:11" s="12" customFormat="1" ht="12.6" hidden="1">
      <c r="B1106" s="213">
        <v>38718</v>
      </c>
      <c r="C1106" s="256"/>
      <c r="D1106" s="216">
        <v>0</v>
      </c>
      <c r="E1106" s="216">
        <v>0</v>
      </c>
      <c r="F1106" s="216">
        <v>0</v>
      </c>
      <c r="G1106" s="216">
        <v>0</v>
      </c>
      <c r="H1106" s="216">
        <v>0</v>
      </c>
      <c r="I1106" s="216">
        <v>0</v>
      </c>
      <c r="J1106" s="257"/>
      <c r="K1106" s="257"/>
    </row>
    <row r="1107" spans="2:11" s="12" customFormat="1" ht="12.6" hidden="1">
      <c r="B1107" s="213">
        <v>38749</v>
      </c>
      <c r="C1107" s="256"/>
      <c r="D1107" s="216">
        <v>0</v>
      </c>
      <c r="E1107" s="216">
        <v>0</v>
      </c>
      <c r="F1107" s="216">
        <v>0</v>
      </c>
      <c r="G1107" s="216">
        <v>0</v>
      </c>
      <c r="H1107" s="216">
        <v>0</v>
      </c>
      <c r="I1107" s="216">
        <v>0</v>
      </c>
      <c r="J1107" s="257"/>
      <c r="K1107" s="257"/>
    </row>
    <row r="1108" spans="2:11" s="12" customFormat="1" ht="12.6" hidden="1">
      <c r="B1108" s="213">
        <v>38777</v>
      </c>
      <c r="C1108" s="256"/>
      <c r="D1108" s="216">
        <v>0</v>
      </c>
      <c r="E1108" s="216">
        <v>0</v>
      </c>
      <c r="F1108" s="216">
        <v>0</v>
      </c>
      <c r="G1108" s="216">
        <v>0</v>
      </c>
      <c r="H1108" s="216">
        <v>0</v>
      </c>
      <c r="I1108" s="216">
        <v>0</v>
      </c>
      <c r="J1108" s="257"/>
      <c r="K1108" s="257"/>
    </row>
    <row r="1109" spans="2:11" s="12" customFormat="1" ht="12.6" hidden="1">
      <c r="B1109" s="213">
        <v>38808</v>
      </c>
      <c r="C1109" s="256"/>
      <c r="D1109" s="216">
        <v>0</v>
      </c>
      <c r="E1109" s="216">
        <v>0</v>
      </c>
      <c r="F1109" s="216">
        <v>0</v>
      </c>
      <c r="G1109" s="216">
        <v>0</v>
      </c>
      <c r="H1109" s="216">
        <v>0</v>
      </c>
      <c r="I1109" s="216">
        <v>0</v>
      </c>
      <c r="J1109" s="257"/>
      <c r="K1109" s="257"/>
    </row>
    <row r="1110" spans="2:11" s="12" customFormat="1" ht="12.6" hidden="1">
      <c r="B1110" s="213">
        <v>38838</v>
      </c>
      <c r="C1110" s="256"/>
      <c r="D1110" s="216">
        <v>0</v>
      </c>
      <c r="E1110" s="216">
        <v>0</v>
      </c>
      <c r="F1110" s="216">
        <v>0</v>
      </c>
      <c r="G1110" s="216">
        <v>0</v>
      </c>
      <c r="H1110" s="216">
        <v>0</v>
      </c>
      <c r="I1110" s="216">
        <v>0</v>
      </c>
      <c r="J1110" s="257"/>
      <c r="K1110" s="257"/>
    </row>
    <row r="1111" spans="2:11" s="12" customFormat="1" ht="12.6" hidden="1">
      <c r="B1111" s="213">
        <v>38869</v>
      </c>
      <c r="C1111" s="256"/>
      <c r="D1111" s="216">
        <v>0</v>
      </c>
      <c r="E1111" s="216">
        <v>0</v>
      </c>
      <c r="F1111" s="216">
        <v>0</v>
      </c>
      <c r="G1111" s="216">
        <v>0</v>
      </c>
      <c r="H1111" s="216">
        <v>0</v>
      </c>
      <c r="I1111" s="216">
        <v>0</v>
      </c>
      <c r="J1111" s="257"/>
      <c r="K1111" s="257"/>
    </row>
    <row r="1112" spans="2:11" s="12" customFormat="1" ht="12.6" hidden="1">
      <c r="B1112" s="213">
        <v>38899</v>
      </c>
      <c r="C1112" s="256"/>
      <c r="D1112" s="216">
        <v>0</v>
      </c>
      <c r="E1112" s="216">
        <v>0</v>
      </c>
      <c r="F1112" s="216">
        <v>0</v>
      </c>
      <c r="G1112" s="216">
        <v>0</v>
      </c>
      <c r="H1112" s="216">
        <v>0</v>
      </c>
      <c r="I1112" s="216">
        <v>0</v>
      </c>
      <c r="J1112" s="257"/>
      <c r="K1112" s="257"/>
    </row>
    <row r="1113" spans="2:11" s="12" customFormat="1" ht="12.6" hidden="1">
      <c r="B1113" s="213">
        <v>38930</v>
      </c>
      <c r="C1113" s="256"/>
      <c r="D1113" s="216">
        <v>0</v>
      </c>
      <c r="E1113" s="216">
        <v>0</v>
      </c>
      <c r="F1113" s="216">
        <v>0</v>
      </c>
      <c r="G1113" s="216">
        <v>0</v>
      </c>
      <c r="H1113" s="216">
        <v>0</v>
      </c>
      <c r="I1113" s="216">
        <v>0</v>
      </c>
      <c r="J1113" s="257"/>
      <c r="K1113" s="257"/>
    </row>
    <row r="1114" spans="2:11" s="12" customFormat="1" ht="12.6" hidden="1">
      <c r="B1114" s="213">
        <v>38961</v>
      </c>
      <c r="C1114" s="256"/>
      <c r="D1114" s="216">
        <v>0</v>
      </c>
      <c r="E1114" s="216">
        <v>0</v>
      </c>
      <c r="F1114" s="216">
        <v>0</v>
      </c>
      <c r="G1114" s="216">
        <v>0</v>
      </c>
      <c r="H1114" s="216">
        <v>0</v>
      </c>
      <c r="I1114" s="216">
        <v>0</v>
      </c>
      <c r="J1114" s="257"/>
      <c r="K1114" s="257"/>
    </row>
    <row r="1115" spans="2:11" s="12" customFormat="1" ht="12.6" hidden="1">
      <c r="B1115" s="213">
        <v>38991</v>
      </c>
      <c r="C1115" s="256"/>
      <c r="D1115" s="216">
        <v>0</v>
      </c>
      <c r="E1115" s="216">
        <v>0</v>
      </c>
      <c r="F1115" s="216">
        <v>0</v>
      </c>
      <c r="G1115" s="216">
        <v>0</v>
      </c>
      <c r="H1115" s="216">
        <v>0</v>
      </c>
      <c r="I1115" s="216">
        <v>0</v>
      </c>
      <c r="J1115" s="257"/>
      <c r="K1115" s="257"/>
    </row>
    <row r="1116" spans="2:11" s="12" customFormat="1" ht="12.6" hidden="1">
      <c r="B1116" s="213">
        <v>39022</v>
      </c>
      <c r="C1116" s="256"/>
      <c r="D1116" s="216">
        <v>0</v>
      </c>
      <c r="E1116" s="216">
        <v>0</v>
      </c>
      <c r="F1116" s="216">
        <v>0</v>
      </c>
      <c r="G1116" s="216">
        <v>0</v>
      </c>
      <c r="H1116" s="216">
        <v>0</v>
      </c>
      <c r="I1116" s="216">
        <v>0</v>
      </c>
      <c r="J1116" s="257"/>
      <c r="K1116" s="257"/>
    </row>
    <row r="1117" spans="2:11" s="12" customFormat="1" ht="12.6" hidden="1">
      <c r="B1117" s="213">
        <v>39052</v>
      </c>
      <c r="C1117" s="256"/>
      <c r="D1117" s="216">
        <v>0</v>
      </c>
      <c r="E1117" s="216">
        <v>0</v>
      </c>
      <c r="F1117" s="216">
        <v>0</v>
      </c>
      <c r="G1117" s="216">
        <v>0</v>
      </c>
      <c r="H1117" s="216">
        <v>0</v>
      </c>
      <c r="I1117" s="216">
        <v>0</v>
      </c>
      <c r="J1117" s="257"/>
      <c r="K1117" s="257"/>
    </row>
    <row r="1118" spans="2:11" s="12" customFormat="1" ht="12.6" hidden="1">
      <c r="B1118" s="213">
        <v>39083</v>
      </c>
      <c r="C1118" s="256"/>
      <c r="D1118" s="216">
        <v>0</v>
      </c>
      <c r="E1118" s="216">
        <v>0</v>
      </c>
      <c r="F1118" s="216">
        <v>0</v>
      </c>
      <c r="G1118" s="216">
        <v>0</v>
      </c>
      <c r="H1118" s="216">
        <v>0</v>
      </c>
      <c r="I1118" s="216">
        <v>0</v>
      </c>
      <c r="J1118" s="257"/>
      <c r="K1118" s="257"/>
    </row>
    <row r="1119" spans="2:11" s="12" customFormat="1" ht="12.6" hidden="1">
      <c r="B1119" s="213">
        <v>39114</v>
      </c>
      <c r="C1119" s="256"/>
      <c r="D1119" s="216">
        <v>0</v>
      </c>
      <c r="E1119" s="216">
        <v>0</v>
      </c>
      <c r="F1119" s="216">
        <v>0</v>
      </c>
      <c r="G1119" s="216">
        <v>0</v>
      </c>
      <c r="H1119" s="216">
        <v>0</v>
      </c>
      <c r="I1119" s="216">
        <v>0</v>
      </c>
      <c r="J1119" s="257"/>
      <c r="K1119" s="257"/>
    </row>
    <row r="1120" spans="2:11" s="12" customFormat="1" ht="12.6" hidden="1">
      <c r="B1120" s="213">
        <v>39142</v>
      </c>
      <c r="C1120" s="256"/>
      <c r="D1120" s="216">
        <v>0</v>
      </c>
      <c r="E1120" s="216">
        <v>0</v>
      </c>
      <c r="F1120" s="216">
        <v>0</v>
      </c>
      <c r="G1120" s="216">
        <v>0</v>
      </c>
      <c r="H1120" s="216">
        <v>0</v>
      </c>
      <c r="I1120" s="216">
        <v>0</v>
      </c>
      <c r="J1120" s="257"/>
      <c r="K1120" s="257"/>
    </row>
    <row r="1121" spans="2:11" s="12" customFormat="1" ht="12.6" hidden="1">
      <c r="B1121" s="213">
        <v>39173</v>
      </c>
      <c r="C1121" s="256"/>
      <c r="D1121" s="216">
        <v>0</v>
      </c>
      <c r="E1121" s="216">
        <v>0</v>
      </c>
      <c r="F1121" s="216">
        <v>0</v>
      </c>
      <c r="G1121" s="216">
        <v>0</v>
      </c>
      <c r="H1121" s="216">
        <v>0</v>
      </c>
      <c r="I1121" s="216">
        <v>0</v>
      </c>
      <c r="J1121" s="257"/>
      <c r="K1121" s="257"/>
    </row>
    <row r="1122" spans="2:11" s="12" customFormat="1" ht="12.6" hidden="1">
      <c r="B1122" s="213">
        <v>39203</v>
      </c>
      <c r="C1122" s="256"/>
      <c r="D1122" s="216">
        <v>0</v>
      </c>
      <c r="E1122" s="216">
        <v>0</v>
      </c>
      <c r="F1122" s="216">
        <v>0</v>
      </c>
      <c r="G1122" s="216">
        <v>0</v>
      </c>
      <c r="H1122" s="216">
        <v>0</v>
      </c>
      <c r="I1122" s="216">
        <v>0</v>
      </c>
      <c r="J1122" s="257"/>
      <c r="K1122" s="257"/>
    </row>
    <row r="1123" spans="2:11" s="12" customFormat="1" ht="12.6" hidden="1">
      <c r="B1123" s="213">
        <v>39234</v>
      </c>
      <c r="C1123" s="256"/>
      <c r="D1123" s="216">
        <v>0</v>
      </c>
      <c r="E1123" s="216">
        <v>0</v>
      </c>
      <c r="F1123" s="216">
        <v>0</v>
      </c>
      <c r="G1123" s="216">
        <v>0</v>
      </c>
      <c r="H1123" s="216">
        <v>0</v>
      </c>
      <c r="I1123" s="216">
        <v>0</v>
      </c>
      <c r="J1123" s="257"/>
      <c r="K1123" s="257"/>
    </row>
    <row r="1124" spans="2:11" s="12" customFormat="1" ht="12.6" hidden="1">
      <c r="B1124" s="213">
        <v>39264</v>
      </c>
      <c r="C1124" s="256"/>
      <c r="D1124" s="216">
        <v>0</v>
      </c>
      <c r="E1124" s="216">
        <v>0</v>
      </c>
      <c r="F1124" s="216">
        <v>0</v>
      </c>
      <c r="G1124" s="216">
        <v>0</v>
      </c>
      <c r="H1124" s="216">
        <v>0</v>
      </c>
      <c r="I1124" s="216">
        <v>0</v>
      </c>
      <c r="J1124" s="257"/>
      <c r="K1124" s="257"/>
    </row>
    <row r="1125" spans="2:11" s="12" customFormat="1" ht="12.6" hidden="1">
      <c r="B1125" s="213">
        <v>39295</v>
      </c>
      <c r="C1125" s="256"/>
      <c r="D1125" s="216">
        <v>0</v>
      </c>
      <c r="E1125" s="216">
        <v>0</v>
      </c>
      <c r="F1125" s="216">
        <v>0</v>
      </c>
      <c r="G1125" s="216">
        <v>0</v>
      </c>
      <c r="H1125" s="216">
        <v>0</v>
      </c>
      <c r="I1125" s="216">
        <v>0</v>
      </c>
      <c r="J1125" s="257"/>
      <c r="K1125" s="257"/>
    </row>
    <row r="1126" spans="2:11" s="12" customFormat="1" ht="12.6" hidden="1">
      <c r="B1126" s="213">
        <v>39326</v>
      </c>
      <c r="C1126" s="256"/>
      <c r="D1126" s="216">
        <v>0</v>
      </c>
      <c r="E1126" s="216">
        <v>0</v>
      </c>
      <c r="F1126" s="216">
        <v>0</v>
      </c>
      <c r="G1126" s="216">
        <v>0</v>
      </c>
      <c r="H1126" s="216">
        <v>0</v>
      </c>
      <c r="I1126" s="216">
        <v>0</v>
      </c>
      <c r="J1126" s="257"/>
      <c r="K1126" s="257"/>
    </row>
    <row r="1127" spans="2:11" s="12" customFormat="1" ht="12.6" hidden="1">
      <c r="B1127" s="213">
        <v>39356</v>
      </c>
      <c r="C1127" s="256"/>
      <c r="D1127" s="216">
        <v>0</v>
      </c>
      <c r="E1127" s="216">
        <v>0</v>
      </c>
      <c r="F1127" s="216">
        <v>0</v>
      </c>
      <c r="G1127" s="216">
        <v>0</v>
      </c>
      <c r="H1127" s="216">
        <v>0</v>
      </c>
      <c r="I1127" s="216">
        <v>0</v>
      </c>
      <c r="J1127" s="257"/>
      <c r="K1127" s="257"/>
    </row>
    <row r="1128" spans="2:11" s="12" customFormat="1" ht="12.6" hidden="1">
      <c r="B1128" s="213">
        <v>39387</v>
      </c>
      <c r="C1128" s="256"/>
      <c r="D1128" s="216">
        <v>0</v>
      </c>
      <c r="E1128" s="216">
        <v>0</v>
      </c>
      <c r="F1128" s="216">
        <v>0</v>
      </c>
      <c r="G1128" s="216">
        <v>0</v>
      </c>
      <c r="H1128" s="216">
        <v>0</v>
      </c>
      <c r="I1128" s="216">
        <v>0</v>
      </c>
      <c r="J1128" s="257"/>
      <c r="K1128" s="257"/>
    </row>
    <row r="1129" spans="2:11" s="12" customFormat="1" ht="12.6" hidden="1">
      <c r="B1129" s="213">
        <v>39417</v>
      </c>
      <c r="C1129" s="256"/>
      <c r="D1129" s="216">
        <v>0</v>
      </c>
      <c r="E1129" s="216">
        <v>0</v>
      </c>
      <c r="F1129" s="216">
        <v>0</v>
      </c>
      <c r="G1129" s="216">
        <v>0</v>
      </c>
      <c r="H1129" s="216">
        <v>0</v>
      </c>
      <c r="I1129" s="216">
        <v>0</v>
      </c>
      <c r="J1129" s="257"/>
      <c r="K1129" s="257"/>
    </row>
    <row r="1130" spans="2:11" s="12" customFormat="1" ht="12.6">
      <c r="B1130" s="213">
        <v>39448</v>
      </c>
      <c r="C1130" s="256"/>
      <c r="D1130" s="216">
        <v>0</v>
      </c>
      <c r="E1130" s="216">
        <v>0</v>
      </c>
      <c r="F1130" s="216">
        <v>0</v>
      </c>
      <c r="G1130" s="216">
        <v>0</v>
      </c>
      <c r="H1130" s="216">
        <v>0</v>
      </c>
      <c r="I1130" s="216">
        <v>0</v>
      </c>
      <c r="J1130" s="257"/>
      <c r="K1130" s="257"/>
    </row>
    <row r="1131" spans="2:11" s="12" customFormat="1" ht="12.6">
      <c r="B1131" s="213">
        <v>39479</v>
      </c>
      <c r="C1131" s="256"/>
      <c r="D1131" s="216">
        <v>0</v>
      </c>
      <c r="E1131" s="216">
        <v>0</v>
      </c>
      <c r="F1131" s="216">
        <v>0</v>
      </c>
      <c r="G1131" s="216">
        <v>0</v>
      </c>
      <c r="H1131" s="216">
        <v>0</v>
      </c>
      <c r="I1131" s="216">
        <v>0</v>
      </c>
      <c r="J1131" s="257"/>
      <c r="K1131" s="257"/>
    </row>
    <row r="1132" spans="2:11" s="12" customFormat="1" ht="12.6">
      <c r="B1132" s="213">
        <v>39508</v>
      </c>
      <c r="C1132" s="256"/>
      <c r="D1132" s="216">
        <v>0</v>
      </c>
      <c r="E1132" s="216">
        <v>0</v>
      </c>
      <c r="F1132" s="216">
        <v>0</v>
      </c>
      <c r="G1132" s="216">
        <v>0</v>
      </c>
      <c r="H1132" s="216">
        <v>0</v>
      </c>
      <c r="I1132" s="216">
        <v>0</v>
      </c>
      <c r="J1132" s="257"/>
      <c r="K1132" s="257"/>
    </row>
    <row r="1133" spans="2:11" s="12" customFormat="1" ht="12.6">
      <c r="B1133" s="213">
        <v>39539</v>
      </c>
      <c r="C1133" s="256"/>
      <c r="D1133" s="216">
        <v>0</v>
      </c>
      <c r="E1133" s="216">
        <v>0</v>
      </c>
      <c r="F1133" s="216">
        <v>0</v>
      </c>
      <c r="G1133" s="216">
        <v>0</v>
      </c>
      <c r="H1133" s="216">
        <v>0</v>
      </c>
      <c r="I1133" s="216">
        <v>0</v>
      </c>
      <c r="J1133" s="257"/>
      <c r="K1133" s="257"/>
    </row>
    <row r="1134" spans="2:11" s="12" customFormat="1" ht="12.6">
      <c r="B1134" s="213">
        <v>39569</v>
      </c>
      <c r="C1134" s="256"/>
      <c r="D1134" s="216">
        <v>0</v>
      </c>
      <c r="E1134" s="216">
        <v>0</v>
      </c>
      <c r="F1134" s="216">
        <v>0</v>
      </c>
      <c r="G1134" s="216">
        <v>0</v>
      </c>
      <c r="H1134" s="216">
        <v>0</v>
      </c>
      <c r="I1134" s="216">
        <v>0</v>
      </c>
      <c r="J1134" s="257"/>
      <c r="K1134" s="257"/>
    </row>
    <row r="1135" spans="2:11" s="12" customFormat="1" ht="12.6">
      <c r="B1135" s="213">
        <v>39600</v>
      </c>
      <c r="C1135" s="256"/>
      <c r="D1135" s="216">
        <v>0</v>
      </c>
      <c r="E1135" s="216">
        <v>0</v>
      </c>
      <c r="F1135" s="216">
        <v>0</v>
      </c>
      <c r="G1135" s="216">
        <v>0</v>
      </c>
      <c r="H1135" s="216">
        <v>0</v>
      </c>
      <c r="I1135" s="216">
        <v>0</v>
      </c>
      <c r="J1135" s="257"/>
      <c r="K1135" s="257"/>
    </row>
    <row r="1136" spans="2:11" s="12" customFormat="1" ht="12.6">
      <c r="B1136" s="213">
        <v>39630</v>
      </c>
      <c r="C1136" s="256"/>
      <c r="D1136" s="216">
        <v>0</v>
      </c>
      <c r="E1136" s="216">
        <v>0</v>
      </c>
      <c r="F1136" s="216">
        <v>0</v>
      </c>
      <c r="G1136" s="216">
        <v>0</v>
      </c>
      <c r="H1136" s="216">
        <v>0</v>
      </c>
      <c r="I1136" s="216">
        <v>0</v>
      </c>
      <c r="J1136" s="257"/>
      <c r="K1136" s="257"/>
    </row>
    <row r="1137" spans="2:11" s="12" customFormat="1" ht="12.6">
      <c r="B1137" s="213">
        <v>39661</v>
      </c>
      <c r="C1137" s="256"/>
      <c r="D1137" s="216">
        <v>0</v>
      </c>
      <c r="E1137" s="216">
        <v>0</v>
      </c>
      <c r="F1137" s="216">
        <v>0</v>
      </c>
      <c r="G1137" s="216">
        <v>0</v>
      </c>
      <c r="H1137" s="216">
        <v>0</v>
      </c>
      <c r="I1137" s="216">
        <v>0</v>
      </c>
      <c r="J1137" s="257"/>
      <c r="K1137" s="257"/>
    </row>
    <row r="1138" spans="2:11" s="12" customFormat="1" ht="12.6">
      <c r="B1138" s="213">
        <v>39692</v>
      </c>
      <c r="C1138" s="256"/>
      <c r="D1138" s="216">
        <v>0</v>
      </c>
      <c r="E1138" s="216">
        <v>0</v>
      </c>
      <c r="F1138" s="216">
        <v>0</v>
      </c>
      <c r="G1138" s="216">
        <v>0</v>
      </c>
      <c r="H1138" s="216">
        <v>0</v>
      </c>
      <c r="I1138" s="216">
        <v>0</v>
      </c>
      <c r="J1138" s="257"/>
      <c r="K1138" s="257"/>
    </row>
    <row r="1139" spans="2:11" s="12" customFormat="1" ht="12.6">
      <c r="B1139" s="213">
        <v>39722</v>
      </c>
      <c r="C1139" s="256"/>
      <c r="D1139" s="216">
        <v>0</v>
      </c>
      <c r="E1139" s="216">
        <v>0</v>
      </c>
      <c r="F1139" s="216">
        <v>0</v>
      </c>
      <c r="G1139" s="216">
        <v>0</v>
      </c>
      <c r="H1139" s="216">
        <v>0</v>
      </c>
      <c r="I1139" s="216">
        <v>0</v>
      </c>
      <c r="J1139" s="257"/>
      <c r="K1139" s="257"/>
    </row>
    <row r="1140" spans="2:11" s="12" customFormat="1" ht="12.6">
      <c r="B1140" s="213">
        <v>39753</v>
      </c>
      <c r="C1140" s="256"/>
      <c r="D1140" s="216">
        <v>0</v>
      </c>
      <c r="E1140" s="216">
        <v>0</v>
      </c>
      <c r="F1140" s="216">
        <v>0</v>
      </c>
      <c r="G1140" s="216">
        <v>0</v>
      </c>
      <c r="H1140" s="216">
        <v>0</v>
      </c>
      <c r="I1140" s="216">
        <v>0</v>
      </c>
      <c r="J1140" s="257"/>
      <c r="K1140" s="257"/>
    </row>
    <row r="1141" spans="2:11" s="12" customFormat="1" ht="12.6">
      <c r="B1141" s="213">
        <v>39783</v>
      </c>
      <c r="C1141" s="256"/>
      <c r="D1141" s="216">
        <v>0</v>
      </c>
      <c r="E1141" s="216">
        <v>0</v>
      </c>
      <c r="F1141" s="216">
        <v>0</v>
      </c>
      <c r="G1141" s="216">
        <v>0</v>
      </c>
      <c r="H1141" s="216">
        <v>0</v>
      </c>
      <c r="I1141" s="216">
        <v>0</v>
      </c>
      <c r="J1141" s="257"/>
      <c r="K1141" s="257"/>
    </row>
    <row r="1142" spans="2:11" s="12" customFormat="1" ht="12.6">
      <c r="B1142" s="213">
        <v>39814</v>
      </c>
      <c r="C1142" s="256"/>
      <c r="D1142" s="216">
        <v>0</v>
      </c>
      <c r="E1142" s="216">
        <v>0</v>
      </c>
      <c r="F1142" s="216">
        <v>0</v>
      </c>
      <c r="G1142" s="216">
        <v>0</v>
      </c>
      <c r="H1142" s="216">
        <v>0</v>
      </c>
      <c r="I1142" s="216">
        <v>0</v>
      </c>
      <c r="J1142" s="257"/>
      <c r="K1142" s="257"/>
    </row>
    <row r="1143" spans="2:11" s="12" customFormat="1" ht="12.6">
      <c r="B1143" s="213">
        <v>39845</v>
      </c>
      <c r="C1143" s="256"/>
      <c r="D1143" s="216">
        <v>0</v>
      </c>
      <c r="E1143" s="216">
        <v>0</v>
      </c>
      <c r="F1143" s="216">
        <v>0</v>
      </c>
      <c r="G1143" s="216">
        <v>0</v>
      </c>
      <c r="H1143" s="216">
        <v>0</v>
      </c>
      <c r="I1143" s="216">
        <v>0</v>
      </c>
      <c r="J1143" s="257"/>
      <c r="K1143" s="257"/>
    </row>
    <row r="1144" spans="2:11" s="12" customFormat="1" ht="12.6">
      <c r="B1144" s="213">
        <v>39873</v>
      </c>
      <c r="C1144" s="256"/>
      <c r="D1144" s="216">
        <v>0</v>
      </c>
      <c r="E1144" s="216">
        <v>0</v>
      </c>
      <c r="F1144" s="216">
        <v>0</v>
      </c>
      <c r="G1144" s="216">
        <v>0</v>
      </c>
      <c r="H1144" s="216">
        <v>0</v>
      </c>
      <c r="I1144" s="216">
        <v>0</v>
      </c>
      <c r="J1144" s="257"/>
      <c r="K1144" s="257"/>
    </row>
    <row r="1145" spans="2:11" s="12" customFormat="1" ht="12.6">
      <c r="B1145" s="213">
        <v>39904</v>
      </c>
      <c r="C1145" s="256"/>
      <c r="D1145" s="216">
        <v>0</v>
      </c>
      <c r="E1145" s="216">
        <v>0</v>
      </c>
      <c r="F1145" s="216">
        <v>0</v>
      </c>
      <c r="G1145" s="216">
        <v>0</v>
      </c>
      <c r="H1145" s="216">
        <v>0</v>
      </c>
      <c r="I1145" s="216">
        <v>0</v>
      </c>
      <c r="J1145" s="257"/>
      <c r="K1145" s="257"/>
    </row>
    <row r="1146" spans="2:11" s="12" customFormat="1" ht="12.6">
      <c r="B1146" s="213">
        <v>39934</v>
      </c>
      <c r="C1146" s="256"/>
      <c r="D1146" s="216">
        <v>0</v>
      </c>
      <c r="E1146" s="216">
        <v>0</v>
      </c>
      <c r="F1146" s="216">
        <v>0</v>
      </c>
      <c r="G1146" s="216">
        <v>0</v>
      </c>
      <c r="H1146" s="216">
        <v>0</v>
      </c>
      <c r="I1146" s="216">
        <v>0</v>
      </c>
      <c r="J1146" s="257"/>
      <c r="K1146" s="257"/>
    </row>
    <row r="1147" spans="2:11" s="12" customFormat="1" ht="12.6">
      <c r="B1147" s="213">
        <v>39965</v>
      </c>
      <c r="C1147" s="256"/>
      <c r="D1147" s="216">
        <v>0</v>
      </c>
      <c r="E1147" s="216">
        <v>0</v>
      </c>
      <c r="F1147" s="216">
        <v>0</v>
      </c>
      <c r="G1147" s="216">
        <v>0</v>
      </c>
      <c r="H1147" s="216">
        <v>0</v>
      </c>
      <c r="I1147" s="216">
        <v>0</v>
      </c>
      <c r="J1147" s="257"/>
      <c r="K1147" s="257"/>
    </row>
    <row r="1148" spans="2:11" s="12" customFormat="1" ht="12.6">
      <c r="B1148" s="213">
        <v>39995</v>
      </c>
      <c r="C1148" s="256"/>
      <c r="D1148" s="216">
        <v>0</v>
      </c>
      <c r="E1148" s="216">
        <v>0</v>
      </c>
      <c r="F1148" s="216">
        <v>0</v>
      </c>
      <c r="G1148" s="216">
        <v>0</v>
      </c>
      <c r="H1148" s="216">
        <v>0</v>
      </c>
      <c r="I1148" s="216">
        <v>0</v>
      </c>
      <c r="J1148" s="257"/>
      <c r="K1148" s="257"/>
    </row>
    <row r="1149" spans="2:11" s="12" customFormat="1" ht="12.6">
      <c r="B1149" s="213">
        <v>40026</v>
      </c>
      <c r="C1149" s="256"/>
      <c r="D1149" s="216">
        <v>0</v>
      </c>
      <c r="E1149" s="216">
        <v>0</v>
      </c>
      <c r="F1149" s="216">
        <v>0</v>
      </c>
      <c r="G1149" s="216">
        <v>0</v>
      </c>
      <c r="H1149" s="216">
        <v>0</v>
      </c>
      <c r="I1149" s="216">
        <v>0</v>
      </c>
      <c r="J1149" s="257"/>
      <c r="K1149" s="257"/>
    </row>
    <row r="1150" spans="2:11" s="12" customFormat="1" ht="12.6">
      <c r="B1150" s="213">
        <v>40057</v>
      </c>
      <c r="C1150" s="256"/>
      <c r="D1150" s="216">
        <v>0</v>
      </c>
      <c r="E1150" s="216">
        <v>0</v>
      </c>
      <c r="F1150" s="216">
        <v>0</v>
      </c>
      <c r="G1150" s="216">
        <v>0</v>
      </c>
      <c r="H1150" s="216">
        <v>0</v>
      </c>
      <c r="I1150" s="216">
        <v>0</v>
      </c>
      <c r="J1150" s="257"/>
      <c r="K1150" s="257"/>
    </row>
    <row r="1151" spans="2:11" s="12" customFormat="1" ht="12.6">
      <c r="B1151" s="213">
        <v>40087</v>
      </c>
      <c r="C1151" s="256"/>
      <c r="D1151" s="216">
        <v>0</v>
      </c>
      <c r="E1151" s="216">
        <v>0</v>
      </c>
      <c r="F1151" s="216">
        <v>0</v>
      </c>
      <c r="G1151" s="216">
        <v>0</v>
      </c>
      <c r="H1151" s="216">
        <v>0</v>
      </c>
      <c r="I1151" s="216">
        <v>0</v>
      </c>
      <c r="J1151" s="257"/>
      <c r="K1151" s="257"/>
    </row>
    <row r="1152" spans="2:11" s="12" customFormat="1" ht="12.6">
      <c r="B1152" s="213">
        <v>40118</v>
      </c>
      <c r="C1152" s="256"/>
      <c r="D1152" s="216">
        <v>0</v>
      </c>
      <c r="E1152" s="216">
        <v>0</v>
      </c>
      <c r="F1152" s="216">
        <v>0</v>
      </c>
      <c r="G1152" s="216">
        <v>0</v>
      </c>
      <c r="H1152" s="216">
        <v>0</v>
      </c>
      <c r="I1152" s="216">
        <v>0</v>
      </c>
      <c r="J1152" s="257"/>
      <c r="K1152" s="257"/>
    </row>
    <row r="1153" spans="2:11" s="12" customFormat="1" ht="12.6">
      <c r="B1153" s="213">
        <v>40148</v>
      </c>
      <c r="C1153" s="256"/>
      <c r="D1153" s="216">
        <v>0</v>
      </c>
      <c r="E1153" s="216">
        <v>0</v>
      </c>
      <c r="F1153" s="216">
        <v>0</v>
      </c>
      <c r="G1153" s="216">
        <v>0</v>
      </c>
      <c r="H1153" s="216">
        <v>0</v>
      </c>
      <c r="I1153" s="216">
        <v>0</v>
      </c>
      <c r="J1153" s="257"/>
      <c r="K1153" s="257"/>
    </row>
    <row r="1154" spans="2:11" s="12" customFormat="1" ht="12.6">
      <c r="B1154" s="213">
        <v>40179</v>
      </c>
      <c r="C1154" s="256"/>
      <c r="D1154" s="216">
        <v>0</v>
      </c>
      <c r="E1154" s="216">
        <v>0</v>
      </c>
      <c r="F1154" s="216">
        <v>0</v>
      </c>
      <c r="G1154" s="216">
        <v>0</v>
      </c>
      <c r="H1154" s="216">
        <v>0</v>
      </c>
      <c r="I1154" s="216">
        <v>0</v>
      </c>
      <c r="J1154" s="257"/>
      <c r="K1154" s="257"/>
    </row>
    <row r="1155" spans="2:11" s="12" customFormat="1" ht="12.6">
      <c r="B1155" s="213">
        <v>40210</v>
      </c>
      <c r="C1155" s="256"/>
      <c r="D1155" s="216">
        <v>0</v>
      </c>
      <c r="E1155" s="216">
        <v>0</v>
      </c>
      <c r="F1155" s="216">
        <v>0</v>
      </c>
      <c r="G1155" s="216">
        <v>0</v>
      </c>
      <c r="H1155" s="216">
        <v>0</v>
      </c>
      <c r="I1155" s="216">
        <v>0</v>
      </c>
      <c r="J1155" s="257"/>
      <c r="K1155" s="257"/>
    </row>
    <row r="1156" spans="2:11" s="12" customFormat="1" ht="12.6">
      <c r="B1156" s="213">
        <v>40238</v>
      </c>
      <c r="C1156" s="256"/>
      <c r="D1156" s="216">
        <v>0</v>
      </c>
      <c r="E1156" s="216">
        <v>0</v>
      </c>
      <c r="F1156" s="216">
        <v>0</v>
      </c>
      <c r="G1156" s="216">
        <v>0</v>
      </c>
      <c r="H1156" s="216">
        <v>0</v>
      </c>
      <c r="I1156" s="216">
        <v>0</v>
      </c>
      <c r="J1156" s="257"/>
      <c r="K1156" s="257"/>
    </row>
    <row r="1157" spans="2:11" s="12" customFormat="1" ht="12.6">
      <c r="B1157" s="213">
        <v>40269</v>
      </c>
      <c r="C1157" s="256"/>
      <c r="D1157" s="216">
        <v>0</v>
      </c>
      <c r="E1157" s="216">
        <v>0</v>
      </c>
      <c r="F1157" s="216">
        <v>0</v>
      </c>
      <c r="G1157" s="216">
        <v>0</v>
      </c>
      <c r="H1157" s="216">
        <v>0</v>
      </c>
      <c r="I1157" s="216">
        <v>0</v>
      </c>
      <c r="J1157" s="257"/>
      <c r="K1157" s="257"/>
    </row>
    <row r="1158" spans="2:11" s="12" customFormat="1" ht="12.6">
      <c r="B1158" s="213">
        <v>40299</v>
      </c>
      <c r="C1158" s="256"/>
      <c r="D1158" s="216">
        <v>0</v>
      </c>
      <c r="E1158" s="216">
        <v>0</v>
      </c>
      <c r="F1158" s="216">
        <v>0</v>
      </c>
      <c r="G1158" s="216">
        <v>0</v>
      </c>
      <c r="H1158" s="216">
        <v>0</v>
      </c>
      <c r="I1158" s="216">
        <v>0</v>
      </c>
      <c r="J1158" s="257"/>
      <c r="K1158" s="257"/>
    </row>
    <row r="1159" spans="2:11" s="12" customFormat="1" ht="12.6">
      <c r="B1159" s="213">
        <v>40330</v>
      </c>
      <c r="C1159" s="256"/>
      <c r="D1159" s="216">
        <v>0</v>
      </c>
      <c r="E1159" s="216">
        <v>0</v>
      </c>
      <c r="F1159" s="216">
        <v>0</v>
      </c>
      <c r="G1159" s="216">
        <v>0</v>
      </c>
      <c r="H1159" s="216">
        <v>0</v>
      </c>
      <c r="I1159" s="216">
        <v>0</v>
      </c>
      <c r="J1159" s="257"/>
      <c r="K1159" s="257"/>
    </row>
    <row r="1160" spans="2:11" s="12" customFormat="1" ht="12.6">
      <c r="B1160" s="213">
        <v>40360</v>
      </c>
      <c r="C1160" s="256"/>
      <c r="D1160" s="216">
        <v>0</v>
      </c>
      <c r="E1160" s="216">
        <v>0</v>
      </c>
      <c r="F1160" s="216">
        <v>0</v>
      </c>
      <c r="G1160" s="216">
        <v>0</v>
      </c>
      <c r="H1160" s="216">
        <v>0</v>
      </c>
      <c r="I1160" s="216">
        <v>0</v>
      </c>
      <c r="J1160" s="257"/>
      <c r="K1160" s="257"/>
    </row>
    <row r="1161" spans="2:11" s="12" customFormat="1" ht="12.6">
      <c r="B1161" s="213">
        <v>40391</v>
      </c>
      <c r="C1161" s="256"/>
      <c r="D1161" s="216">
        <v>0</v>
      </c>
      <c r="E1161" s="216">
        <v>0</v>
      </c>
      <c r="F1161" s="216">
        <v>0</v>
      </c>
      <c r="G1161" s="216">
        <v>0</v>
      </c>
      <c r="H1161" s="216">
        <v>0</v>
      </c>
      <c r="I1161" s="216">
        <v>0</v>
      </c>
      <c r="J1161" s="257"/>
      <c r="K1161" s="257"/>
    </row>
    <row r="1162" spans="2:11" s="12" customFormat="1" ht="12.6">
      <c r="B1162" s="213">
        <v>40422</v>
      </c>
      <c r="C1162" s="256"/>
      <c r="D1162" s="216">
        <v>0</v>
      </c>
      <c r="E1162" s="216">
        <v>0</v>
      </c>
      <c r="F1162" s="216">
        <v>0</v>
      </c>
      <c r="G1162" s="216">
        <v>0</v>
      </c>
      <c r="H1162" s="216">
        <v>0</v>
      </c>
      <c r="I1162" s="216">
        <v>0</v>
      </c>
      <c r="J1162" s="257"/>
      <c r="K1162" s="257"/>
    </row>
    <row r="1163" spans="2:11" s="12" customFormat="1" ht="12.6">
      <c r="B1163" s="213">
        <v>40452</v>
      </c>
      <c r="C1163" s="256"/>
      <c r="D1163" s="216">
        <v>0</v>
      </c>
      <c r="E1163" s="216">
        <v>0</v>
      </c>
      <c r="F1163" s="216">
        <v>0</v>
      </c>
      <c r="G1163" s="216">
        <v>0</v>
      </c>
      <c r="H1163" s="216">
        <v>0</v>
      </c>
      <c r="I1163" s="216">
        <v>0</v>
      </c>
      <c r="J1163" s="257"/>
      <c r="K1163" s="257"/>
    </row>
    <row r="1164" spans="2:11" s="12" customFormat="1" ht="12.6">
      <c r="B1164" s="213">
        <v>40483</v>
      </c>
      <c r="C1164" s="256"/>
      <c r="D1164" s="216">
        <v>0</v>
      </c>
      <c r="E1164" s="216">
        <v>0</v>
      </c>
      <c r="F1164" s="216">
        <v>0</v>
      </c>
      <c r="G1164" s="216">
        <v>0</v>
      </c>
      <c r="H1164" s="216">
        <v>0</v>
      </c>
      <c r="I1164" s="216">
        <v>0</v>
      </c>
      <c r="J1164" s="257"/>
      <c r="K1164" s="257"/>
    </row>
    <row r="1165" spans="2:11" s="12" customFormat="1" ht="12.6">
      <c r="B1165" s="213">
        <v>40513</v>
      </c>
      <c r="C1165" s="256"/>
      <c r="D1165" s="216">
        <v>0</v>
      </c>
      <c r="E1165" s="216">
        <v>0</v>
      </c>
      <c r="F1165" s="216">
        <v>0</v>
      </c>
      <c r="G1165" s="216">
        <v>0</v>
      </c>
      <c r="H1165" s="216">
        <v>0</v>
      </c>
      <c r="I1165" s="216">
        <v>0</v>
      </c>
      <c r="J1165" s="257"/>
      <c r="K1165" s="257"/>
    </row>
    <row r="1166" spans="2:11" s="12" customFormat="1" ht="12.6">
      <c r="B1166" s="213">
        <v>40544</v>
      </c>
      <c r="C1166" s="256"/>
      <c r="D1166" s="216">
        <v>0</v>
      </c>
      <c r="E1166" s="216">
        <v>0</v>
      </c>
      <c r="F1166" s="216">
        <v>0</v>
      </c>
      <c r="G1166" s="216">
        <v>0</v>
      </c>
      <c r="H1166" s="216">
        <v>0</v>
      </c>
      <c r="I1166" s="216">
        <v>0</v>
      </c>
      <c r="J1166" s="257"/>
      <c r="K1166" s="257"/>
    </row>
    <row r="1167" spans="2:11" s="12" customFormat="1" ht="12.6">
      <c r="B1167" s="213">
        <v>40575</v>
      </c>
      <c r="C1167" s="256"/>
      <c r="D1167" s="216">
        <v>0</v>
      </c>
      <c r="E1167" s="216">
        <v>0</v>
      </c>
      <c r="F1167" s="216">
        <v>0</v>
      </c>
      <c r="G1167" s="216">
        <v>0</v>
      </c>
      <c r="H1167" s="216">
        <v>0</v>
      </c>
      <c r="I1167" s="216">
        <v>0</v>
      </c>
      <c r="J1167" s="257"/>
      <c r="K1167" s="257"/>
    </row>
    <row r="1168" spans="2:11" s="12" customFormat="1" ht="12.6">
      <c r="B1168" s="213">
        <v>40603</v>
      </c>
      <c r="C1168" s="256"/>
      <c r="D1168" s="216">
        <v>0</v>
      </c>
      <c r="E1168" s="216">
        <v>0</v>
      </c>
      <c r="F1168" s="216">
        <v>0</v>
      </c>
      <c r="G1168" s="216">
        <v>0</v>
      </c>
      <c r="H1168" s="216">
        <v>0</v>
      </c>
      <c r="I1168" s="216">
        <v>0</v>
      </c>
      <c r="J1168" s="257"/>
      <c r="K1168" s="257"/>
    </row>
    <row r="1169" spans="2:11" s="12" customFormat="1" ht="12.6">
      <c r="B1169" s="213">
        <v>40634</v>
      </c>
      <c r="C1169" s="216"/>
      <c r="D1169" s="216">
        <v>0</v>
      </c>
      <c r="E1169" s="216">
        <v>0</v>
      </c>
      <c r="F1169" s="216">
        <v>0</v>
      </c>
      <c r="G1169" s="216">
        <v>0</v>
      </c>
      <c r="H1169" s="216">
        <v>0</v>
      </c>
      <c r="I1169" s="216">
        <v>0</v>
      </c>
      <c r="J1169" s="257"/>
      <c r="K1169" s="257"/>
    </row>
    <row r="1170" spans="2:11" s="12" customFormat="1" ht="12.6">
      <c r="B1170" s="213">
        <v>40664</v>
      </c>
      <c r="C1170" s="216"/>
      <c r="D1170" s="216">
        <v>0</v>
      </c>
      <c r="E1170" s="216">
        <v>0</v>
      </c>
      <c r="F1170" s="216">
        <v>0</v>
      </c>
      <c r="G1170" s="216">
        <v>0</v>
      </c>
      <c r="H1170" s="216">
        <v>0</v>
      </c>
      <c r="I1170" s="216">
        <v>0</v>
      </c>
      <c r="J1170" s="257"/>
      <c r="K1170" s="257"/>
    </row>
    <row r="1171" spans="2:11" s="12" customFormat="1" ht="12.6">
      <c r="B1171" s="213">
        <v>40695</v>
      </c>
      <c r="C1171" s="216"/>
      <c r="D1171" s="216">
        <v>0</v>
      </c>
      <c r="E1171" s="216">
        <v>0</v>
      </c>
      <c r="F1171" s="216">
        <v>0</v>
      </c>
      <c r="G1171" s="216">
        <v>0</v>
      </c>
      <c r="H1171" s="216">
        <v>0</v>
      </c>
      <c r="I1171" s="216">
        <v>0</v>
      </c>
      <c r="J1171" s="257"/>
      <c r="K1171" s="257"/>
    </row>
    <row r="1172" spans="2:11" s="12" customFormat="1" ht="12.6">
      <c r="B1172" s="213">
        <v>40725</v>
      </c>
      <c r="C1172" s="256"/>
      <c r="D1172" s="216">
        <v>0</v>
      </c>
      <c r="E1172" s="216">
        <v>0</v>
      </c>
      <c r="F1172" s="216">
        <v>0</v>
      </c>
      <c r="G1172" s="216">
        <v>0</v>
      </c>
      <c r="H1172" s="216">
        <v>0</v>
      </c>
      <c r="I1172" s="216">
        <v>0</v>
      </c>
      <c r="J1172" s="257"/>
      <c r="K1172" s="257"/>
    </row>
    <row r="1173" spans="2:11" s="12" customFormat="1" ht="12.6">
      <c r="B1173" s="213">
        <v>40756</v>
      </c>
      <c r="C1173" s="256"/>
      <c r="D1173" s="216">
        <v>0</v>
      </c>
      <c r="E1173" s="216">
        <v>0</v>
      </c>
      <c r="F1173" s="216">
        <v>0</v>
      </c>
      <c r="G1173" s="216">
        <v>0</v>
      </c>
      <c r="H1173" s="216">
        <v>0</v>
      </c>
      <c r="I1173" s="216">
        <v>0</v>
      </c>
      <c r="J1173" s="257"/>
      <c r="K1173" s="257"/>
    </row>
    <row r="1174" spans="2:11" s="12" customFormat="1" ht="12.6">
      <c r="B1174" s="213">
        <v>40787</v>
      </c>
      <c r="C1174" s="256"/>
      <c r="D1174" s="216">
        <v>0</v>
      </c>
      <c r="E1174" s="216">
        <v>0</v>
      </c>
      <c r="F1174" s="216">
        <v>0</v>
      </c>
      <c r="G1174" s="216">
        <v>0</v>
      </c>
      <c r="H1174" s="216">
        <v>0</v>
      </c>
      <c r="I1174" s="216">
        <v>0</v>
      </c>
      <c r="J1174" s="257"/>
      <c r="K1174" s="257"/>
    </row>
    <row r="1175" spans="2:11" s="12" customFormat="1" ht="12.6">
      <c r="B1175" s="213">
        <v>40817</v>
      </c>
      <c r="C1175" s="256"/>
      <c r="D1175" s="216">
        <v>0</v>
      </c>
      <c r="E1175" s="216">
        <v>0</v>
      </c>
      <c r="F1175" s="216">
        <v>0</v>
      </c>
      <c r="G1175" s="216">
        <v>0</v>
      </c>
      <c r="H1175" s="216">
        <v>0</v>
      </c>
      <c r="I1175" s="216">
        <v>0</v>
      </c>
      <c r="J1175" s="257"/>
      <c r="K1175" s="257"/>
    </row>
    <row r="1176" spans="2:11" s="12" customFormat="1" ht="12.6">
      <c r="B1176" s="213">
        <v>40848</v>
      </c>
      <c r="C1176" s="256"/>
      <c r="D1176" s="216">
        <v>0</v>
      </c>
      <c r="E1176" s="216">
        <v>0</v>
      </c>
      <c r="F1176" s="216">
        <v>0</v>
      </c>
      <c r="G1176" s="216">
        <v>0</v>
      </c>
      <c r="H1176" s="216">
        <v>0</v>
      </c>
      <c r="I1176" s="216">
        <v>0</v>
      </c>
      <c r="J1176" s="257"/>
      <c r="K1176" s="257"/>
    </row>
    <row r="1177" spans="2:11" s="12" customFormat="1" ht="12.6">
      <c r="B1177" s="213">
        <v>40878</v>
      </c>
      <c r="C1177" s="256"/>
      <c r="D1177" s="216">
        <v>0</v>
      </c>
      <c r="E1177" s="216">
        <v>0</v>
      </c>
      <c r="F1177" s="216">
        <v>0</v>
      </c>
      <c r="G1177" s="216">
        <v>0</v>
      </c>
      <c r="H1177" s="216">
        <v>0</v>
      </c>
      <c r="I1177" s="216">
        <v>0</v>
      </c>
      <c r="J1177" s="257"/>
      <c r="K1177" s="257"/>
    </row>
    <row r="1178" spans="2:11" s="12" customFormat="1" ht="12.6">
      <c r="B1178" s="213">
        <v>40909</v>
      </c>
      <c r="C1178" s="256"/>
      <c r="D1178" s="216">
        <v>0</v>
      </c>
      <c r="E1178" s="216">
        <v>0</v>
      </c>
      <c r="F1178" s="216">
        <v>0</v>
      </c>
      <c r="G1178" s="216">
        <v>0</v>
      </c>
      <c r="H1178" s="216">
        <v>0</v>
      </c>
      <c r="I1178" s="216">
        <v>0</v>
      </c>
      <c r="J1178" s="257"/>
      <c r="K1178" s="257"/>
    </row>
    <row r="1179" spans="2:11" s="12" customFormat="1" ht="12.6">
      <c r="B1179" s="213">
        <v>40940</v>
      </c>
      <c r="C1179" s="256"/>
      <c r="D1179" s="216">
        <v>0</v>
      </c>
      <c r="E1179" s="216">
        <v>0</v>
      </c>
      <c r="F1179" s="216">
        <v>0</v>
      </c>
      <c r="G1179" s="216">
        <v>0</v>
      </c>
      <c r="H1179" s="216">
        <v>0</v>
      </c>
      <c r="I1179" s="216">
        <v>0</v>
      </c>
      <c r="J1179" s="257"/>
      <c r="K1179" s="257"/>
    </row>
    <row r="1180" spans="2:11" s="12" customFormat="1" ht="12.6">
      <c r="B1180" s="213">
        <v>40969</v>
      </c>
      <c r="C1180" s="256"/>
      <c r="D1180" s="216">
        <v>0</v>
      </c>
      <c r="E1180" s="216">
        <v>0</v>
      </c>
      <c r="F1180" s="216">
        <v>0</v>
      </c>
      <c r="G1180" s="216">
        <v>0</v>
      </c>
      <c r="H1180" s="216">
        <v>0</v>
      </c>
      <c r="I1180" s="216">
        <v>0</v>
      </c>
      <c r="J1180" s="257"/>
      <c r="K1180" s="257"/>
    </row>
    <row r="1181" spans="2:11" s="12" customFormat="1" ht="12.6">
      <c r="B1181" s="213">
        <v>41000</v>
      </c>
      <c r="C1181" s="256"/>
      <c r="D1181" s="216">
        <v>0</v>
      </c>
      <c r="E1181" s="216">
        <v>0</v>
      </c>
      <c r="F1181" s="216">
        <v>0</v>
      </c>
      <c r="G1181" s="216">
        <v>0</v>
      </c>
      <c r="H1181" s="216">
        <v>0</v>
      </c>
      <c r="I1181" s="216">
        <v>0</v>
      </c>
      <c r="J1181" s="257"/>
      <c r="K1181" s="257"/>
    </row>
    <row r="1182" spans="2:11" s="12" customFormat="1" ht="12.6">
      <c r="B1182" s="213">
        <v>41030</v>
      </c>
      <c r="C1182" s="256"/>
      <c r="D1182" s="216">
        <v>0</v>
      </c>
      <c r="E1182" s="216">
        <v>0</v>
      </c>
      <c r="F1182" s="216">
        <v>0</v>
      </c>
      <c r="G1182" s="216">
        <v>0</v>
      </c>
      <c r="H1182" s="216">
        <v>0</v>
      </c>
      <c r="I1182" s="216">
        <v>0</v>
      </c>
      <c r="J1182" s="257"/>
      <c r="K1182" s="257"/>
    </row>
    <row r="1183" spans="2:11" s="12" customFormat="1" ht="12.6">
      <c r="B1183" s="213">
        <v>41061</v>
      </c>
      <c r="C1183" s="256"/>
      <c r="D1183" s="216">
        <v>0</v>
      </c>
      <c r="E1183" s="216">
        <v>0</v>
      </c>
      <c r="F1183" s="216">
        <v>0</v>
      </c>
      <c r="G1183" s="216">
        <v>0</v>
      </c>
      <c r="H1183" s="216">
        <v>0</v>
      </c>
      <c r="I1183" s="216">
        <v>0</v>
      </c>
      <c r="J1183" s="257"/>
      <c r="K1183" s="257"/>
    </row>
    <row r="1184" spans="2:11" s="12" customFormat="1" ht="12.6">
      <c r="B1184" s="213">
        <v>41092</v>
      </c>
      <c r="C1184" s="256"/>
      <c r="D1184" s="216">
        <v>0</v>
      </c>
      <c r="E1184" s="216">
        <v>0</v>
      </c>
      <c r="F1184" s="216">
        <v>0</v>
      </c>
      <c r="G1184" s="216">
        <v>0</v>
      </c>
      <c r="H1184" s="216">
        <v>0</v>
      </c>
      <c r="I1184" s="216">
        <v>0</v>
      </c>
      <c r="J1184" s="257"/>
      <c r="K1184" s="257"/>
    </row>
    <row r="1185" spans="2:11" s="12" customFormat="1" ht="12.6">
      <c r="B1185" s="213">
        <v>41124</v>
      </c>
      <c r="C1185" s="256"/>
      <c r="D1185" s="216">
        <v>0</v>
      </c>
      <c r="E1185" s="216">
        <v>0</v>
      </c>
      <c r="F1185" s="216">
        <v>0</v>
      </c>
      <c r="G1185" s="216">
        <v>0</v>
      </c>
      <c r="H1185" s="216">
        <v>0</v>
      </c>
      <c r="I1185" s="216">
        <v>0</v>
      </c>
      <c r="J1185" s="257"/>
      <c r="K1185" s="257"/>
    </row>
    <row r="1186" spans="2:11" s="12" customFormat="1" ht="12.6">
      <c r="B1186" s="213">
        <v>41156</v>
      </c>
      <c r="C1186" s="256"/>
      <c r="D1186" s="216">
        <v>0</v>
      </c>
      <c r="E1186" s="216">
        <v>0</v>
      </c>
      <c r="F1186" s="216">
        <v>0</v>
      </c>
      <c r="G1186" s="216">
        <v>0</v>
      </c>
      <c r="H1186" s="216">
        <v>0</v>
      </c>
      <c r="I1186" s="216">
        <v>0</v>
      </c>
      <c r="J1186" s="257"/>
      <c r="K1186" s="257"/>
    </row>
    <row r="1187" spans="2:11" s="12" customFormat="1" ht="12.6">
      <c r="B1187" s="258">
        <v>41188</v>
      </c>
      <c r="C1187" s="259"/>
      <c r="D1187" s="216">
        <v>0</v>
      </c>
      <c r="E1187" s="216">
        <v>0</v>
      </c>
      <c r="F1187" s="216">
        <v>0</v>
      </c>
      <c r="G1187" s="216">
        <v>0</v>
      </c>
      <c r="H1187" s="216">
        <v>0</v>
      </c>
      <c r="I1187" s="216">
        <v>0</v>
      </c>
      <c r="J1187" s="257"/>
      <c r="K1187" s="257"/>
    </row>
    <row r="1188" spans="2:11" s="12" customFormat="1" ht="12.6">
      <c r="B1188" s="258">
        <v>41220</v>
      </c>
      <c r="C1188" s="259"/>
      <c r="D1188" s="216">
        <v>0</v>
      </c>
      <c r="E1188" s="216">
        <v>0</v>
      </c>
      <c r="F1188" s="216">
        <v>0</v>
      </c>
      <c r="G1188" s="216">
        <v>0</v>
      </c>
      <c r="H1188" s="216">
        <v>0</v>
      </c>
      <c r="I1188" s="216">
        <v>0</v>
      </c>
      <c r="J1188" s="257"/>
      <c r="K1188" s="257"/>
    </row>
    <row r="1189" spans="2:11" s="12" customFormat="1" ht="12.6">
      <c r="B1189" s="258">
        <v>41252</v>
      </c>
      <c r="C1189" s="259"/>
      <c r="D1189" s="216">
        <v>0</v>
      </c>
      <c r="E1189" s="216">
        <v>0</v>
      </c>
      <c r="F1189" s="216">
        <v>0</v>
      </c>
      <c r="G1189" s="216">
        <v>0</v>
      </c>
      <c r="H1189" s="216">
        <v>0</v>
      </c>
      <c r="I1189" s="216">
        <v>0</v>
      </c>
      <c r="J1189" s="257"/>
      <c r="K1189" s="257"/>
    </row>
    <row r="1190" spans="2:11" s="12" customFormat="1" ht="12.6">
      <c r="B1190" s="258">
        <v>41275</v>
      </c>
      <c r="C1190" s="259"/>
      <c r="D1190" s="216">
        <v>0</v>
      </c>
      <c r="E1190" s="216">
        <v>0</v>
      </c>
      <c r="F1190" s="216">
        <v>0</v>
      </c>
      <c r="G1190" s="216">
        <v>0</v>
      </c>
      <c r="H1190" s="216">
        <v>0</v>
      </c>
      <c r="I1190" s="216">
        <v>0</v>
      </c>
      <c r="J1190" s="257"/>
      <c r="K1190" s="257"/>
    </row>
    <row r="1191" spans="2:11" s="12" customFormat="1" ht="12.6">
      <c r="B1191" s="258">
        <v>41306</v>
      </c>
      <c r="C1191" s="259"/>
      <c r="D1191" s="216">
        <v>0</v>
      </c>
      <c r="E1191" s="216">
        <v>0</v>
      </c>
      <c r="F1191" s="216">
        <v>0</v>
      </c>
      <c r="G1191" s="216">
        <v>0</v>
      </c>
      <c r="H1191" s="216">
        <v>0</v>
      </c>
      <c r="I1191" s="216">
        <v>0</v>
      </c>
      <c r="J1191" s="257"/>
      <c r="K1191" s="257"/>
    </row>
    <row r="1192" spans="2:11" s="12" customFormat="1" ht="12.6">
      <c r="B1192" s="258">
        <v>41334</v>
      </c>
      <c r="C1192" s="259"/>
      <c r="D1192" s="216">
        <v>0</v>
      </c>
      <c r="E1192" s="216">
        <v>0</v>
      </c>
      <c r="F1192" s="216">
        <v>0</v>
      </c>
      <c r="G1192" s="216">
        <v>0</v>
      </c>
      <c r="H1192" s="216">
        <v>0</v>
      </c>
      <c r="I1192" s="216">
        <v>0</v>
      </c>
      <c r="J1192" s="257"/>
      <c r="K1192" s="257"/>
    </row>
    <row r="1193" spans="2:11" s="12" customFormat="1" ht="12.6">
      <c r="B1193" s="258">
        <v>41365</v>
      </c>
      <c r="C1193" s="259"/>
      <c r="D1193" s="216">
        <v>0</v>
      </c>
      <c r="E1193" s="216">
        <v>0</v>
      </c>
      <c r="F1193" s="216">
        <v>0</v>
      </c>
      <c r="G1193" s="216">
        <v>0</v>
      </c>
      <c r="H1193" s="216">
        <v>0</v>
      </c>
      <c r="I1193" s="216">
        <v>0</v>
      </c>
      <c r="J1193" s="257"/>
      <c r="K1193" s="257"/>
    </row>
    <row r="1194" spans="2:11" s="12" customFormat="1" ht="12.6">
      <c r="B1194" s="258">
        <v>41395</v>
      </c>
      <c r="C1194" s="259"/>
      <c r="D1194" s="216">
        <v>0</v>
      </c>
      <c r="E1194" s="216">
        <v>0</v>
      </c>
      <c r="F1194" s="216">
        <v>0</v>
      </c>
      <c r="G1194" s="216">
        <v>0</v>
      </c>
      <c r="H1194" s="216">
        <v>0</v>
      </c>
      <c r="I1194" s="216">
        <v>0</v>
      </c>
      <c r="J1194" s="257"/>
      <c r="K1194" s="257"/>
    </row>
    <row r="1195" spans="2:11" s="12" customFormat="1" ht="12.6">
      <c r="B1195" s="258">
        <v>41426</v>
      </c>
      <c r="C1195" s="259"/>
      <c r="D1195" s="216">
        <v>0</v>
      </c>
      <c r="E1195" s="216">
        <v>0</v>
      </c>
      <c r="F1195" s="216">
        <v>0</v>
      </c>
      <c r="G1195" s="216">
        <v>0</v>
      </c>
      <c r="H1195" s="216">
        <v>0</v>
      </c>
      <c r="I1195" s="216">
        <v>0</v>
      </c>
      <c r="J1195" s="257"/>
      <c r="K1195" s="257"/>
    </row>
    <row r="1196" spans="2:11" s="12" customFormat="1" ht="12.6">
      <c r="B1196" s="258">
        <v>41456</v>
      </c>
      <c r="C1196" s="259"/>
      <c r="D1196" s="216">
        <v>0</v>
      </c>
      <c r="E1196" s="216">
        <v>0</v>
      </c>
      <c r="F1196" s="216">
        <v>0</v>
      </c>
      <c r="G1196" s="216">
        <v>0</v>
      </c>
      <c r="H1196" s="216">
        <v>0</v>
      </c>
      <c r="I1196" s="216">
        <v>0</v>
      </c>
      <c r="J1196" s="257"/>
      <c r="K1196" s="257"/>
    </row>
    <row r="1197" spans="2:11" s="12" customFormat="1" ht="12.6">
      <c r="B1197" s="258">
        <v>41487</v>
      </c>
      <c r="C1197" s="259"/>
      <c r="D1197" s="216">
        <v>0</v>
      </c>
      <c r="E1197" s="216">
        <v>0</v>
      </c>
      <c r="F1197" s="216">
        <v>0</v>
      </c>
      <c r="G1197" s="216">
        <v>0</v>
      </c>
      <c r="H1197" s="216">
        <v>0</v>
      </c>
      <c r="I1197" s="216">
        <v>0</v>
      </c>
      <c r="J1197" s="257"/>
      <c r="K1197" s="257"/>
    </row>
    <row r="1198" spans="2:11" s="12" customFormat="1" ht="12.6">
      <c r="B1198" s="258">
        <v>41518</v>
      </c>
      <c r="C1198" s="259"/>
      <c r="D1198" s="216">
        <v>0</v>
      </c>
      <c r="E1198" s="216">
        <v>0</v>
      </c>
      <c r="F1198" s="216">
        <v>0</v>
      </c>
      <c r="G1198" s="216">
        <v>0</v>
      </c>
      <c r="H1198" s="216">
        <v>0</v>
      </c>
      <c r="I1198" s="216">
        <v>0</v>
      </c>
      <c r="J1198" s="257"/>
      <c r="K1198" s="257"/>
    </row>
    <row r="1199" spans="2:11" s="12" customFormat="1" ht="12.6">
      <c r="B1199" s="258">
        <v>41548</v>
      </c>
      <c r="C1199" s="259"/>
      <c r="D1199" s="216">
        <v>0</v>
      </c>
      <c r="E1199" s="216">
        <v>0</v>
      </c>
      <c r="F1199" s="216">
        <v>0</v>
      </c>
      <c r="G1199" s="216">
        <v>0</v>
      </c>
      <c r="H1199" s="216">
        <v>0</v>
      </c>
      <c r="I1199" s="216">
        <v>0</v>
      </c>
      <c r="J1199" s="257"/>
      <c r="K1199" s="257"/>
    </row>
    <row r="1200" spans="2:11" s="12" customFormat="1" ht="12.6">
      <c r="B1200" s="258">
        <v>41579</v>
      </c>
      <c r="C1200" s="259"/>
      <c r="D1200" s="216">
        <v>0</v>
      </c>
      <c r="E1200" s="216">
        <v>0</v>
      </c>
      <c r="F1200" s="216">
        <v>0</v>
      </c>
      <c r="G1200" s="216">
        <v>0</v>
      </c>
      <c r="H1200" s="216">
        <v>0</v>
      </c>
      <c r="I1200" s="216">
        <v>0</v>
      </c>
      <c r="J1200" s="257"/>
      <c r="K1200" s="257"/>
    </row>
    <row r="1201" spans="2:11" s="12" customFormat="1" ht="12.6">
      <c r="B1201" s="258">
        <v>41609</v>
      </c>
      <c r="C1201" s="259"/>
      <c r="D1201" s="216">
        <v>0</v>
      </c>
      <c r="E1201" s="216">
        <v>0</v>
      </c>
      <c r="F1201" s="216">
        <v>0</v>
      </c>
      <c r="G1201" s="216">
        <v>0</v>
      </c>
      <c r="H1201" s="216">
        <v>0</v>
      </c>
      <c r="I1201" s="216">
        <v>0</v>
      </c>
      <c r="J1201" s="257"/>
      <c r="K1201" s="257"/>
    </row>
    <row r="1202" spans="2:11" s="12" customFormat="1" ht="12.6">
      <c r="B1202" s="258">
        <v>41640</v>
      </c>
      <c r="C1202" s="259"/>
      <c r="D1202" s="216">
        <v>0</v>
      </c>
      <c r="E1202" s="216">
        <v>0</v>
      </c>
      <c r="F1202" s="216">
        <v>0</v>
      </c>
      <c r="G1202" s="216">
        <v>0</v>
      </c>
      <c r="H1202" s="216">
        <v>0</v>
      </c>
      <c r="I1202" s="216">
        <v>0</v>
      </c>
      <c r="J1202" s="257"/>
      <c r="K1202" s="257"/>
    </row>
    <row r="1203" spans="2:11" s="12" customFormat="1" ht="12.6">
      <c r="B1203" s="258">
        <v>41671</v>
      </c>
      <c r="C1203" s="259"/>
      <c r="D1203" s="216">
        <v>0</v>
      </c>
      <c r="E1203" s="216">
        <v>0</v>
      </c>
      <c r="F1203" s="216">
        <v>0</v>
      </c>
      <c r="G1203" s="216">
        <v>0</v>
      </c>
      <c r="H1203" s="216">
        <v>0</v>
      </c>
      <c r="I1203" s="216">
        <v>0</v>
      </c>
      <c r="J1203" s="257"/>
      <c r="K1203" s="257"/>
    </row>
    <row r="1204" spans="2:11" s="12" customFormat="1" ht="12.6">
      <c r="B1204" s="258">
        <v>41699</v>
      </c>
      <c r="C1204" s="259"/>
      <c r="D1204" s="216">
        <v>0</v>
      </c>
      <c r="E1204" s="216">
        <v>0</v>
      </c>
      <c r="F1204" s="216">
        <v>0</v>
      </c>
      <c r="G1204" s="216">
        <v>0</v>
      </c>
      <c r="H1204" s="216">
        <v>0</v>
      </c>
      <c r="I1204" s="216">
        <v>0</v>
      </c>
      <c r="J1204" s="257"/>
      <c r="K1204" s="257"/>
    </row>
    <row r="1205" spans="2:11" s="12" customFormat="1" ht="12.6">
      <c r="B1205" s="258">
        <v>41730</v>
      </c>
      <c r="C1205" s="259"/>
      <c r="D1205" s="216">
        <v>0</v>
      </c>
      <c r="E1205" s="216">
        <v>0</v>
      </c>
      <c r="F1205" s="216">
        <v>0</v>
      </c>
      <c r="G1205" s="216">
        <v>0</v>
      </c>
      <c r="H1205" s="216">
        <v>0</v>
      </c>
      <c r="I1205" s="216">
        <v>0</v>
      </c>
      <c r="J1205" s="257"/>
      <c r="K1205" s="257"/>
    </row>
    <row r="1206" spans="2:11" s="12" customFormat="1" ht="12.6">
      <c r="B1206" s="258">
        <v>41760</v>
      </c>
      <c r="C1206" s="259"/>
      <c r="D1206" s="216">
        <v>0</v>
      </c>
      <c r="E1206" s="216">
        <v>0</v>
      </c>
      <c r="F1206" s="216">
        <v>0</v>
      </c>
      <c r="G1206" s="216">
        <v>0</v>
      </c>
      <c r="H1206" s="216">
        <v>0</v>
      </c>
      <c r="I1206" s="216">
        <v>0</v>
      </c>
      <c r="J1206" s="257"/>
      <c r="K1206" s="257"/>
    </row>
    <row r="1207" spans="2:11" s="12" customFormat="1" ht="12.6">
      <c r="B1207" s="258">
        <v>41791</v>
      </c>
      <c r="C1207" s="259"/>
      <c r="D1207" s="216">
        <v>0</v>
      </c>
      <c r="E1207" s="216">
        <v>0</v>
      </c>
      <c r="F1207" s="216">
        <v>0</v>
      </c>
      <c r="G1207" s="216">
        <v>0</v>
      </c>
      <c r="H1207" s="216">
        <v>0</v>
      </c>
      <c r="I1207" s="216">
        <v>0</v>
      </c>
      <c r="J1207" s="257"/>
      <c r="K1207" s="257"/>
    </row>
    <row r="1208" spans="2:11" s="12" customFormat="1" ht="12.6">
      <c r="B1208" s="258">
        <v>41821</v>
      </c>
      <c r="C1208" s="259"/>
      <c r="D1208" s="216">
        <v>0</v>
      </c>
      <c r="E1208" s="216">
        <v>0</v>
      </c>
      <c r="F1208" s="216">
        <v>0</v>
      </c>
      <c r="G1208" s="216">
        <v>0</v>
      </c>
      <c r="H1208" s="216">
        <v>0</v>
      </c>
      <c r="I1208" s="216">
        <v>0</v>
      </c>
      <c r="J1208" s="257"/>
      <c r="K1208" s="257"/>
    </row>
    <row r="1209" spans="2:11" s="12" customFormat="1" ht="12.6">
      <c r="B1209" s="258">
        <v>41852</v>
      </c>
      <c r="C1209" s="259"/>
      <c r="D1209" s="216">
        <v>0</v>
      </c>
      <c r="E1209" s="216">
        <v>0</v>
      </c>
      <c r="F1209" s="216">
        <v>0</v>
      </c>
      <c r="G1209" s="216">
        <v>0</v>
      </c>
      <c r="H1209" s="216">
        <v>0</v>
      </c>
      <c r="I1209" s="216">
        <v>0</v>
      </c>
      <c r="J1209" s="257"/>
      <c r="K1209" s="257"/>
    </row>
    <row r="1210" spans="2:11" s="12" customFormat="1" ht="12.6">
      <c r="B1210" s="258">
        <v>41883</v>
      </c>
      <c r="C1210" s="259"/>
      <c r="D1210" s="216">
        <v>0</v>
      </c>
      <c r="E1210" s="216">
        <v>0</v>
      </c>
      <c r="F1210" s="216">
        <v>0</v>
      </c>
      <c r="G1210" s="216">
        <v>0</v>
      </c>
      <c r="H1210" s="216">
        <v>0</v>
      </c>
      <c r="I1210" s="216">
        <v>0</v>
      </c>
      <c r="J1210" s="257"/>
      <c r="K1210" s="257"/>
    </row>
    <row r="1211" spans="2:11" s="12" customFormat="1" ht="12.6">
      <c r="B1211" s="258">
        <v>41913</v>
      </c>
      <c r="C1211" s="259"/>
      <c r="D1211" s="216">
        <v>0</v>
      </c>
      <c r="E1211" s="216">
        <v>0</v>
      </c>
      <c r="F1211" s="216">
        <v>0</v>
      </c>
      <c r="G1211" s="216">
        <v>0</v>
      </c>
      <c r="H1211" s="216">
        <v>0</v>
      </c>
      <c r="I1211" s="216">
        <v>0</v>
      </c>
      <c r="J1211" s="257"/>
      <c r="K1211" s="257"/>
    </row>
    <row r="1212" spans="2:11" s="12" customFormat="1" ht="12.6">
      <c r="B1212" s="258">
        <v>41944</v>
      </c>
      <c r="C1212" s="259"/>
      <c r="D1212" s="216">
        <v>0</v>
      </c>
      <c r="E1212" s="216">
        <v>0</v>
      </c>
      <c r="F1212" s="216">
        <v>0</v>
      </c>
      <c r="G1212" s="216">
        <v>0</v>
      </c>
      <c r="H1212" s="216">
        <v>0</v>
      </c>
      <c r="I1212" s="216">
        <v>0</v>
      </c>
      <c r="J1212" s="257"/>
      <c r="K1212" s="257"/>
    </row>
    <row r="1213" spans="2:11" s="12" customFormat="1" ht="12.6">
      <c r="B1213" s="258">
        <v>41974</v>
      </c>
      <c r="C1213" s="259"/>
      <c r="D1213" s="216">
        <v>0</v>
      </c>
      <c r="E1213" s="216">
        <v>0</v>
      </c>
      <c r="F1213" s="216">
        <v>0</v>
      </c>
      <c r="G1213" s="216">
        <v>0</v>
      </c>
      <c r="H1213" s="216">
        <v>0</v>
      </c>
      <c r="I1213" s="216">
        <v>0</v>
      </c>
      <c r="J1213" s="257"/>
      <c r="K1213" s="257"/>
    </row>
    <row r="1214" spans="2:11" s="12" customFormat="1" ht="12.6">
      <c r="B1214" s="258">
        <v>42005</v>
      </c>
      <c r="C1214" s="259"/>
      <c r="D1214" s="216">
        <v>0</v>
      </c>
      <c r="E1214" s="216">
        <v>0</v>
      </c>
      <c r="F1214" s="216">
        <v>0</v>
      </c>
      <c r="G1214" s="216">
        <v>0</v>
      </c>
      <c r="H1214" s="216">
        <v>0</v>
      </c>
      <c r="I1214" s="216">
        <v>0</v>
      </c>
      <c r="J1214" s="257"/>
      <c r="K1214" s="257"/>
    </row>
    <row r="1215" spans="2:11" s="12" customFormat="1" ht="12.6">
      <c r="B1215" s="258">
        <v>42036</v>
      </c>
      <c r="C1215" s="259"/>
      <c r="D1215" s="216">
        <v>0</v>
      </c>
      <c r="E1215" s="216">
        <v>0</v>
      </c>
      <c r="F1215" s="216">
        <v>0</v>
      </c>
      <c r="G1215" s="216">
        <v>0</v>
      </c>
      <c r="H1215" s="216">
        <v>0</v>
      </c>
      <c r="I1215" s="216">
        <v>0</v>
      </c>
      <c r="J1215" s="257"/>
      <c r="K1215" s="257"/>
    </row>
    <row r="1216" spans="2:11" s="12" customFormat="1" ht="12.6">
      <c r="B1216" s="258">
        <v>42064</v>
      </c>
      <c r="C1216" s="259"/>
      <c r="D1216" s="216">
        <v>0</v>
      </c>
      <c r="E1216" s="216">
        <v>0</v>
      </c>
      <c r="F1216" s="216">
        <v>0</v>
      </c>
      <c r="G1216" s="216">
        <v>0</v>
      </c>
      <c r="H1216" s="216">
        <v>0</v>
      </c>
      <c r="I1216" s="216">
        <v>0</v>
      </c>
      <c r="J1216" s="257"/>
      <c r="K1216" s="257"/>
    </row>
    <row r="1217" spans="2:11" s="12" customFormat="1" ht="12.6">
      <c r="B1217" s="258">
        <v>42095</v>
      </c>
      <c r="C1217" s="259"/>
      <c r="D1217" s="216">
        <v>0</v>
      </c>
      <c r="E1217" s="216">
        <v>0</v>
      </c>
      <c r="F1217" s="216">
        <v>0</v>
      </c>
      <c r="G1217" s="216">
        <v>0</v>
      </c>
      <c r="H1217" s="216">
        <v>0</v>
      </c>
      <c r="I1217" s="216">
        <v>0</v>
      </c>
      <c r="J1217" s="257"/>
      <c r="K1217" s="257"/>
    </row>
    <row r="1218" spans="2:11" s="12" customFormat="1" ht="12.6">
      <c r="B1218" s="258">
        <v>42125</v>
      </c>
      <c r="C1218" s="259"/>
      <c r="D1218" s="216">
        <v>0</v>
      </c>
      <c r="E1218" s="216">
        <v>0</v>
      </c>
      <c r="F1218" s="216">
        <v>0</v>
      </c>
      <c r="G1218" s="216">
        <v>0</v>
      </c>
      <c r="H1218" s="216">
        <v>0</v>
      </c>
      <c r="I1218" s="216">
        <v>0</v>
      </c>
      <c r="J1218" s="257"/>
      <c r="K1218" s="257"/>
    </row>
    <row r="1219" spans="2:11" s="12" customFormat="1" ht="12.6">
      <c r="B1219" s="258">
        <v>42156</v>
      </c>
      <c r="C1219" s="259"/>
      <c r="D1219" s="216">
        <v>0</v>
      </c>
      <c r="E1219" s="216">
        <v>0</v>
      </c>
      <c r="F1219" s="216">
        <v>0</v>
      </c>
      <c r="G1219" s="216">
        <v>0</v>
      </c>
      <c r="H1219" s="216">
        <v>0</v>
      </c>
      <c r="I1219" s="216">
        <v>0</v>
      </c>
      <c r="J1219" s="257"/>
      <c r="K1219" s="257"/>
    </row>
    <row r="1220" spans="2:11" s="12" customFormat="1" ht="12.6">
      <c r="B1220" s="258">
        <v>42186</v>
      </c>
      <c r="C1220" s="259"/>
      <c r="D1220" s="216">
        <v>0</v>
      </c>
      <c r="E1220" s="216">
        <v>0</v>
      </c>
      <c r="F1220" s="216">
        <v>0</v>
      </c>
      <c r="G1220" s="216">
        <v>0</v>
      </c>
      <c r="H1220" s="216">
        <v>0</v>
      </c>
      <c r="I1220" s="216">
        <v>0</v>
      </c>
      <c r="J1220" s="257"/>
      <c r="K1220" s="257"/>
    </row>
    <row r="1221" spans="2:11" s="12" customFormat="1" ht="12.6">
      <c r="B1221" s="258">
        <v>42217</v>
      </c>
      <c r="C1221" s="259"/>
      <c r="D1221" s="216">
        <v>0</v>
      </c>
      <c r="E1221" s="216">
        <v>0</v>
      </c>
      <c r="F1221" s="216">
        <v>0</v>
      </c>
      <c r="G1221" s="216">
        <v>0</v>
      </c>
      <c r="H1221" s="216">
        <v>0</v>
      </c>
      <c r="I1221" s="216">
        <v>0</v>
      </c>
      <c r="J1221" s="257"/>
      <c r="K1221" s="257"/>
    </row>
    <row r="1222" spans="2:11" s="12" customFormat="1" ht="12.6">
      <c r="B1222" s="258">
        <v>42248</v>
      </c>
      <c r="C1222" s="259"/>
      <c r="D1222" s="216">
        <v>0</v>
      </c>
      <c r="E1222" s="216">
        <v>0</v>
      </c>
      <c r="F1222" s="216">
        <v>0</v>
      </c>
      <c r="G1222" s="216">
        <v>0</v>
      </c>
      <c r="H1222" s="216">
        <v>0</v>
      </c>
      <c r="I1222" s="216">
        <v>0</v>
      </c>
      <c r="J1222" s="257"/>
      <c r="K1222" s="257"/>
    </row>
    <row r="1223" spans="2:11" s="12" customFormat="1" ht="12.6">
      <c r="B1223" s="258">
        <v>42278</v>
      </c>
      <c r="C1223" s="259"/>
      <c r="D1223" s="216">
        <v>0</v>
      </c>
      <c r="E1223" s="216">
        <v>0</v>
      </c>
      <c r="F1223" s="216">
        <v>0</v>
      </c>
      <c r="G1223" s="216">
        <v>0</v>
      </c>
      <c r="H1223" s="216">
        <v>0</v>
      </c>
      <c r="I1223" s="216">
        <v>0</v>
      </c>
      <c r="J1223" s="257"/>
      <c r="K1223" s="257"/>
    </row>
    <row r="1224" spans="2:11" s="12" customFormat="1" ht="12.6">
      <c r="B1224" s="258">
        <v>42309</v>
      </c>
      <c r="C1224" s="259"/>
      <c r="D1224" s="216">
        <v>0</v>
      </c>
      <c r="E1224" s="216">
        <v>0</v>
      </c>
      <c r="F1224" s="216">
        <v>0</v>
      </c>
      <c r="G1224" s="216">
        <v>0</v>
      </c>
      <c r="H1224" s="216">
        <v>0</v>
      </c>
      <c r="I1224" s="216">
        <v>0</v>
      </c>
      <c r="J1224" s="257"/>
      <c r="K1224" s="257"/>
    </row>
    <row r="1225" spans="2:11" s="12" customFormat="1" ht="12.6">
      <c r="B1225" s="258">
        <v>42339</v>
      </c>
      <c r="C1225" s="259"/>
      <c r="D1225" s="216">
        <v>0</v>
      </c>
      <c r="E1225" s="216">
        <v>0</v>
      </c>
      <c r="F1225" s="216">
        <v>0</v>
      </c>
      <c r="G1225" s="216">
        <v>0</v>
      </c>
      <c r="H1225" s="216">
        <v>0</v>
      </c>
      <c r="I1225" s="216">
        <v>0</v>
      </c>
      <c r="J1225" s="257"/>
      <c r="K1225" s="257"/>
    </row>
    <row r="1226" spans="2:11" s="12" customFormat="1" ht="12.6">
      <c r="B1226" s="258">
        <v>42370</v>
      </c>
      <c r="C1226" s="259"/>
      <c r="D1226" s="216">
        <v>0</v>
      </c>
      <c r="E1226" s="216">
        <v>0</v>
      </c>
      <c r="F1226" s="216">
        <v>0</v>
      </c>
      <c r="G1226" s="216">
        <v>0</v>
      </c>
      <c r="H1226" s="216">
        <v>0</v>
      </c>
      <c r="I1226" s="216">
        <v>0</v>
      </c>
      <c r="J1226" s="257"/>
      <c r="K1226" s="257"/>
    </row>
    <row r="1227" spans="2:11" s="12" customFormat="1" ht="12.6">
      <c r="B1227" s="258">
        <v>42401</v>
      </c>
      <c r="C1227" s="259"/>
      <c r="D1227" s="216">
        <v>0</v>
      </c>
      <c r="E1227" s="216">
        <v>0</v>
      </c>
      <c r="F1227" s="216">
        <v>0</v>
      </c>
      <c r="G1227" s="216">
        <v>0</v>
      </c>
      <c r="H1227" s="216">
        <v>0</v>
      </c>
      <c r="I1227" s="216">
        <v>0</v>
      </c>
      <c r="J1227" s="257"/>
      <c r="K1227" s="257"/>
    </row>
    <row r="1228" spans="2:11" s="12" customFormat="1" ht="12.6">
      <c r="B1228" s="258">
        <v>42430</v>
      </c>
      <c r="C1228" s="259"/>
      <c r="D1228" s="216">
        <v>0</v>
      </c>
      <c r="E1228" s="216">
        <v>0</v>
      </c>
      <c r="F1228" s="216">
        <v>0</v>
      </c>
      <c r="G1228" s="216">
        <v>0</v>
      </c>
      <c r="H1228" s="216">
        <v>0</v>
      </c>
      <c r="I1228" s="216">
        <v>0</v>
      </c>
      <c r="J1228" s="257"/>
      <c r="K1228" s="257"/>
    </row>
    <row r="1229" spans="2:11" s="12" customFormat="1" ht="12.6">
      <c r="B1229" s="258">
        <v>42461</v>
      </c>
      <c r="C1229" s="259"/>
      <c r="D1229" s="216">
        <v>0</v>
      </c>
      <c r="E1229" s="216">
        <v>0</v>
      </c>
      <c r="F1229" s="216">
        <v>0</v>
      </c>
      <c r="G1229" s="216">
        <v>0</v>
      </c>
      <c r="H1229" s="216">
        <v>0</v>
      </c>
      <c r="I1229" s="216">
        <v>0</v>
      </c>
      <c r="J1229" s="257"/>
      <c r="K1229" s="257"/>
    </row>
    <row r="1230" spans="2:11" s="12" customFormat="1" ht="12.6">
      <c r="B1230" s="258">
        <v>42491</v>
      </c>
      <c r="C1230" s="259"/>
      <c r="D1230" s="216">
        <v>0</v>
      </c>
      <c r="E1230" s="216">
        <v>0</v>
      </c>
      <c r="F1230" s="216">
        <v>0</v>
      </c>
      <c r="G1230" s="216">
        <v>0</v>
      </c>
      <c r="H1230" s="216">
        <v>0</v>
      </c>
      <c r="I1230" s="216">
        <v>0</v>
      </c>
      <c r="J1230" s="257"/>
      <c r="K1230" s="257"/>
    </row>
    <row r="1231" spans="2:11" s="12" customFormat="1" ht="12.6">
      <c r="B1231" s="258">
        <v>42522</v>
      </c>
      <c r="C1231" s="259"/>
      <c r="D1231" s="216">
        <v>0</v>
      </c>
      <c r="E1231" s="216">
        <v>0</v>
      </c>
      <c r="F1231" s="216">
        <v>0</v>
      </c>
      <c r="G1231" s="216">
        <v>0</v>
      </c>
      <c r="H1231" s="216">
        <v>0</v>
      </c>
      <c r="I1231" s="216">
        <v>0</v>
      </c>
      <c r="J1231" s="257"/>
      <c r="K1231" s="257"/>
    </row>
    <row r="1232" spans="2:11" s="12" customFormat="1" ht="12.6">
      <c r="B1232" s="258">
        <v>42552</v>
      </c>
      <c r="C1232" s="259"/>
      <c r="D1232" s="216">
        <v>0</v>
      </c>
      <c r="E1232" s="216">
        <v>0</v>
      </c>
      <c r="F1232" s="216">
        <v>0</v>
      </c>
      <c r="G1232" s="216">
        <v>0</v>
      </c>
      <c r="H1232" s="216">
        <v>0</v>
      </c>
      <c r="I1232" s="216">
        <v>0</v>
      </c>
      <c r="J1232" s="257"/>
      <c r="K1232" s="257"/>
    </row>
    <row r="1233" spans="2:11" s="12" customFormat="1" ht="12.6">
      <c r="B1233" s="258">
        <v>42583</v>
      </c>
      <c r="C1233" s="259"/>
      <c r="D1233" s="216">
        <v>0</v>
      </c>
      <c r="E1233" s="216">
        <v>0</v>
      </c>
      <c r="F1233" s="216">
        <v>0</v>
      </c>
      <c r="G1233" s="216">
        <v>0</v>
      </c>
      <c r="H1233" s="216">
        <v>0</v>
      </c>
      <c r="I1233" s="216">
        <v>0</v>
      </c>
      <c r="J1233" s="257"/>
      <c r="K1233" s="257"/>
    </row>
    <row r="1234" spans="2:11" s="12" customFormat="1" ht="12.6">
      <c r="B1234" s="258">
        <v>42614</v>
      </c>
      <c r="C1234" s="259"/>
      <c r="D1234" s="216">
        <v>0</v>
      </c>
      <c r="E1234" s="216">
        <v>0</v>
      </c>
      <c r="F1234" s="216">
        <v>0</v>
      </c>
      <c r="G1234" s="216">
        <v>0</v>
      </c>
      <c r="H1234" s="216">
        <v>0</v>
      </c>
      <c r="I1234" s="216">
        <v>0</v>
      </c>
      <c r="J1234" s="257"/>
      <c r="K1234" s="257"/>
    </row>
    <row r="1235" spans="2:11" s="12" customFormat="1" ht="12.6">
      <c r="B1235" s="258">
        <v>42644</v>
      </c>
      <c r="C1235" s="259"/>
      <c r="D1235" s="216">
        <v>0</v>
      </c>
      <c r="E1235" s="216">
        <v>0</v>
      </c>
      <c r="F1235" s="216">
        <v>0</v>
      </c>
      <c r="G1235" s="216">
        <v>0</v>
      </c>
      <c r="H1235" s="216">
        <v>0</v>
      </c>
      <c r="I1235" s="216">
        <v>0</v>
      </c>
      <c r="J1235" s="257"/>
      <c r="K1235" s="257"/>
    </row>
    <row r="1236" spans="2:11" s="12" customFormat="1" ht="12.6">
      <c r="B1236" s="258">
        <v>42675</v>
      </c>
      <c r="C1236" s="259"/>
      <c r="D1236" s="216">
        <v>0</v>
      </c>
      <c r="E1236" s="216">
        <v>0</v>
      </c>
      <c r="F1236" s="216">
        <v>0</v>
      </c>
      <c r="G1236" s="216">
        <v>0</v>
      </c>
      <c r="H1236" s="216">
        <v>0</v>
      </c>
      <c r="I1236" s="216">
        <v>0</v>
      </c>
      <c r="J1236" s="257"/>
      <c r="K1236" s="257"/>
    </row>
    <row r="1237" spans="2:11" s="12" customFormat="1" ht="12.6">
      <c r="B1237" s="258">
        <v>42705</v>
      </c>
      <c r="C1237" s="259"/>
      <c r="D1237" s="216">
        <v>0</v>
      </c>
      <c r="E1237" s="216">
        <v>0</v>
      </c>
      <c r="F1237" s="216">
        <v>0</v>
      </c>
      <c r="G1237" s="216">
        <v>0</v>
      </c>
      <c r="H1237" s="216">
        <v>0</v>
      </c>
      <c r="I1237" s="216">
        <v>0</v>
      </c>
      <c r="J1237" s="257"/>
      <c r="K1237" s="257"/>
    </row>
    <row r="1238" spans="2:11" s="12" customFormat="1" ht="12.6">
      <c r="B1238" s="258">
        <v>42736</v>
      </c>
      <c r="C1238" s="259"/>
      <c r="D1238" s="216">
        <v>0</v>
      </c>
      <c r="E1238" s="216">
        <v>0</v>
      </c>
      <c r="F1238" s="216">
        <v>0</v>
      </c>
      <c r="G1238" s="216">
        <v>0</v>
      </c>
      <c r="H1238" s="216">
        <v>0</v>
      </c>
      <c r="I1238" s="216">
        <v>0</v>
      </c>
      <c r="J1238" s="257"/>
      <c r="K1238" s="257"/>
    </row>
    <row r="1239" spans="2:11" s="12" customFormat="1" ht="12.6">
      <c r="B1239" s="258">
        <v>42767</v>
      </c>
      <c r="C1239" s="259"/>
      <c r="D1239" s="216">
        <v>0</v>
      </c>
      <c r="E1239" s="216">
        <v>0</v>
      </c>
      <c r="F1239" s="216">
        <v>0</v>
      </c>
      <c r="G1239" s="216">
        <v>0</v>
      </c>
      <c r="H1239" s="216">
        <v>0</v>
      </c>
      <c r="I1239" s="216">
        <v>0</v>
      </c>
      <c r="J1239" s="257"/>
      <c r="K1239" s="257"/>
    </row>
    <row r="1240" spans="2:11" s="12" customFormat="1" ht="12.6">
      <c r="B1240" s="258">
        <v>42795</v>
      </c>
      <c r="C1240" s="259"/>
      <c r="D1240" s="216">
        <v>0</v>
      </c>
      <c r="E1240" s="216">
        <v>0</v>
      </c>
      <c r="F1240" s="216">
        <v>0</v>
      </c>
      <c r="G1240" s="216">
        <v>0</v>
      </c>
      <c r="H1240" s="216">
        <v>0</v>
      </c>
      <c r="I1240" s="216">
        <v>0</v>
      </c>
      <c r="J1240" s="257"/>
      <c r="K1240" s="257"/>
    </row>
    <row r="1241" spans="2:11" s="12" customFormat="1" ht="12.6">
      <c r="B1241" s="258">
        <v>42826</v>
      </c>
      <c r="C1241" s="259"/>
      <c r="D1241" s="216">
        <v>0</v>
      </c>
      <c r="E1241" s="216">
        <v>0</v>
      </c>
      <c r="F1241" s="216">
        <v>0</v>
      </c>
      <c r="G1241" s="216">
        <v>0</v>
      </c>
      <c r="H1241" s="216">
        <v>0</v>
      </c>
      <c r="I1241" s="216">
        <v>0</v>
      </c>
      <c r="J1241" s="257"/>
      <c r="K1241" s="257"/>
    </row>
    <row r="1242" spans="2:11" s="12" customFormat="1" ht="12.6">
      <c r="B1242" s="258">
        <v>42856</v>
      </c>
      <c r="C1242" s="259"/>
      <c r="D1242" s="216">
        <v>0</v>
      </c>
      <c r="E1242" s="216">
        <v>0</v>
      </c>
      <c r="F1242" s="216">
        <v>0</v>
      </c>
      <c r="G1242" s="216">
        <v>0</v>
      </c>
      <c r="H1242" s="216">
        <v>0</v>
      </c>
      <c r="I1242" s="216">
        <v>0</v>
      </c>
      <c r="J1242" s="257"/>
      <c r="K1242" s="257"/>
    </row>
    <row r="1243" spans="2:11" s="12" customFormat="1" ht="12.6">
      <c r="B1243" s="258">
        <v>42887</v>
      </c>
      <c r="C1243" s="259"/>
      <c r="D1243" s="216">
        <v>0</v>
      </c>
      <c r="E1243" s="216">
        <v>0</v>
      </c>
      <c r="F1243" s="216">
        <v>0</v>
      </c>
      <c r="G1243" s="216">
        <v>0</v>
      </c>
      <c r="H1243" s="216">
        <v>0</v>
      </c>
      <c r="I1243" s="216">
        <v>0</v>
      </c>
      <c r="J1243" s="257"/>
      <c r="K1243" s="257"/>
    </row>
    <row r="1244" spans="2:11" s="12" customFormat="1" ht="12.6">
      <c r="B1244" s="258">
        <v>42917</v>
      </c>
      <c r="C1244" s="259"/>
      <c r="D1244" s="216">
        <v>0</v>
      </c>
      <c r="E1244" s="216">
        <v>0</v>
      </c>
      <c r="F1244" s="216">
        <v>0</v>
      </c>
      <c r="G1244" s="216">
        <v>0</v>
      </c>
      <c r="H1244" s="216">
        <v>0</v>
      </c>
      <c r="I1244" s="216">
        <v>0</v>
      </c>
      <c r="J1244" s="257"/>
      <c r="K1244" s="257"/>
    </row>
    <row r="1245" spans="2:11" s="12" customFormat="1" ht="12.6">
      <c r="B1245" s="258">
        <v>42948</v>
      </c>
      <c r="C1245" s="259"/>
      <c r="D1245" s="216">
        <v>0</v>
      </c>
      <c r="E1245" s="216">
        <v>0</v>
      </c>
      <c r="F1245" s="216">
        <v>0</v>
      </c>
      <c r="G1245" s="216">
        <v>0</v>
      </c>
      <c r="H1245" s="216">
        <v>0</v>
      </c>
      <c r="I1245" s="216">
        <v>0</v>
      </c>
      <c r="J1245" s="257"/>
      <c r="K1245" s="257"/>
    </row>
    <row r="1246" spans="2:11" s="12" customFormat="1" ht="12.6">
      <c r="B1246" s="258">
        <v>42979</v>
      </c>
      <c r="C1246" s="259"/>
      <c r="D1246" s="216">
        <v>0</v>
      </c>
      <c r="E1246" s="216">
        <v>0</v>
      </c>
      <c r="F1246" s="216">
        <v>0</v>
      </c>
      <c r="G1246" s="216">
        <v>0</v>
      </c>
      <c r="H1246" s="216">
        <v>0</v>
      </c>
      <c r="I1246" s="216">
        <v>0</v>
      </c>
      <c r="J1246" s="257"/>
      <c r="K1246" s="257"/>
    </row>
    <row r="1247" spans="2:11" s="12" customFormat="1" ht="12.6">
      <c r="B1247" s="258">
        <v>43009</v>
      </c>
      <c r="C1247" s="259"/>
      <c r="D1247" s="216">
        <v>0</v>
      </c>
      <c r="E1247" s="216">
        <v>0</v>
      </c>
      <c r="F1247" s="216">
        <v>0</v>
      </c>
      <c r="G1247" s="216">
        <v>0</v>
      </c>
      <c r="H1247" s="216">
        <v>0</v>
      </c>
      <c r="I1247" s="216">
        <v>0</v>
      </c>
      <c r="J1247" s="257"/>
      <c r="K1247" s="257"/>
    </row>
    <row r="1248" spans="2:11" s="12" customFormat="1" ht="12.6">
      <c r="B1248" s="258">
        <v>43040</v>
      </c>
      <c r="C1248" s="259"/>
      <c r="D1248" s="216">
        <v>0</v>
      </c>
      <c r="E1248" s="216">
        <v>0</v>
      </c>
      <c r="F1248" s="216">
        <v>0</v>
      </c>
      <c r="G1248" s="216">
        <v>0</v>
      </c>
      <c r="H1248" s="216">
        <v>0</v>
      </c>
      <c r="I1248" s="216">
        <v>0</v>
      </c>
      <c r="J1248" s="257"/>
      <c r="K1248" s="257"/>
    </row>
    <row r="1249" spans="2:11" s="12" customFormat="1" ht="12" customHeight="1">
      <c r="B1249" s="258">
        <v>43070</v>
      </c>
      <c r="C1249" s="259"/>
      <c r="D1249" s="216">
        <v>0</v>
      </c>
      <c r="E1249" s="216">
        <v>0</v>
      </c>
      <c r="F1249" s="216">
        <v>0</v>
      </c>
      <c r="G1249" s="216">
        <v>0</v>
      </c>
      <c r="H1249" s="216">
        <v>0</v>
      </c>
      <c r="I1249" s="216">
        <v>0</v>
      </c>
      <c r="J1249" s="257"/>
      <c r="K1249" s="257"/>
    </row>
    <row r="1250" spans="2:11" s="12" customFormat="1" ht="12" customHeight="1">
      <c r="B1250" s="258">
        <v>43101</v>
      </c>
      <c r="C1250" s="259"/>
      <c r="D1250" s="216">
        <v>0</v>
      </c>
      <c r="E1250" s="216">
        <v>0</v>
      </c>
      <c r="F1250" s="216">
        <v>0</v>
      </c>
      <c r="G1250" s="216">
        <v>0</v>
      </c>
      <c r="H1250" s="216">
        <v>0</v>
      </c>
      <c r="I1250" s="216">
        <v>0</v>
      </c>
      <c r="J1250" s="257"/>
      <c r="K1250" s="257"/>
    </row>
    <row r="1251" spans="2:11" s="12" customFormat="1" ht="12" customHeight="1">
      <c r="B1251" s="258">
        <v>43132</v>
      </c>
      <c r="C1251" s="259"/>
      <c r="D1251" s="216">
        <v>0</v>
      </c>
      <c r="E1251" s="216">
        <v>0</v>
      </c>
      <c r="F1251" s="216">
        <v>0</v>
      </c>
      <c r="G1251" s="216">
        <v>0</v>
      </c>
      <c r="H1251" s="216">
        <v>0</v>
      </c>
      <c r="I1251" s="216">
        <v>0</v>
      </c>
      <c r="J1251" s="257"/>
      <c r="K1251" s="257"/>
    </row>
    <row r="1252" spans="2:11" s="12" customFormat="1" ht="12" customHeight="1">
      <c r="B1252" s="258">
        <v>43160</v>
      </c>
      <c r="C1252" s="259"/>
      <c r="D1252" s="216">
        <v>0</v>
      </c>
      <c r="E1252" s="216">
        <v>0</v>
      </c>
      <c r="F1252" s="216">
        <v>0</v>
      </c>
      <c r="G1252" s="216">
        <v>0</v>
      </c>
      <c r="H1252" s="216">
        <v>0</v>
      </c>
      <c r="I1252" s="216">
        <v>0</v>
      </c>
      <c r="J1252" s="257"/>
      <c r="K1252" s="257"/>
    </row>
    <row r="1253" spans="2:11" s="12" customFormat="1" ht="12" customHeight="1">
      <c r="B1253" s="258">
        <v>43191</v>
      </c>
      <c r="C1253" s="259"/>
      <c r="D1253" s="216">
        <v>0</v>
      </c>
      <c r="E1253" s="216">
        <v>0</v>
      </c>
      <c r="F1253" s="216">
        <v>0</v>
      </c>
      <c r="G1253" s="216">
        <v>0</v>
      </c>
      <c r="H1253" s="216">
        <v>0</v>
      </c>
      <c r="I1253" s="216">
        <v>0</v>
      </c>
      <c r="J1253" s="257"/>
      <c r="K1253" s="257"/>
    </row>
    <row r="1254" spans="2:11" s="12" customFormat="1" ht="12" customHeight="1">
      <c r="B1254" s="258">
        <v>43221</v>
      </c>
      <c r="C1254" s="259"/>
      <c r="D1254" s="216">
        <v>0</v>
      </c>
      <c r="E1254" s="216">
        <v>0</v>
      </c>
      <c r="F1254" s="216">
        <v>0</v>
      </c>
      <c r="G1254" s="216">
        <v>0</v>
      </c>
      <c r="H1254" s="216">
        <v>0</v>
      </c>
      <c r="I1254" s="216">
        <v>0</v>
      </c>
      <c r="J1254" s="257"/>
      <c r="K1254" s="257"/>
    </row>
    <row r="1255" spans="2:11" s="12" customFormat="1" ht="12" customHeight="1">
      <c r="B1255" s="258">
        <v>43252</v>
      </c>
      <c r="C1255" s="259"/>
      <c r="D1255" s="216">
        <v>0</v>
      </c>
      <c r="E1255" s="216">
        <v>0</v>
      </c>
      <c r="F1255" s="216">
        <v>0</v>
      </c>
      <c r="G1255" s="216">
        <v>0</v>
      </c>
      <c r="H1255" s="216">
        <v>0</v>
      </c>
      <c r="I1255" s="216">
        <v>0</v>
      </c>
      <c r="J1255" s="257"/>
      <c r="K1255" s="257"/>
    </row>
    <row r="1256" spans="2:11" s="12" customFormat="1" ht="12" customHeight="1">
      <c r="B1256" s="258">
        <v>43282</v>
      </c>
      <c r="C1256" s="259"/>
      <c r="D1256" s="216">
        <v>0</v>
      </c>
      <c r="E1256" s="216">
        <v>0</v>
      </c>
      <c r="F1256" s="216">
        <v>0</v>
      </c>
      <c r="G1256" s="216">
        <v>0</v>
      </c>
      <c r="H1256" s="216">
        <v>0</v>
      </c>
      <c r="I1256" s="216">
        <v>0</v>
      </c>
      <c r="J1256" s="257"/>
      <c r="K1256" s="257"/>
    </row>
    <row r="1257" spans="2:11" s="12" customFormat="1" ht="12" customHeight="1">
      <c r="B1257" s="258">
        <v>43313</v>
      </c>
      <c r="C1257" s="259"/>
      <c r="D1257" s="216">
        <v>0</v>
      </c>
      <c r="E1257" s="216">
        <v>0</v>
      </c>
      <c r="F1257" s="216">
        <v>0</v>
      </c>
      <c r="G1257" s="216">
        <v>0</v>
      </c>
      <c r="H1257" s="216">
        <v>0</v>
      </c>
      <c r="I1257" s="216">
        <v>0</v>
      </c>
      <c r="J1257" s="257"/>
      <c r="K1257" s="257"/>
    </row>
    <row r="1258" spans="2:11" s="12" customFormat="1" ht="12" customHeight="1">
      <c r="B1258" s="258">
        <v>43344</v>
      </c>
      <c r="C1258" s="259"/>
      <c r="D1258" s="216">
        <v>0</v>
      </c>
      <c r="E1258" s="216">
        <v>0</v>
      </c>
      <c r="F1258" s="216">
        <v>0</v>
      </c>
      <c r="G1258" s="216">
        <v>0</v>
      </c>
      <c r="H1258" s="216">
        <v>0</v>
      </c>
      <c r="I1258" s="216">
        <v>0</v>
      </c>
      <c r="J1258" s="257"/>
      <c r="K1258" s="257"/>
    </row>
    <row r="1259" spans="2:11" s="12" customFormat="1" ht="12" customHeight="1">
      <c r="B1259" s="258">
        <v>43374</v>
      </c>
      <c r="C1259" s="259"/>
      <c r="D1259" s="216">
        <v>0</v>
      </c>
      <c r="E1259" s="216">
        <v>0</v>
      </c>
      <c r="F1259" s="216">
        <v>0</v>
      </c>
      <c r="G1259" s="216">
        <v>0</v>
      </c>
      <c r="H1259" s="216">
        <v>0</v>
      </c>
      <c r="I1259" s="216">
        <v>0</v>
      </c>
      <c r="J1259" s="257"/>
      <c r="K1259" s="257"/>
    </row>
    <row r="1260" spans="2:11" s="12" customFormat="1" ht="12" customHeight="1">
      <c r="B1260" s="258">
        <v>43405</v>
      </c>
      <c r="C1260" s="259"/>
      <c r="D1260" s="216">
        <v>0</v>
      </c>
      <c r="E1260" s="216">
        <v>0</v>
      </c>
      <c r="F1260" s="216">
        <v>0</v>
      </c>
      <c r="G1260" s="216">
        <v>0</v>
      </c>
      <c r="H1260" s="216">
        <v>0</v>
      </c>
      <c r="I1260" s="216">
        <v>0</v>
      </c>
      <c r="J1260" s="257"/>
      <c r="K1260" s="257"/>
    </row>
    <row r="1261" spans="2:11" s="12" customFormat="1" ht="12" customHeight="1">
      <c r="B1261" s="258">
        <v>43435</v>
      </c>
      <c r="C1261" s="259"/>
      <c r="D1261" s="216">
        <v>0</v>
      </c>
      <c r="E1261" s="216">
        <v>0</v>
      </c>
      <c r="F1261" s="216">
        <v>0</v>
      </c>
      <c r="G1261" s="216">
        <v>0</v>
      </c>
      <c r="H1261" s="216">
        <v>0</v>
      </c>
      <c r="I1261" s="216">
        <v>0</v>
      </c>
      <c r="J1261" s="257"/>
      <c r="K1261" s="257"/>
    </row>
    <row r="1262" spans="2:11" s="12" customFormat="1" ht="12" customHeight="1">
      <c r="B1262" s="258">
        <v>43466</v>
      </c>
      <c r="C1262" s="259"/>
      <c r="D1262" s="216">
        <v>0</v>
      </c>
      <c r="E1262" s="216">
        <v>0</v>
      </c>
      <c r="F1262" s="216">
        <v>0</v>
      </c>
      <c r="G1262" s="216">
        <v>0</v>
      </c>
      <c r="H1262" s="216">
        <v>0</v>
      </c>
      <c r="I1262" s="216">
        <v>0</v>
      </c>
      <c r="J1262" s="257"/>
      <c r="K1262" s="257"/>
    </row>
    <row r="1263" spans="2:11" s="12" customFormat="1" ht="12" customHeight="1">
      <c r="B1263" s="258">
        <v>43497</v>
      </c>
      <c r="C1263" s="259"/>
      <c r="D1263" s="216">
        <v>0</v>
      </c>
      <c r="E1263" s="216">
        <v>0</v>
      </c>
      <c r="F1263" s="216">
        <v>0</v>
      </c>
      <c r="G1263" s="216">
        <v>0</v>
      </c>
      <c r="H1263" s="216">
        <v>0</v>
      </c>
      <c r="I1263" s="216">
        <v>0</v>
      </c>
      <c r="J1263" s="257"/>
      <c r="K1263" s="257"/>
    </row>
    <row r="1264" spans="2:11" s="12" customFormat="1" ht="12" customHeight="1">
      <c r="B1264" s="258">
        <v>43525</v>
      </c>
      <c r="C1264" s="259"/>
      <c r="D1264" s="216">
        <v>0</v>
      </c>
      <c r="E1264" s="216">
        <v>0</v>
      </c>
      <c r="F1264" s="216">
        <v>0</v>
      </c>
      <c r="G1264" s="216">
        <v>0</v>
      </c>
      <c r="H1264" s="216">
        <v>0</v>
      </c>
      <c r="I1264" s="216">
        <v>0</v>
      </c>
      <c r="J1264" s="257"/>
      <c r="K1264" s="257"/>
    </row>
    <row r="1265" spans="2:11" s="12" customFormat="1" ht="12" customHeight="1">
      <c r="B1265" s="258">
        <v>43556</v>
      </c>
      <c r="C1265" s="259"/>
      <c r="D1265" s="216">
        <v>0</v>
      </c>
      <c r="E1265" s="216">
        <v>0</v>
      </c>
      <c r="F1265" s="216">
        <v>0</v>
      </c>
      <c r="G1265" s="216">
        <v>0</v>
      </c>
      <c r="H1265" s="216">
        <v>0</v>
      </c>
      <c r="I1265" s="216">
        <v>0</v>
      </c>
      <c r="J1265" s="257"/>
      <c r="K1265" s="257"/>
    </row>
    <row r="1266" spans="2:11" s="12" customFormat="1" ht="12" customHeight="1">
      <c r="B1266" s="258">
        <v>43586</v>
      </c>
      <c r="C1266" s="259"/>
      <c r="D1266" s="216">
        <v>0</v>
      </c>
      <c r="E1266" s="216">
        <v>0</v>
      </c>
      <c r="F1266" s="216">
        <v>0</v>
      </c>
      <c r="G1266" s="216">
        <v>0</v>
      </c>
      <c r="H1266" s="216">
        <v>0</v>
      </c>
      <c r="I1266" s="216">
        <v>0</v>
      </c>
      <c r="J1266" s="257"/>
      <c r="K1266" s="257"/>
    </row>
    <row r="1267" spans="2:11" s="12" customFormat="1" ht="12" customHeight="1">
      <c r="B1267" s="258">
        <v>43617</v>
      </c>
      <c r="C1267" s="259"/>
      <c r="D1267" s="216">
        <v>0</v>
      </c>
      <c r="E1267" s="216">
        <v>0</v>
      </c>
      <c r="F1267" s="216">
        <v>0</v>
      </c>
      <c r="G1267" s="216">
        <v>0</v>
      </c>
      <c r="H1267" s="216">
        <v>0</v>
      </c>
      <c r="I1267" s="216">
        <v>0</v>
      </c>
      <c r="J1267" s="257"/>
      <c r="K1267" s="257"/>
    </row>
    <row r="1268" spans="2:11" s="12" customFormat="1" ht="12" customHeight="1">
      <c r="B1268" s="258">
        <v>43647</v>
      </c>
      <c r="C1268" s="259"/>
      <c r="D1268" s="216">
        <v>0</v>
      </c>
      <c r="E1268" s="216">
        <v>0</v>
      </c>
      <c r="F1268" s="216">
        <v>0</v>
      </c>
      <c r="G1268" s="216">
        <v>0</v>
      </c>
      <c r="H1268" s="216">
        <v>0</v>
      </c>
      <c r="I1268" s="216">
        <v>0</v>
      </c>
      <c r="J1268" s="257"/>
      <c r="K1268" s="257"/>
    </row>
    <row r="1269" spans="2:11" s="12" customFormat="1" ht="12" customHeight="1">
      <c r="B1269" s="258">
        <v>43678</v>
      </c>
      <c r="C1269" s="259"/>
      <c r="D1269" s="216">
        <v>0</v>
      </c>
      <c r="E1269" s="216">
        <v>0</v>
      </c>
      <c r="F1269" s="216">
        <v>0</v>
      </c>
      <c r="G1269" s="216">
        <v>0</v>
      </c>
      <c r="H1269" s="216">
        <v>0</v>
      </c>
      <c r="I1269" s="216">
        <v>0</v>
      </c>
      <c r="J1269" s="257"/>
      <c r="K1269" s="257"/>
    </row>
    <row r="1270" spans="2:11" s="12" customFormat="1" ht="12" customHeight="1">
      <c r="B1270" s="258">
        <v>43709</v>
      </c>
      <c r="C1270" s="259"/>
      <c r="D1270" s="216">
        <v>0</v>
      </c>
      <c r="E1270" s="216">
        <v>0</v>
      </c>
      <c r="F1270" s="216">
        <v>0</v>
      </c>
      <c r="G1270" s="216">
        <v>0</v>
      </c>
      <c r="H1270" s="216">
        <v>0</v>
      </c>
      <c r="I1270" s="216">
        <v>0</v>
      </c>
      <c r="J1270" s="257"/>
      <c r="K1270" s="257"/>
    </row>
    <row r="1271" spans="2:11" s="12" customFormat="1" ht="12.6">
      <c r="B1271" s="257"/>
      <c r="C1271" s="257"/>
      <c r="D1271" s="281"/>
      <c r="E1271" s="281"/>
      <c r="F1271" s="275"/>
      <c r="G1271" s="275"/>
      <c r="H1271" s="275"/>
      <c r="I1271" s="275"/>
      <c r="J1271" s="257"/>
      <c r="K1271" s="257"/>
    </row>
    <row r="1272" spans="2:11" s="12" customFormat="1" ht="12.6">
      <c r="B1272" s="257"/>
      <c r="C1272" s="257"/>
      <c r="D1272" s="275"/>
      <c r="E1272" s="275"/>
      <c r="F1272" s="275"/>
      <c r="G1272" s="275"/>
      <c r="H1272" s="275"/>
      <c r="I1272" s="275"/>
      <c r="J1272" s="257"/>
      <c r="K1272" s="257"/>
    </row>
    <row r="1273" spans="2:11" s="12" customFormat="1" ht="12.6">
      <c r="B1273" s="257"/>
      <c r="C1273" s="257"/>
      <c r="D1273" s="275"/>
      <c r="E1273" s="275"/>
      <c r="F1273" s="275"/>
      <c r="G1273" s="275"/>
      <c r="H1273" s="275"/>
      <c r="I1273" s="275"/>
      <c r="J1273" s="257"/>
      <c r="K1273" s="257"/>
    </row>
    <row r="1274" spans="2:11" s="12" customFormat="1" ht="12.6">
      <c r="B1274" s="257"/>
      <c r="C1274" s="257"/>
      <c r="D1274" s="275"/>
      <c r="E1274" s="275"/>
      <c r="F1274" s="275"/>
      <c r="G1274" s="275"/>
      <c r="H1274" s="275"/>
      <c r="I1274" s="275"/>
      <c r="J1274" s="257"/>
      <c r="K1274" s="257"/>
    </row>
    <row r="1275" spans="2:11" s="12" customFormat="1" ht="12.6">
      <c r="B1275" s="257"/>
      <c r="C1275" s="257"/>
      <c r="D1275" s="275"/>
      <c r="E1275" s="275"/>
      <c r="F1275" s="275"/>
      <c r="G1275" s="275"/>
      <c r="H1275" s="275"/>
      <c r="I1275" s="275"/>
      <c r="J1275" s="257"/>
      <c r="K1275" s="257"/>
    </row>
    <row r="1276" spans="2:11" s="12" customFormat="1" ht="12.6">
      <c r="B1276" s="257"/>
      <c r="C1276" s="257"/>
      <c r="D1276" s="275"/>
      <c r="E1276" s="275"/>
      <c r="F1276" s="275"/>
      <c r="G1276" s="275"/>
      <c r="H1276" s="275"/>
      <c r="I1276" s="275"/>
      <c r="J1276" s="257"/>
      <c r="K1276" s="257"/>
    </row>
    <row r="1277" spans="2:11" s="12" customFormat="1" ht="12.6">
      <c r="B1277" s="257"/>
      <c r="C1277" s="257"/>
      <c r="D1277" s="275"/>
      <c r="E1277" s="275"/>
      <c r="F1277" s="275"/>
      <c r="G1277" s="275"/>
      <c r="H1277" s="275"/>
      <c r="I1277" s="275"/>
      <c r="J1277" s="257"/>
      <c r="K1277" s="257"/>
    </row>
    <row r="1278" spans="2:11" s="12" customFormat="1" ht="12.6">
      <c r="B1278" s="257"/>
      <c r="C1278" s="257"/>
      <c r="D1278" s="275"/>
      <c r="E1278" s="275"/>
      <c r="F1278" s="275"/>
      <c r="G1278" s="275"/>
      <c r="H1278" s="275"/>
      <c r="I1278" s="275"/>
      <c r="J1278" s="257"/>
      <c r="K1278" s="257"/>
    </row>
    <row r="1279" spans="2:11" s="12" customFormat="1" ht="12.6">
      <c r="B1279" s="257"/>
      <c r="C1279" s="257"/>
      <c r="D1279" s="275"/>
      <c r="E1279" s="275"/>
      <c r="F1279" s="275"/>
      <c r="G1279" s="275"/>
      <c r="H1279" s="275"/>
      <c r="I1279" s="275"/>
      <c r="J1279" s="257"/>
      <c r="K1279" s="257"/>
    </row>
    <row r="1280" spans="2:11" s="12" customFormat="1" ht="12.6">
      <c r="B1280" s="257"/>
      <c r="C1280" s="257"/>
      <c r="D1280" s="275"/>
      <c r="E1280" s="275"/>
      <c r="F1280" s="275"/>
      <c r="G1280" s="275"/>
      <c r="H1280" s="275"/>
      <c r="I1280" s="275"/>
      <c r="J1280" s="257"/>
      <c r="K1280" s="257"/>
    </row>
    <row r="1281" spans="2:11" s="12" customFormat="1" ht="12.6">
      <c r="B1281" s="257"/>
      <c r="C1281" s="257"/>
      <c r="D1281" s="275"/>
      <c r="E1281" s="275"/>
      <c r="F1281" s="275"/>
      <c r="G1281" s="275"/>
      <c r="H1281" s="275"/>
      <c r="I1281" s="275"/>
      <c r="J1281" s="257"/>
      <c r="K1281" s="257"/>
    </row>
    <row r="1282" spans="2:11" s="12" customFormat="1" ht="12.6">
      <c r="B1282" s="257"/>
      <c r="C1282" s="257"/>
      <c r="D1282" s="275"/>
      <c r="E1282" s="275"/>
      <c r="F1282" s="275"/>
      <c r="G1282" s="275"/>
      <c r="H1282" s="275"/>
      <c r="I1282" s="275"/>
      <c r="J1282" s="257"/>
      <c r="K1282" s="257"/>
    </row>
    <row r="1283" spans="2:11" s="12" customFormat="1" ht="12.6">
      <c r="B1283" s="257"/>
      <c r="C1283" s="257"/>
      <c r="D1283" s="275"/>
      <c r="E1283" s="275"/>
      <c r="F1283" s="275"/>
      <c r="G1283" s="275"/>
      <c r="H1283" s="275"/>
      <c r="I1283" s="275"/>
      <c r="J1283" s="257"/>
      <c r="K1283" s="257"/>
    </row>
    <row r="1284" spans="2:11" s="12" customFormat="1" ht="12.6">
      <c r="B1284" s="257"/>
      <c r="C1284" s="257"/>
      <c r="D1284" s="275"/>
      <c r="E1284" s="275"/>
      <c r="F1284" s="275"/>
      <c r="G1284" s="275"/>
      <c r="H1284" s="275"/>
      <c r="I1284" s="275"/>
      <c r="J1284" s="257"/>
      <c r="K1284" s="257"/>
    </row>
    <row r="1285" spans="2:11" s="12" customFormat="1" ht="12.6">
      <c r="B1285" s="257"/>
      <c r="C1285" s="257"/>
      <c r="D1285" s="275"/>
      <c r="E1285" s="275"/>
      <c r="F1285" s="275"/>
      <c r="G1285" s="275"/>
      <c r="H1285" s="275"/>
      <c r="I1285" s="275"/>
      <c r="J1285" s="257"/>
      <c r="K1285" s="257"/>
    </row>
    <row r="1286" spans="2:11" s="12" customFormat="1" ht="12.6">
      <c r="B1286" s="257"/>
      <c r="C1286" s="257"/>
      <c r="D1286" s="275"/>
      <c r="E1286" s="275"/>
      <c r="F1286" s="275"/>
      <c r="G1286" s="275"/>
      <c r="H1286" s="275"/>
      <c r="I1286" s="275"/>
      <c r="J1286" s="257"/>
      <c r="K1286" s="257"/>
    </row>
    <row r="1287" spans="2:11" s="12" customFormat="1" ht="12.6">
      <c r="B1287" s="257"/>
      <c r="C1287" s="257"/>
      <c r="D1287" s="275"/>
      <c r="E1287" s="275"/>
      <c r="F1287" s="275"/>
      <c r="G1287" s="275"/>
      <c r="H1287" s="275"/>
      <c r="I1287" s="275"/>
      <c r="J1287" s="257"/>
      <c r="K1287" s="257"/>
    </row>
    <row r="1288" spans="2:11" s="12" customFormat="1" ht="12.6">
      <c r="B1288" s="257"/>
      <c r="C1288" s="257"/>
      <c r="D1288" s="275"/>
      <c r="E1288" s="275"/>
      <c r="F1288" s="275"/>
      <c r="G1288" s="275"/>
      <c r="H1288" s="275"/>
      <c r="I1288" s="275"/>
      <c r="J1288" s="257"/>
      <c r="K1288" s="257"/>
    </row>
    <row r="1289" spans="2:11" s="12" customFormat="1" ht="12.6">
      <c r="B1289" s="257"/>
      <c r="C1289" s="257"/>
      <c r="D1289" s="275"/>
      <c r="E1289" s="275"/>
      <c r="F1289" s="275"/>
      <c r="G1289" s="275"/>
      <c r="H1289" s="275"/>
      <c r="I1289" s="275"/>
      <c r="J1289" s="257"/>
      <c r="K1289" s="257"/>
    </row>
    <row r="1290" spans="2:11" s="12" customFormat="1" ht="12.6">
      <c r="B1290" s="257"/>
      <c r="C1290" s="257"/>
      <c r="D1290" s="275"/>
      <c r="E1290" s="275"/>
      <c r="F1290" s="275"/>
      <c r="G1290" s="275"/>
      <c r="H1290" s="275"/>
      <c r="I1290" s="275"/>
      <c r="J1290" s="257"/>
      <c r="K1290" s="257"/>
    </row>
    <row r="1291" spans="2:11" s="12" customFormat="1" ht="12.6">
      <c r="B1291" s="257"/>
      <c r="C1291" s="257"/>
      <c r="D1291" s="275"/>
      <c r="E1291" s="275"/>
      <c r="F1291" s="275"/>
      <c r="G1291" s="275"/>
      <c r="H1291" s="275"/>
      <c r="I1291" s="275"/>
      <c r="J1291" s="257"/>
      <c r="K1291" s="257"/>
    </row>
    <row r="1292" spans="2:11" s="12" customFormat="1" ht="12.6">
      <c r="B1292" s="257"/>
      <c r="C1292" s="257"/>
      <c r="D1292" s="275"/>
      <c r="E1292" s="275"/>
      <c r="F1292" s="275"/>
      <c r="G1292" s="275"/>
      <c r="H1292" s="275"/>
      <c r="I1292" s="275"/>
      <c r="J1292" s="257"/>
      <c r="K1292" s="257"/>
    </row>
    <row r="1293" spans="2:11" s="12" customFormat="1" ht="12.6">
      <c r="B1293" s="257"/>
      <c r="C1293" s="257"/>
      <c r="D1293" s="275"/>
      <c r="E1293" s="275"/>
      <c r="F1293" s="275"/>
      <c r="G1293" s="275"/>
      <c r="H1293" s="275"/>
      <c r="I1293" s="275"/>
      <c r="J1293" s="257"/>
      <c r="K1293" s="257"/>
    </row>
    <row r="1294" spans="2:11" s="12" customFormat="1" ht="12.6">
      <c r="B1294" s="257"/>
      <c r="C1294" s="257"/>
      <c r="D1294" s="275"/>
      <c r="E1294" s="275"/>
      <c r="F1294" s="275"/>
      <c r="G1294" s="275"/>
      <c r="H1294" s="275"/>
      <c r="I1294" s="275"/>
      <c r="J1294" s="257"/>
      <c r="K1294" s="257"/>
    </row>
    <row r="1295" spans="2:11" s="12" customFormat="1" ht="12.6">
      <c r="B1295" s="257"/>
      <c r="C1295" s="257"/>
      <c r="D1295" s="275"/>
      <c r="E1295" s="275"/>
      <c r="F1295" s="275"/>
      <c r="G1295" s="275"/>
      <c r="H1295" s="275"/>
      <c r="I1295" s="275"/>
      <c r="J1295" s="257"/>
      <c r="K1295" s="257"/>
    </row>
    <row r="1296" spans="2:11" s="12" customFormat="1" ht="12.6">
      <c r="B1296" s="257"/>
      <c r="C1296" s="257"/>
      <c r="D1296" s="275"/>
      <c r="E1296" s="275"/>
      <c r="F1296" s="275"/>
      <c r="G1296" s="275"/>
      <c r="H1296" s="275"/>
      <c r="I1296" s="275"/>
      <c r="J1296" s="257"/>
      <c r="K1296" s="257"/>
    </row>
    <row r="1297" spans="2:11" s="12" customFormat="1" ht="12.6">
      <c r="B1297" s="257"/>
      <c r="C1297" s="257"/>
      <c r="D1297" s="275"/>
      <c r="E1297" s="275"/>
      <c r="F1297" s="275"/>
      <c r="G1297" s="275"/>
      <c r="H1297" s="275"/>
      <c r="I1297" s="275"/>
      <c r="J1297" s="257"/>
      <c r="K1297" s="257"/>
    </row>
    <row r="1298" spans="2:11" s="12" customFormat="1" ht="12.6">
      <c r="B1298" s="257"/>
      <c r="C1298" s="257"/>
      <c r="D1298" s="275"/>
      <c r="E1298" s="275"/>
      <c r="F1298" s="275"/>
      <c r="G1298" s="275"/>
      <c r="H1298" s="275"/>
      <c r="I1298" s="275"/>
      <c r="J1298" s="257"/>
      <c r="K1298" s="257"/>
    </row>
    <row r="1299" spans="2:11" s="12" customFormat="1" ht="12.6">
      <c r="B1299" s="257"/>
      <c r="C1299" s="257"/>
      <c r="D1299" s="275"/>
      <c r="E1299" s="275"/>
      <c r="F1299" s="275"/>
      <c r="G1299" s="275"/>
      <c r="H1299" s="275"/>
      <c r="I1299" s="275"/>
      <c r="J1299" s="257"/>
      <c r="K1299" s="257"/>
    </row>
    <row r="1300" spans="2:11" s="12" customFormat="1" ht="12.6">
      <c r="B1300" s="257"/>
      <c r="C1300" s="257"/>
      <c r="D1300" s="275"/>
      <c r="E1300" s="275"/>
      <c r="F1300" s="275"/>
      <c r="G1300" s="275"/>
      <c r="H1300" s="275"/>
      <c r="I1300" s="275"/>
      <c r="J1300" s="257"/>
      <c r="K1300" s="257"/>
    </row>
    <row r="1301" spans="2:11" s="12" customFormat="1" ht="12.6">
      <c r="B1301" s="257"/>
      <c r="C1301" s="257"/>
      <c r="D1301" s="275"/>
      <c r="E1301" s="275"/>
      <c r="F1301" s="275"/>
      <c r="G1301" s="275"/>
      <c r="H1301" s="275"/>
      <c r="I1301" s="275"/>
      <c r="J1301" s="257"/>
      <c r="K1301" s="257"/>
    </row>
    <row r="1302" spans="2:11" s="12" customFormat="1" ht="12.6">
      <c r="B1302" s="257"/>
      <c r="C1302" s="257"/>
      <c r="D1302" s="275"/>
      <c r="E1302" s="275"/>
      <c r="F1302" s="275"/>
      <c r="G1302" s="275"/>
      <c r="H1302" s="275"/>
      <c r="I1302" s="275"/>
      <c r="J1302" s="257"/>
      <c r="K1302" s="257"/>
    </row>
    <row r="1303" spans="2:11" s="12" customFormat="1" ht="12.6">
      <c r="B1303" s="257"/>
      <c r="C1303" s="257"/>
      <c r="D1303" s="275"/>
      <c r="E1303" s="275"/>
      <c r="F1303" s="275"/>
      <c r="G1303" s="275"/>
      <c r="H1303" s="275"/>
      <c r="I1303" s="275"/>
      <c r="J1303" s="257"/>
      <c r="K1303" s="257"/>
    </row>
    <row r="1304" spans="2:11" s="12" customFormat="1" ht="12.6">
      <c r="B1304" s="257"/>
      <c r="C1304" s="257"/>
      <c r="D1304" s="275"/>
      <c r="E1304" s="275"/>
      <c r="F1304" s="275"/>
      <c r="G1304" s="275"/>
      <c r="H1304" s="275"/>
      <c r="I1304" s="275"/>
      <c r="J1304" s="257"/>
      <c r="K1304" s="257"/>
    </row>
    <row r="1305" spans="2:11" s="12" customFormat="1" ht="12.6">
      <c r="B1305" s="257"/>
      <c r="C1305" s="257"/>
      <c r="D1305" s="275"/>
      <c r="E1305" s="275"/>
      <c r="F1305" s="275"/>
      <c r="G1305" s="275"/>
      <c r="H1305" s="275"/>
      <c r="I1305" s="275"/>
      <c r="J1305" s="257"/>
      <c r="K1305" s="257"/>
    </row>
    <row r="1306" spans="2:11" s="12" customFormat="1" ht="12.6">
      <c r="B1306" s="257"/>
      <c r="C1306" s="257"/>
      <c r="D1306" s="275"/>
      <c r="E1306" s="275"/>
      <c r="F1306" s="275"/>
      <c r="G1306" s="275"/>
      <c r="H1306" s="275"/>
      <c r="I1306" s="275"/>
      <c r="J1306" s="257"/>
      <c r="K1306" s="257"/>
    </row>
    <row r="1307" spans="2:11" s="12" customFormat="1" ht="12.6">
      <c r="B1307" s="257"/>
      <c r="C1307" s="257"/>
      <c r="D1307" s="275"/>
      <c r="E1307" s="275"/>
      <c r="F1307" s="275"/>
      <c r="G1307" s="275"/>
      <c r="H1307" s="275"/>
      <c r="I1307" s="275"/>
      <c r="J1307" s="257"/>
      <c r="K1307" s="257"/>
    </row>
    <row r="1308" spans="2:11" s="12" customFormat="1" ht="12.6">
      <c r="B1308" s="257"/>
      <c r="C1308" s="257"/>
      <c r="D1308" s="275"/>
      <c r="E1308" s="275"/>
      <c r="F1308" s="275"/>
      <c r="G1308" s="275"/>
      <c r="H1308" s="275"/>
      <c r="I1308" s="275"/>
      <c r="J1308" s="257"/>
      <c r="K1308" s="257"/>
    </row>
    <row r="1309" spans="2:11" s="12" customFormat="1" ht="12.6">
      <c r="B1309" s="257"/>
      <c r="C1309" s="257"/>
      <c r="D1309" s="275"/>
      <c r="E1309" s="275"/>
      <c r="F1309" s="275"/>
      <c r="G1309" s="275"/>
      <c r="H1309" s="275"/>
      <c r="I1309" s="275"/>
      <c r="J1309" s="257"/>
      <c r="K1309" s="257"/>
    </row>
    <row r="1310" spans="2:11" s="12" customFormat="1" ht="12.6">
      <c r="B1310" s="257"/>
      <c r="C1310" s="257"/>
      <c r="D1310" s="275"/>
      <c r="E1310" s="275"/>
      <c r="F1310" s="275"/>
      <c r="G1310" s="275"/>
      <c r="H1310" s="275"/>
      <c r="I1310" s="275"/>
      <c r="J1310" s="257"/>
      <c r="K1310" s="257"/>
    </row>
    <row r="1311" spans="2:11" s="12" customFormat="1" ht="12.6">
      <c r="B1311" s="257"/>
      <c r="C1311" s="257"/>
      <c r="D1311" s="275"/>
      <c r="E1311" s="275"/>
      <c r="F1311" s="275"/>
      <c r="G1311" s="275"/>
      <c r="H1311" s="275"/>
      <c r="I1311" s="275"/>
      <c r="J1311" s="257"/>
      <c r="K1311" s="257"/>
    </row>
    <row r="1312" spans="2:11" s="12" customFormat="1" ht="12.6">
      <c r="B1312" s="257"/>
      <c r="C1312" s="257"/>
      <c r="D1312" s="275"/>
      <c r="E1312" s="275"/>
      <c r="F1312" s="275"/>
      <c r="G1312" s="275"/>
      <c r="H1312" s="275"/>
      <c r="I1312" s="275"/>
      <c r="J1312" s="257"/>
      <c r="K1312" s="257"/>
    </row>
    <row r="1313" spans="2:11" s="12" customFormat="1" ht="12.6">
      <c r="B1313" s="257"/>
      <c r="C1313" s="257"/>
      <c r="D1313" s="275"/>
      <c r="E1313" s="275"/>
      <c r="F1313" s="275"/>
      <c r="G1313" s="275"/>
      <c r="H1313" s="275"/>
      <c r="I1313" s="275"/>
      <c r="J1313" s="257"/>
      <c r="K1313" s="257"/>
    </row>
    <row r="1314" spans="2:11" s="12" customFormat="1" ht="12.6">
      <c r="B1314" s="257"/>
      <c r="C1314" s="257"/>
      <c r="D1314" s="275"/>
      <c r="E1314" s="275"/>
      <c r="F1314" s="275"/>
      <c r="G1314" s="275"/>
      <c r="H1314" s="275"/>
      <c r="I1314" s="275"/>
      <c r="J1314" s="257"/>
      <c r="K1314" s="257"/>
    </row>
    <row r="1315" spans="2:11" s="12" customFormat="1" ht="12.6">
      <c r="B1315" s="257"/>
      <c r="C1315" s="257"/>
      <c r="D1315" s="275"/>
      <c r="E1315" s="275"/>
      <c r="F1315" s="275"/>
      <c r="G1315" s="275"/>
      <c r="H1315" s="275"/>
      <c r="I1315" s="275"/>
      <c r="J1315" s="257"/>
      <c r="K1315" s="257"/>
    </row>
    <row r="1316" spans="2:11" s="12" customFormat="1" ht="12.6">
      <c r="B1316" s="257"/>
      <c r="C1316" s="257"/>
      <c r="D1316" s="275"/>
      <c r="E1316" s="275"/>
      <c r="F1316" s="275"/>
      <c r="G1316" s="275"/>
      <c r="H1316" s="275"/>
      <c r="I1316" s="275"/>
      <c r="J1316" s="257"/>
      <c r="K1316" s="257"/>
    </row>
    <row r="1317" spans="2:11" s="12" customFormat="1" ht="12.6">
      <c r="B1317" s="257"/>
      <c r="C1317" s="257"/>
      <c r="D1317" s="275"/>
      <c r="E1317" s="275"/>
      <c r="F1317" s="275"/>
      <c r="G1317" s="275"/>
      <c r="H1317" s="275"/>
      <c r="I1317" s="275"/>
      <c r="J1317" s="257"/>
      <c r="K1317" s="257"/>
    </row>
    <row r="1318" spans="2:11" s="12" customFormat="1" ht="12.6">
      <c r="B1318" s="257"/>
      <c r="C1318" s="257"/>
      <c r="D1318" s="275"/>
      <c r="E1318" s="275"/>
      <c r="F1318" s="275"/>
      <c r="G1318" s="275"/>
      <c r="H1318" s="275"/>
      <c r="I1318" s="275"/>
      <c r="J1318" s="257"/>
      <c r="K1318" s="257"/>
    </row>
    <row r="1319" spans="2:11" s="12" customFormat="1" ht="12.6">
      <c r="B1319" s="257"/>
      <c r="C1319" s="257"/>
      <c r="D1319" s="275"/>
      <c r="E1319" s="275"/>
      <c r="F1319" s="275"/>
      <c r="G1319" s="275"/>
      <c r="H1319" s="275"/>
      <c r="I1319" s="275"/>
      <c r="J1319" s="257"/>
      <c r="K1319" s="257"/>
    </row>
    <row r="1320" spans="2:11" s="12" customFormat="1" ht="12.6">
      <c r="B1320" s="257"/>
      <c r="C1320" s="257"/>
      <c r="D1320" s="275"/>
      <c r="E1320" s="275"/>
      <c r="F1320" s="275"/>
      <c r="G1320" s="275"/>
      <c r="H1320" s="275"/>
      <c r="I1320" s="275"/>
      <c r="J1320" s="257"/>
      <c r="K1320" s="257"/>
    </row>
    <row r="1321" spans="2:11" s="12" customFormat="1" ht="12.6">
      <c r="B1321" s="257"/>
      <c r="C1321" s="257"/>
      <c r="D1321" s="275"/>
      <c r="E1321" s="275"/>
      <c r="F1321" s="275"/>
      <c r="G1321" s="275"/>
      <c r="H1321" s="275"/>
      <c r="I1321" s="275"/>
      <c r="J1321" s="257"/>
      <c r="K1321" s="257"/>
    </row>
    <row r="1322" spans="2:11" s="12" customFormat="1" ht="12.6">
      <c r="B1322" s="257"/>
      <c r="C1322" s="257"/>
      <c r="D1322" s="275"/>
      <c r="E1322" s="275"/>
      <c r="F1322" s="275"/>
      <c r="G1322" s="275"/>
      <c r="H1322" s="275"/>
      <c r="I1322" s="275"/>
      <c r="J1322" s="257"/>
      <c r="K1322" s="257"/>
    </row>
    <row r="1323" spans="2:11" s="12" customFormat="1" ht="12.6">
      <c r="B1323" s="257"/>
      <c r="C1323" s="257"/>
      <c r="D1323" s="275"/>
      <c r="E1323" s="275"/>
      <c r="F1323" s="275"/>
      <c r="G1323" s="275"/>
      <c r="H1323" s="275"/>
      <c r="I1323" s="275"/>
      <c r="J1323" s="257"/>
      <c r="K1323" s="257"/>
    </row>
    <row r="1324" spans="2:11" s="12" customFormat="1" ht="12.6">
      <c r="B1324" s="257"/>
      <c r="C1324" s="257"/>
      <c r="D1324" s="275"/>
      <c r="E1324" s="275"/>
      <c r="F1324" s="275"/>
      <c r="G1324" s="275"/>
      <c r="H1324" s="275"/>
      <c r="I1324" s="275"/>
      <c r="J1324" s="257"/>
      <c r="K1324" s="257"/>
    </row>
    <row r="1325" spans="2:11" s="12" customFormat="1" ht="12.6">
      <c r="B1325" s="257"/>
      <c r="C1325" s="257"/>
      <c r="D1325" s="275"/>
      <c r="E1325" s="275"/>
      <c r="F1325" s="275"/>
      <c r="G1325" s="275"/>
      <c r="H1325" s="275"/>
      <c r="I1325" s="275"/>
      <c r="J1325" s="257"/>
      <c r="K1325" s="257"/>
    </row>
    <row r="1326" spans="2:11" s="12" customFormat="1" ht="12.6">
      <c r="B1326" s="257"/>
      <c r="C1326" s="257"/>
      <c r="D1326" s="275"/>
      <c r="E1326" s="275"/>
      <c r="F1326" s="275"/>
      <c r="G1326" s="275"/>
      <c r="H1326" s="275"/>
      <c r="I1326" s="275"/>
      <c r="J1326" s="257"/>
      <c r="K1326" s="257"/>
    </row>
    <row r="1327" spans="2:11" s="12" customFormat="1" ht="12.6">
      <c r="B1327" s="257"/>
      <c r="C1327" s="257"/>
      <c r="D1327" s="275"/>
      <c r="E1327" s="275"/>
      <c r="F1327" s="275"/>
      <c r="G1327" s="275"/>
      <c r="H1327" s="275"/>
      <c r="I1327" s="275"/>
      <c r="J1327" s="257"/>
      <c r="K1327" s="257"/>
    </row>
    <row r="1328" spans="2:11" s="12" customFormat="1" ht="12.6">
      <c r="B1328" s="257"/>
      <c r="C1328" s="257"/>
      <c r="D1328" s="275"/>
      <c r="E1328" s="275"/>
      <c r="F1328" s="275"/>
      <c r="G1328" s="275"/>
      <c r="H1328" s="275"/>
      <c r="I1328" s="275"/>
      <c r="J1328" s="257"/>
      <c r="K1328" s="257"/>
    </row>
    <row r="1329" spans="2:11" s="12" customFormat="1" ht="12.6">
      <c r="B1329" s="257"/>
      <c r="C1329" s="257"/>
      <c r="D1329" s="275"/>
      <c r="E1329" s="275"/>
      <c r="F1329" s="275"/>
      <c r="G1329" s="275"/>
      <c r="H1329" s="275"/>
      <c r="I1329" s="275"/>
      <c r="J1329" s="257"/>
      <c r="K1329" s="257"/>
    </row>
    <row r="1330" spans="2:11" s="12" customFormat="1" ht="12.6">
      <c r="B1330" s="257"/>
      <c r="C1330" s="257"/>
      <c r="D1330" s="275"/>
      <c r="E1330" s="275"/>
      <c r="F1330" s="275"/>
      <c r="G1330" s="275"/>
      <c r="H1330" s="275"/>
      <c r="I1330" s="275"/>
      <c r="J1330" s="257"/>
      <c r="K1330" s="257"/>
    </row>
    <row r="1331" spans="2:11" s="12" customFormat="1" ht="12.6">
      <c r="B1331" s="257"/>
      <c r="C1331" s="257"/>
      <c r="D1331" s="275"/>
      <c r="E1331" s="275"/>
      <c r="F1331" s="275"/>
      <c r="G1331" s="275"/>
      <c r="H1331" s="275"/>
      <c r="I1331" s="275"/>
      <c r="J1331" s="257"/>
      <c r="K1331" s="257"/>
    </row>
    <row r="1332" spans="2:11" s="12" customFormat="1" ht="12.6">
      <c r="B1332" s="257"/>
      <c r="C1332" s="257"/>
      <c r="D1332" s="275"/>
      <c r="E1332" s="275"/>
      <c r="F1332" s="275"/>
      <c r="G1332" s="275"/>
      <c r="H1332" s="275"/>
      <c r="I1332" s="275"/>
      <c r="J1332" s="257"/>
      <c r="K1332" s="257"/>
    </row>
    <row r="1333" spans="2:11" s="12" customFormat="1" ht="12.6">
      <c r="B1333" s="257"/>
      <c r="C1333" s="257"/>
      <c r="D1333" s="275"/>
      <c r="E1333" s="275"/>
      <c r="F1333" s="275"/>
      <c r="G1333" s="275"/>
      <c r="H1333" s="275"/>
      <c r="I1333" s="275"/>
      <c r="J1333" s="257"/>
      <c r="K1333" s="257"/>
    </row>
    <row r="1334" spans="2:11" s="12" customFormat="1" ht="12.6">
      <c r="B1334" s="257"/>
      <c r="C1334" s="257"/>
      <c r="D1334" s="275"/>
      <c r="E1334" s="275"/>
      <c r="F1334" s="275"/>
      <c r="G1334" s="275"/>
      <c r="H1334" s="275"/>
      <c r="I1334" s="275"/>
      <c r="J1334" s="257"/>
      <c r="K1334" s="257"/>
    </row>
    <row r="1335" spans="2:11" s="12" customFormat="1" ht="12.6">
      <c r="B1335" s="257"/>
      <c r="C1335" s="257"/>
      <c r="D1335" s="275"/>
      <c r="E1335" s="275"/>
      <c r="F1335" s="275"/>
      <c r="G1335" s="275"/>
      <c r="H1335" s="275"/>
      <c r="I1335" s="275"/>
      <c r="J1335" s="257"/>
      <c r="K1335" s="257"/>
    </row>
    <row r="1336" spans="2:11" s="12" customFormat="1" ht="12.6">
      <c r="B1336" s="257"/>
      <c r="C1336" s="257"/>
      <c r="D1336" s="275"/>
      <c r="E1336" s="275"/>
      <c r="F1336" s="275"/>
      <c r="G1336" s="275"/>
      <c r="H1336" s="275"/>
      <c r="I1336" s="275"/>
      <c r="J1336" s="257"/>
      <c r="K1336" s="257"/>
    </row>
    <row r="1337" spans="2:11" s="12" customFormat="1" ht="12.6">
      <c r="B1337" s="257"/>
      <c r="C1337" s="257"/>
      <c r="D1337" s="275"/>
      <c r="E1337" s="275"/>
      <c r="F1337" s="275"/>
      <c r="G1337" s="275"/>
      <c r="H1337" s="275"/>
      <c r="I1337" s="275"/>
      <c r="J1337" s="257"/>
      <c r="K1337" s="257"/>
    </row>
    <row r="1338" spans="2:11" s="12" customFormat="1" ht="12.6">
      <c r="B1338" s="257"/>
      <c r="C1338" s="257"/>
      <c r="D1338" s="275"/>
      <c r="E1338" s="275"/>
      <c r="F1338" s="275"/>
      <c r="G1338" s="275"/>
      <c r="H1338" s="275"/>
      <c r="I1338" s="275"/>
      <c r="J1338" s="257"/>
      <c r="K1338" s="257"/>
    </row>
    <row r="1339" spans="2:11" s="12" customFormat="1" ht="12.6">
      <c r="B1339" s="257"/>
      <c r="C1339" s="257"/>
      <c r="D1339" s="275"/>
      <c r="E1339" s="275"/>
      <c r="F1339" s="275"/>
      <c r="G1339" s="275"/>
      <c r="H1339" s="275"/>
      <c r="I1339" s="275"/>
      <c r="J1339" s="257"/>
      <c r="K1339" s="257"/>
    </row>
    <row r="1340" spans="2:11" s="12" customFormat="1" ht="12.6">
      <c r="B1340" s="257"/>
      <c r="C1340" s="257"/>
      <c r="D1340" s="275"/>
      <c r="E1340" s="275"/>
      <c r="F1340" s="275"/>
      <c r="G1340" s="275"/>
      <c r="H1340" s="275"/>
      <c r="I1340" s="275"/>
      <c r="J1340" s="257"/>
      <c r="K1340" s="257"/>
    </row>
    <row r="1341" spans="2:11" s="12" customFormat="1" ht="12.6">
      <c r="B1341" s="257"/>
      <c r="C1341" s="257"/>
      <c r="D1341" s="275"/>
      <c r="E1341" s="275"/>
      <c r="F1341" s="275"/>
      <c r="G1341" s="275"/>
      <c r="H1341" s="275"/>
      <c r="I1341" s="275"/>
      <c r="J1341" s="257"/>
      <c r="K1341" s="257"/>
    </row>
    <row r="1342" spans="2:11" s="12" customFormat="1" ht="12.6">
      <c r="B1342" s="257"/>
      <c r="C1342" s="257"/>
      <c r="D1342" s="275"/>
      <c r="E1342" s="275"/>
      <c r="F1342" s="275"/>
      <c r="G1342" s="275"/>
      <c r="H1342" s="275"/>
      <c r="I1342" s="275"/>
      <c r="J1342" s="257"/>
      <c r="K1342" s="257"/>
    </row>
    <row r="1343" spans="2:11" s="12" customFormat="1" ht="12.6">
      <c r="B1343" s="257"/>
      <c r="C1343" s="257"/>
      <c r="D1343" s="275"/>
      <c r="E1343" s="275"/>
      <c r="F1343" s="275"/>
      <c r="G1343" s="275"/>
      <c r="H1343" s="275"/>
      <c r="I1343" s="275"/>
      <c r="J1343" s="257"/>
      <c r="K1343" s="257"/>
    </row>
    <row r="1344" spans="2:11" s="12" customFormat="1" ht="12.6">
      <c r="B1344" s="257"/>
      <c r="C1344" s="257"/>
      <c r="D1344" s="275"/>
      <c r="E1344" s="275"/>
      <c r="F1344" s="275"/>
      <c r="G1344" s="275"/>
      <c r="H1344" s="275"/>
      <c r="I1344" s="275"/>
      <c r="J1344" s="257"/>
      <c r="K1344" s="257"/>
    </row>
    <row r="1345" spans="2:11" s="12" customFormat="1" ht="12.6">
      <c r="B1345" s="257"/>
      <c r="C1345" s="257"/>
      <c r="D1345" s="275"/>
      <c r="E1345" s="275"/>
      <c r="F1345" s="275"/>
      <c r="G1345" s="275"/>
      <c r="H1345" s="275"/>
      <c r="I1345" s="275"/>
      <c r="J1345" s="257"/>
      <c r="K1345" s="257"/>
    </row>
    <row r="1346" spans="2:11" s="12" customFormat="1" ht="12.6">
      <c r="B1346" s="257"/>
      <c r="C1346" s="257"/>
      <c r="D1346" s="275"/>
      <c r="E1346" s="275"/>
      <c r="F1346" s="275"/>
      <c r="G1346" s="275"/>
      <c r="H1346" s="275"/>
      <c r="I1346" s="275"/>
      <c r="J1346" s="257"/>
      <c r="K1346" s="257"/>
    </row>
    <row r="1347" spans="2:11" s="12" customFormat="1" ht="12.6">
      <c r="B1347" s="257"/>
      <c r="C1347" s="257"/>
      <c r="D1347" s="275"/>
      <c r="E1347" s="275"/>
      <c r="F1347" s="275"/>
      <c r="G1347" s="275"/>
      <c r="H1347" s="275"/>
      <c r="I1347" s="275"/>
      <c r="J1347" s="257"/>
      <c r="K1347" s="257"/>
    </row>
    <row r="1348" spans="2:11" s="12" customFormat="1" ht="12.6">
      <c r="B1348" s="257"/>
      <c r="C1348" s="257"/>
      <c r="D1348" s="275"/>
      <c r="E1348" s="275"/>
      <c r="F1348" s="275"/>
      <c r="G1348" s="275"/>
      <c r="H1348" s="275"/>
      <c r="I1348" s="275"/>
      <c r="J1348" s="257"/>
      <c r="K1348" s="257"/>
    </row>
    <row r="1349" spans="2:11" s="12" customFormat="1" ht="12.6">
      <c r="B1349" s="257"/>
      <c r="C1349" s="257"/>
      <c r="D1349" s="275"/>
      <c r="E1349" s="275"/>
      <c r="F1349" s="275"/>
      <c r="G1349" s="275"/>
      <c r="H1349" s="275"/>
      <c r="I1349" s="275"/>
      <c r="J1349" s="257"/>
      <c r="K1349" s="257"/>
    </row>
    <row r="1350" spans="2:11" s="12" customFormat="1" ht="12.6">
      <c r="B1350" s="257"/>
      <c r="C1350" s="257"/>
      <c r="D1350" s="275"/>
      <c r="E1350" s="275"/>
      <c r="F1350" s="275"/>
      <c r="G1350" s="275"/>
      <c r="H1350" s="275"/>
      <c r="I1350" s="275"/>
      <c r="J1350" s="257"/>
      <c r="K1350" s="257"/>
    </row>
    <row r="1351" spans="2:11" s="12" customFormat="1" ht="12.6">
      <c r="B1351" s="257"/>
      <c r="C1351" s="257"/>
      <c r="D1351" s="275"/>
      <c r="E1351" s="275"/>
      <c r="F1351" s="275"/>
      <c r="G1351" s="275"/>
      <c r="H1351" s="275"/>
      <c r="I1351" s="275"/>
      <c r="J1351" s="257"/>
      <c r="K1351" s="257"/>
    </row>
    <row r="1352" spans="2:11" s="12" customFormat="1" ht="12.6">
      <c r="B1352" s="257"/>
      <c r="C1352" s="257"/>
      <c r="D1352" s="275"/>
      <c r="E1352" s="275"/>
      <c r="F1352" s="275"/>
      <c r="G1352" s="275"/>
      <c r="H1352" s="275"/>
      <c r="I1352" s="275"/>
      <c r="J1352" s="257"/>
      <c r="K1352" s="257"/>
    </row>
    <row r="1353" spans="2:11" s="12" customFormat="1" ht="12.6">
      <c r="B1353" s="257"/>
      <c r="C1353" s="257"/>
      <c r="D1353" s="275"/>
      <c r="E1353" s="275"/>
      <c r="F1353" s="275"/>
      <c r="G1353" s="275"/>
      <c r="H1353" s="275"/>
      <c r="I1353" s="275"/>
      <c r="J1353" s="257"/>
      <c r="K1353" s="257"/>
    </row>
    <row r="1354" spans="2:11" s="12" customFormat="1" ht="12.6">
      <c r="B1354" s="257"/>
      <c r="C1354" s="257"/>
      <c r="D1354" s="275"/>
      <c r="E1354" s="275"/>
      <c r="F1354" s="275"/>
      <c r="G1354" s="275"/>
      <c r="H1354" s="275"/>
      <c r="I1354" s="275"/>
      <c r="J1354" s="257"/>
      <c r="K1354" s="257"/>
    </row>
    <row r="1355" spans="2:11" s="12" customFormat="1" ht="12.6">
      <c r="B1355" s="257"/>
      <c r="C1355" s="257"/>
      <c r="D1355" s="275"/>
      <c r="E1355" s="275"/>
      <c r="F1355" s="275"/>
      <c r="G1355" s="275"/>
      <c r="H1355" s="275"/>
      <c r="I1355" s="275"/>
      <c r="J1355" s="257"/>
      <c r="K1355" s="257"/>
    </row>
    <row r="1356" spans="2:11" s="12" customFormat="1" ht="12.6">
      <c r="B1356" s="257"/>
      <c r="C1356" s="257"/>
      <c r="D1356" s="275"/>
      <c r="E1356" s="275"/>
      <c r="F1356" s="275"/>
      <c r="G1356" s="275"/>
      <c r="H1356" s="275"/>
      <c r="I1356" s="275"/>
      <c r="J1356" s="257"/>
      <c r="K1356" s="257"/>
    </row>
    <row r="1357" spans="2:11" s="12" customFormat="1" ht="12.6">
      <c r="B1357" s="257"/>
      <c r="C1357" s="257"/>
      <c r="D1357" s="275"/>
      <c r="E1357" s="275"/>
      <c r="F1357" s="275"/>
      <c r="G1357" s="275"/>
      <c r="H1357" s="275"/>
      <c r="I1357" s="275"/>
      <c r="J1357" s="257"/>
      <c r="K1357" s="257"/>
    </row>
    <row r="1358" spans="2:11" s="12" customFormat="1" ht="12.6">
      <c r="B1358" s="257"/>
      <c r="C1358" s="257"/>
      <c r="D1358" s="275"/>
      <c r="E1358" s="275"/>
      <c r="F1358" s="275"/>
      <c r="G1358" s="275"/>
      <c r="H1358" s="275"/>
      <c r="I1358" s="275"/>
      <c r="J1358" s="257"/>
      <c r="K1358" s="257"/>
    </row>
    <row r="1359" spans="2:11" s="12" customFormat="1" ht="12.6">
      <c r="B1359" s="257"/>
      <c r="C1359" s="257"/>
      <c r="D1359" s="275"/>
      <c r="E1359" s="275"/>
      <c r="F1359" s="275"/>
      <c r="G1359" s="275"/>
      <c r="H1359" s="275"/>
      <c r="I1359" s="275"/>
      <c r="J1359" s="257"/>
      <c r="K1359" s="257"/>
    </row>
    <row r="1360" spans="2:11" s="12" customFormat="1" ht="12.6">
      <c r="B1360" s="257"/>
      <c r="C1360" s="257"/>
      <c r="D1360" s="275"/>
      <c r="E1360" s="275"/>
      <c r="F1360" s="275"/>
      <c r="G1360" s="275"/>
      <c r="H1360" s="275"/>
      <c r="I1360" s="275"/>
      <c r="J1360" s="257"/>
      <c r="K1360" s="257"/>
    </row>
    <row r="1361" spans="2:14" s="12" customFormat="1" ht="12.6">
      <c r="B1361" s="257"/>
      <c r="C1361" s="257"/>
      <c r="D1361" s="275"/>
      <c r="E1361" s="275"/>
      <c r="F1361" s="275"/>
      <c r="G1361" s="275"/>
      <c r="H1361" s="275"/>
      <c r="I1361" s="275"/>
      <c r="J1361" s="257"/>
      <c r="K1361" s="257"/>
    </row>
    <row r="1362" spans="2:14" s="12" customFormat="1" ht="12.6">
      <c r="B1362" s="257"/>
      <c r="C1362" s="257"/>
      <c r="D1362" s="275"/>
      <c r="E1362" s="275"/>
      <c r="F1362" s="275"/>
      <c r="G1362" s="275"/>
      <c r="H1362" s="275"/>
      <c r="I1362" s="275"/>
      <c r="J1362" s="257"/>
      <c r="K1362" s="257"/>
    </row>
    <row r="1363" spans="2:14" s="12" customFormat="1" ht="12.6">
      <c r="B1363" s="257"/>
      <c r="C1363" s="257"/>
      <c r="D1363" s="275"/>
      <c r="E1363" s="275"/>
      <c r="F1363" s="275"/>
      <c r="G1363" s="275"/>
      <c r="H1363" s="275"/>
      <c r="I1363" s="275"/>
      <c r="J1363" s="257"/>
      <c r="K1363" s="257"/>
    </row>
    <row r="1364" spans="2:14" s="12" customFormat="1" ht="12.6">
      <c r="B1364" s="257"/>
      <c r="C1364" s="257"/>
      <c r="D1364" s="275"/>
      <c r="E1364" s="275"/>
      <c r="F1364" s="275"/>
      <c r="G1364" s="275"/>
      <c r="H1364" s="275"/>
      <c r="I1364" s="275"/>
      <c r="J1364" s="257"/>
      <c r="K1364" s="257"/>
    </row>
    <row r="1365" spans="2:14" s="12" customFormat="1" ht="12.6">
      <c r="B1365" s="257"/>
      <c r="C1365" s="257"/>
      <c r="D1365" s="275"/>
      <c r="E1365" s="275"/>
      <c r="F1365" s="275"/>
      <c r="G1365" s="275"/>
      <c r="H1365" s="275"/>
      <c r="I1365" s="275"/>
      <c r="J1365" s="257"/>
      <c r="K1365" s="257"/>
    </row>
    <row r="1366" spans="2:14" s="12" customFormat="1" ht="12.6">
      <c r="B1366" s="257"/>
      <c r="C1366" s="257"/>
      <c r="D1366" s="275"/>
      <c r="E1366" s="275"/>
      <c r="F1366" s="275"/>
      <c r="G1366" s="275"/>
      <c r="H1366" s="275"/>
      <c r="I1366" s="275"/>
      <c r="J1366" s="257"/>
      <c r="K1366" s="257"/>
    </row>
    <row r="1367" spans="2:14" s="12" customFormat="1" ht="12.6">
      <c r="B1367" s="257"/>
      <c r="C1367" s="257"/>
      <c r="D1367" s="275"/>
      <c r="E1367" s="275"/>
      <c r="F1367" s="275"/>
      <c r="G1367" s="275"/>
      <c r="H1367" s="275"/>
      <c r="I1367" s="275"/>
      <c r="J1367" s="257"/>
      <c r="K1367" s="257"/>
    </row>
    <row r="1368" spans="2:14" s="12" customFormat="1" ht="12.6">
      <c r="B1368" s="257"/>
      <c r="C1368" s="257"/>
      <c r="D1368" s="275"/>
      <c r="E1368" s="275"/>
      <c r="F1368" s="275"/>
      <c r="G1368" s="275"/>
      <c r="H1368" s="275"/>
      <c r="I1368" s="275"/>
      <c r="J1368" s="257"/>
      <c r="K1368" s="257"/>
    </row>
    <row r="1369" spans="2:14" s="12" customFormat="1" ht="12.6">
      <c r="B1369" s="257"/>
      <c r="C1369" s="257"/>
      <c r="D1369" s="275"/>
      <c r="E1369" s="275"/>
      <c r="F1369" s="275"/>
      <c r="G1369" s="275"/>
      <c r="H1369" s="275"/>
      <c r="I1369" s="275"/>
      <c r="J1369" s="257"/>
      <c r="K1369" s="257"/>
    </row>
    <row r="1370" spans="2:14" s="12" customFormat="1" ht="12.6">
      <c r="B1370" s="257"/>
      <c r="C1370" s="257"/>
      <c r="D1370" s="275"/>
      <c r="E1370" s="275"/>
      <c r="F1370" s="275"/>
      <c r="G1370" s="275"/>
      <c r="H1370" s="275"/>
      <c r="I1370" s="275"/>
      <c r="J1370" s="257"/>
      <c r="K1370" s="257"/>
    </row>
    <row r="1371" spans="2:14" s="12" customFormat="1" ht="12.6">
      <c r="B1371" s="257"/>
      <c r="C1371" s="257"/>
      <c r="D1371" s="275"/>
      <c r="E1371" s="275"/>
      <c r="F1371" s="275"/>
      <c r="G1371" s="275"/>
      <c r="H1371" s="275"/>
      <c r="I1371" s="275"/>
      <c r="J1371" s="257"/>
      <c r="K1371" s="257"/>
    </row>
    <row r="1372" spans="2:14" s="12" customFormat="1" ht="12.6">
      <c r="B1372" s="257"/>
      <c r="C1372" s="257"/>
      <c r="D1372" s="275"/>
      <c r="E1372" s="275"/>
      <c r="F1372" s="275"/>
      <c r="G1372" s="275"/>
      <c r="H1372" s="275"/>
      <c r="I1372" s="275"/>
      <c r="J1372" s="257"/>
      <c r="K1372" s="257"/>
    </row>
    <row r="1373" spans="2:14" s="287" customFormat="1" ht="37.799999999999997">
      <c r="B1373" s="282" t="s">
        <v>26</v>
      </c>
      <c r="C1373" s="283"/>
      <c r="D1373" s="283" t="s">
        <v>25</v>
      </c>
      <c r="E1373" s="283" t="s">
        <v>0</v>
      </c>
      <c r="F1373" s="284"/>
      <c r="G1373" s="282" t="s">
        <v>22</v>
      </c>
      <c r="H1373" s="283"/>
      <c r="I1373" s="283" t="s">
        <v>25</v>
      </c>
      <c r="J1373" s="283" t="s">
        <v>0</v>
      </c>
      <c r="K1373" s="285"/>
      <c r="L1373" s="286" t="s">
        <v>65</v>
      </c>
      <c r="M1373" s="284" t="s">
        <v>25</v>
      </c>
      <c r="N1373" s="284" t="s">
        <v>0</v>
      </c>
    </row>
    <row r="1374" spans="2:14" s="287" customFormat="1" ht="12.6">
      <c r="B1374" s="288">
        <f t="shared" ref="B1374:B1405" si="8">+B19</f>
        <v>37653</v>
      </c>
      <c r="C1374" s="289"/>
      <c r="D1374" s="290">
        <f t="shared" ref="D1374:E1393" si="9">+D19</f>
        <v>2559</v>
      </c>
      <c r="E1374" s="290">
        <f t="shared" si="9"/>
        <v>870.24994100000004</v>
      </c>
      <c r="F1374" s="290"/>
      <c r="G1374" s="288">
        <f t="shared" ref="G1374:G1437" si="10">+B1374</f>
        <v>37653</v>
      </c>
      <c r="H1374" s="289"/>
      <c r="I1374" s="290">
        <f t="shared" ref="I1374:I1405" si="11">+D651</f>
        <v>121</v>
      </c>
      <c r="J1374" s="290">
        <f t="shared" ref="J1374:J1405" si="12">+E651</f>
        <v>249.62236600000003</v>
      </c>
      <c r="K1374" s="285"/>
      <c r="L1374" s="288">
        <f t="shared" ref="L1374:L1437" si="13">+G1374</f>
        <v>37653</v>
      </c>
      <c r="M1374" s="290">
        <f t="shared" ref="M1374:M1437" si="14">+D1374+I1374</f>
        <v>2680</v>
      </c>
      <c r="N1374" s="290">
        <f t="shared" ref="N1374:N1437" si="15">+E1374+J1374</f>
        <v>1119.8723070000001</v>
      </c>
    </row>
    <row r="1375" spans="2:14" s="287" customFormat="1" ht="12.6">
      <c r="B1375" s="288">
        <f t="shared" si="8"/>
        <v>37681</v>
      </c>
      <c r="C1375" s="289"/>
      <c r="D1375" s="290">
        <f t="shared" si="9"/>
        <v>2718</v>
      </c>
      <c r="E1375" s="290">
        <f t="shared" si="9"/>
        <v>942.96481800000004</v>
      </c>
      <c r="F1375" s="290"/>
      <c r="G1375" s="288">
        <f t="shared" si="10"/>
        <v>37681</v>
      </c>
      <c r="H1375" s="289"/>
      <c r="I1375" s="290">
        <f t="shared" si="11"/>
        <v>131</v>
      </c>
      <c r="J1375" s="290">
        <f t="shared" si="12"/>
        <v>262.05527700000005</v>
      </c>
      <c r="K1375" s="285"/>
      <c r="L1375" s="288">
        <f t="shared" si="13"/>
        <v>37681</v>
      </c>
      <c r="M1375" s="290">
        <f t="shared" si="14"/>
        <v>2849</v>
      </c>
      <c r="N1375" s="290">
        <f t="shared" si="15"/>
        <v>1205.0200950000001</v>
      </c>
    </row>
    <row r="1376" spans="2:14" s="287" customFormat="1" ht="12.6">
      <c r="B1376" s="288">
        <f t="shared" si="8"/>
        <v>37712</v>
      </c>
      <c r="C1376" s="289"/>
      <c r="D1376" s="290">
        <f t="shared" si="9"/>
        <v>2883</v>
      </c>
      <c r="E1376" s="290">
        <f t="shared" si="9"/>
        <v>1037.6269800000002</v>
      </c>
      <c r="F1376" s="290"/>
      <c r="G1376" s="288">
        <f t="shared" si="10"/>
        <v>37712</v>
      </c>
      <c r="H1376" s="289"/>
      <c r="I1376" s="290">
        <f t="shared" si="11"/>
        <v>137</v>
      </c>
      <c r="J1376" s="290">
        <f t="shared" si="12"/>
        <v>313.92261300000007</v>
      </c>
      <c r="K1376" s="285"/>
      <c r="L1376" s="288">
        <f t="shared" si="13"/>
        <v>37712</v>
      </c>
      <c r="M1376" s="290">
        <f t="shared" si="14"/>
        <v>3020</v>
      </c>
      <c r="N1376" s="290">
        <f t="shared" si="15"/>
        <v>1351.5495930000002</v>
      </c>
    </row>
    <row r="1377" spans="2:14" s="287" customFormat="1" ht="12.6">
      <c r="B1377" s="288">
        <f t="shared" si="8"/>
        <v>37742</v>
      </c>
      <c r="C1377" s="289"/>
      <c r="D1377" s="290">
        <f t="shared" si="9"/>
        <v>2976</v>
      </c>
      <c r="E1377" s="290">
        <f t="shared" si="9"/>
        <v>1111.3801860000001</v>
      </c>
      <c r="F1377" s="290"/>
      <c r="G1377" s="288">
        <f t="shared" si="10"/>
        <v>37742</v>
      </c>
      <c r="H1377" s="289"/>
      <c r="I1377" s="290">
        <f t="shared" si="11"/>
        <v>149</v>
      </c>
      <c r="J1377" s="290">
        <f t="shared" si="12"/>
        <v>318.02967500000005</v>
      </c>
      <c r="K1377" s="285"/>
      <c r="L1377" s="288">
        <f t="shared" si="13"/>
        <v>37742</v>
      </c>
      <c r="M1377" s="290">
        <f t="shared" si="14"/>
        <v>3125</v>
      </c>
      <c r="N1377" s="290">
        <f t="shared" si="15"/>
        <v>1429.4098610000001</v>
      </c>
    </row>
    <row r="1378" spans="2:14" s="287" customFormat="1" ht="12.6">
      <c r="B1378" s="288">
        <f t="shared" si="8"/>
        <v>37773</v>
      </c>
      <c r="C1378" s="289"/>
      <c r="D1378" s="290">
        <f t="shared" si="9"/>
        <v>3092</v>
      </c>
      <c r="E1378" s="290">
        <f t="shared" si="9"/>
        <v>1207.7873669999999</v>
      </c>
      <c r="F1378" s="290"/>
      <c r="G1378" s="288">
        <f t="shared" si="10"/>
        <v>37773</v>
      </c>
      <c r="H1378" s="289"/>
      <c r="I1378" s="290">
        <f t="shared" si="11"/>
        <v>152</v>
      </c>
      <c r="J1378" s="290">
        <f t="shared" si="12"/>
        <v>301.12167500000004</v>
      </c>
      <c r="K1378" s="285"/>
      <c r="L1378" s="288">
        <f t="shared" si="13"/>
        <v>37773</v>
      </c>
      <c r="M1378" s="290">
        <f t="shared" si="14"/>
        <v>3244</v>
      </c>
      <c r="N1378" s="290">
        <f t="shared" si="15"/>
        <v>1508.909042</v>
      </c>
    </row>
    <row r="1379" spans="2:14" s="287" customFormat="1" ht="12.6">
      <c r="B1379" s="288">
        <f t="shared" si="8"/>
        <v>37803</v>
      </c>
      <c r="C1379" s="289"/>
      <c r="D1379" s="290">
        <f t="shared" si="9"/>
        <v>3205</v>
      </c>
      <c r="E1379" s="290">
        <f t="shared" si="9"/>
        <v>1269.3781020000001</v>
      </c>
      <c r="F1379" s="290"/>
      <c r="G1379" s="288">
        <f t="shared" si="10"/>
        <v>37803</v>
      </c>
      <c r="H1379" s="289"/>
      <c r="I1379" s="290">
        <f t="shared" si="11"/>
        <v>159</v>
      </c>
      <c r="J1379" s="290">
        <f t="shared" si="12"/>
        <v>305.30162000000007</v>
      </c>
      <c r="K1379" s="285"/>
      <c r="L1379" s="288">
        <f t="shared" si="13"/>
        <v>37803</v>
      </c>
      <c r="M1379" s="290">
        <f t="shared" si="14"/>
        <v>3364</v>
      </c>
      <c r="N1379" s="290">
        <f t="shared" si="15"/>
        <v>1574.6797220000003</v>
      </c>
    </row>
    <row r="1380" spans="2:14" s="287" customFormat="1" ht="12.6">
      <c r="B1380" s="288">
        <f t="shared" si="8"/>
        <v>37834</v>
      </c>
      <c r="C1380" s="289"/>
      <c r="D1380" s="290">
        <f t="shared" si="9"/>
        <v>3326</v>
      </c>
      <c r="E1380" s="290">
        <f t="shared" si="9"/>
        <v>1332.7735660000001</v>
      </c>
      <c r="F1380" s="290"/>
      <c r="G1380" s="288">
        <f t="shared" si="10"/>
        <v>37834</v>
      </c>
      <c r="H1380" s="289"/>
      <c r="I1380" s="290">
        <f t="shared" si="11"/>
        <v>160</v>
      </c>
      <c r="J1380" s="290">
        <f t="shared" si="12"/>
        <v>311.36695900000001</v>
      </c>
      <c r="K1380" s="285"/>
      <c r="L1380" s="288">
        <f t="shared" si="13"/>
        <v>37834</v>
      </c>
      <c r="M1380" s="290">
        <f t="shared" si="14"/>
        <v>3486</v>
      </c>
      <c r="N1380" s="290">
        <f t="shared" si="15"/>
        <v>1644.140525</v>
      </c>
    </row>
    <row r="1381" spans="2:14" s="287" customFormat="1" ht="12.6">
      <c r="B1381" s="288">
        <f t="shared" si="8"/>
        <v>37865</v>
      </c>
      <c r="C1381" s="289"/>
      <c r="D1381" s="290">
        <f t="shared" si="9"/>
        <v>3434</v>
      </c>
      <c r="E1381" s="290">
        <f t="shared" si="9"/>
        <v>1367.536926</v>
      </c>
      <c r="F1381" s="290"/>
      <c r="G1381" s="288">
        <f t="shared" si="10"/>
        <v>37865</v>
      </c>
      <c r="H1381" s="289"/>
      <c r="I1381" s="290">
        <f t="shared" si="11"/>
        <v>170</v>
      </c>
      <c r="J1381" s="290">
        <f t="shared" si="12"/>
        <v>272.85405900000001</v>
      </c>
      <c r="K1381" s="285"/>
      <c r="L1381" s="288">
        <f t="shared" si="13"/>
        <v>37865</v>
      </c>
      <c r="M1381" s="290">
        <f t="shared" si="14"/>
        <v>3604</v>
      </c>
      <c r="N1381" s="290">
        <f t="shared" si="15"/>
        <v>1640.390985</v>
      </c>
    </row>
    <row r="1382" spans="2:14" s="287" customFormat="1" ht="12.6">
      <c r="B1382" s="288">
        <f t="shared" si="8"/>
        <v>37895</v>
      </c>
      <c r="C1382" s="289"/>
      <c r="D1382" s="290">
        <f t="shared" si="9"/>
        <v>3473</v>
      </c>
      <c r="E1382" s="290">
        <f t="shared" si="9"/>
        <v>1414.173442</v>
      </c>
      <c r="F1382" s="290"/>
      <c r="G1382" s="288">
        <f t="shared" si="10"/>
        <v>37895</v>
      </c>
      <c r="H1382" s="289"/>
      <c r="I1382" s="290">
        <f t="shared" si="11"/>
        <v>173</v>
      </c>
      <c r="J1382" s="290">
        <f t="shared" si="12"/>
        <v>277.20442000000003</v>
      </c>
      <c r="K1382" s="285"/>
      <c r="L1382" s="288">
        <f t="shared" si="13"/>
        <v>37895</v>
      </c>
      <c r="M1382" s="290">
        <f t="shared" si="14"/>
        <v>3646</v>
      </c>
      <c r="N1382" s="290">
        <f t="shared" si="15"/>
        <v>1691.3778620000001</v>
      </c>
    </row>
    <row r="1383" spans="2:14" s="287" customFormat="1" ht="12.6">
      <c r="B1383" s="288">
        <f t="shared" si="8"/>
        <v>37926</v>
      </c>
      <c r="C1383" s="289"/>
      <c r="D1383" s="290">
        <f t="shared" si="9"/>
        <v>3563</v>
      </c>
      <c r="E1383" s="290">
        <f t="shared" si="9"/>
        <v>1459.761927</v>
      </c>
      <c r="F1383" s="290"/>
      <c r="G1383" s="288">
        <f t="shared" si="10"/>
        <v>37926</v>
      </c>
      <c r="H1383" s="289"/>
      <c r="I1383" s="290">
        <f t="shared" si="11"/>
        <v>180</v>
      </c>
      <c r="J1383" s="290">
        <f t="shared" si="12"/>
        <v>202.08094800000001</v>
      </c>
      <c r="K1383" s="285"/>
      <c r="L1383" s="288">
        <f t="shared" si="13"/>
        <v>37926</v>
      </c>
      <c r="M1383" s="290">
        <f t="shared" si="14"/>
        <v>3743</v>
      </c>
      <c r="N1383" s="290">
        <f t="shared" si="15"/>
        <v>1661.842875</v>
      </c>
    </row>
    <row r="1384" spans="2:14" s="287" customFormat="1" ht="12.6">
      <c r="B1384" s="288">
        <f t="shared" si="8"/>
        <v>37956</v>
      </c>
      <c r="C1384" s="289"/>
      <c r="D1384" s="290">
        <f t="shared" si="9"/>
        <v>3654</v>
      </c>
      <c r="E1384" s="290">
        <f t="shared" si="9"/>
        <v>1489.9382500000002</v>
      </c>
      <c r="F1384" s="290"/>
      <c r="G1384" s="288">
        <f t="shared" si="10"/>
        <v>37956</v>
      </c>
      <c r="H1384" s="289"/>
      <c r="I1384" s="290">
        <f t="shared" si="11"/>
        <v>187</v>
      </c>
      <c r="J1384" s="290">
        <f t="shared" si="12"/>
        <v>186.26830800000002</v>
      </c>
      <c r="K1384" s="285"/>
      <c r="L1384" s="288">
        <f t="shared" si="13"/>
        <v>37956</v>
      </c>
      <c r="M1384" s="290">
        <f t="shared" si="14"/>
        <v>3841</v>
      </c>
      <c r="N1384" s="290">
        <f t="shared" si="15"/>
        <v>1676.2065580000001</v>
      </c>
    </row>
    <row r="1385" spans="2:14" s="287" customFormat="1" ht="12.6">
      <c r="B1385" s="288">
        <f t="shared" si="8"/>
        <v>37987</v>
      </c>
      <c r="C1385" s="289"/>
      <c r="D1385" s="290">
        <f t="shared" si="9"/>
        <v>3646</v>
      </c>
      <c r="E1385" s="290">
        <f t="shared" si="9"/>
        <v>1514.742236</v>
      </c>
      <c r="F1385" s="290"/>
      <c r="G1385" s="288">
        <f t="shared" si="10"/>
        <v>37987</v>
      </c>
      <c r="H1385" s="289"/>
      <c r="I1385" s="290">
        <f t="shared" si="11"/>
        <v>184</v>
      </c>
      <c r="J1385" s="290">
        <f t="shared" si="12"/>
        <v>138.303077</v>
      </c>
      <c r="K1385" s="285"/>
      <c r="L1385" s="288">
        <f t="shared" si="13"/>
        <v>37987</v>
      </c>
      <c r="M1385" s="290">
        <f t="shared" si="14"/>
        <v>3830</v>
      </c>
      <c r="N1385" s="290">
        <f t="shared" si="15"/>
        <v>1653.0453130000001</v>
      </c>
    </row>
    <row r="1386" spans="2:14" s="287" customFormat="1" ht="12.6">
      <c r="B1386" s="288">
        <f t="shared" si="8"/>
        <v>38018</v>
      </c>
      <c r="C1386" s="289"/>
      <c r="D1386" s="290">
        <f t="shared" si="9"/>
        <v>3644</v>
      </c>
      <c r="E1386" s="290">
        <f t="shared" si="9"/>
        <v>1503.2856350000002</v>
      </c>
      <c r="F1386" s="290"/>
      <c r="G1386" s="288">
        <f t="shared" si="10"/>
        <v>38018</v>
      </c>
      <c r="H1386" s="289"/>
      <c r="I1386" s="290">
        <f t="shared" si="11"/>
        <v>188</v>
      </c>
      <c r="J1386" s="290">
        <f t="shared" si="12"/>
        <v>133.68865500000001</v>
      </c>
      <c r="K1386" s="285"/>
      <c r="L1386" s="288">
        <f t="shared" si="13"/>
        <v>38018</v>
      </c>
      <c r="M1386" s="290">
        <f t="shared" si="14"/>
        <v>3832</v>
      </c>
      <c r="N1386" s="290">
        <f t="shared" si="15"/>
        <v>1636.9742900000001</v>
      </c>
    </row>
    <row r="1387" spans="2:14" s="287" customFormat="1" ht="12.6">
      <c r="B1387" s="288">
        <f t="shared" si="8"/>
        <v>38047</v>
      </c>
      <c r="C1387" s="289"/>
      <c r="D1387" s="290">
        <f t="shared" si="9"/>
        <v>3670</v>
      </c>
      <c r="E1387" s="290">
        <f t="shared" si="9"/>
        <v>1528.184397</v>
      </c>
      <c r="F1387" s="290"/>
      <c r="G1387" s="288">
        <f t="shared" si="10"/>
        <v>38047</v>
      </c>
      <c r="H1387" s="289"/>
      <c r="I1387" s="290">
        <f t="shared" si="11"/>
        <v>188</v>
      </c>
      <c r="J1387" s="290">
        <f t="shared" si="12"/>
        <v>131.74960900000002</v>
      </c>
      <c r="K1387" s="285"/>
      <c r="L1387" s="288">
        <f t="shared" si="13"/>
        <v>38047</v>
      </c>
      <c r="M1387" s="290">
        <f t="shared" si="14"/>
        <v>3858</v>
      </c>
      <c r="N1387" s="290">
        <f t="shared" si="15"/>
        <v>1659.934006</v>
      </c>
    </row>
    <row r="1388" spans="2:14" s="287" customFormat="1" ht="12.6">
      <c r="B1388" s="288">
        <f t="shared" si="8"/>
        <v>38078</v>
      </c>
      <c r="C1388" s="289"/>
      <c r="D1388" s="290">
        <f t="shared" si="9"/>
        <v>3670</v>
      </c>
      <c r="E1388" s="290">
        <f t="shared" si="9"/>
        <v>1453.6976820000002</v>
      </c>
      <c r="F1388" s="290"/>
      <c r="G1388" s="288">
        <f t="shared" si="10"/>
        <v>38078</v>
      </c>
      <c r="H1388" s="289"/>
      <c r="I1388" s="290">
        <f t="shared" si="11"/>
        <v>188</v>
      </c>
      <c r="J1388" s="290">
        <f t="shared" si="12"/>
        <v>130.06438199999999</v>
      </c>
      <c r="K1388" s="285"/>
      <c r="L1388" s="288">
        <f t="shared" si="13"/>
        <v>38078</v>
      </c>
      <c r="M1388" s="290">
        <f t="shared" si="14"/>
        <v>3858</v>
      </c>
      <c r="N1388" s="290">
        <f t="shared" si="15"/>
        <v>1583.7620640000002</v>
      </c>
    </row>
    <row r="1389" spans="2:14" s="287" customFormat="1" ht="12.6">
      <c r="B1389" s="288">
        <f t="shared" si="8"/>
        <v>38108</v>
      </c>
      <c r="C1389" s="289"/>
      <c r="D1389" s="290">
        <f t="shared" si="9"/>
        <v>3659</v>
      </c>
      <c r="E1389" s="290">
        <f t="shared" si="9"/>
        <v>1454.927085</v>
      </c>
      <c r="F1389" s="290"/>
      <c r="G1389" s="288">
        <f t="shared" si="10"/>
        <v>38108</v>
      </c>
      <c r="H1389" s="289"/>
      <c r="I1389" s="290">
        <f t="shared" si="11"/>
        <v>197</v>
      </c>
      <c r="J1389" s="290">
        <f t="shared" si="12"/>
        <v>126.19818200000002</v>
      </c>
      <c r="K1389" s="285"/>
      <c r="L1389" s="288">
        <f t="shared" si="13"/>
        <v>38108</v>
      </c>
      <c r="M1389" s="290">
        <f t="shared" si="14"/>
        <v>3856</v>
      </c>
      <c r="N1389" s="290">
        <f t="shared" si="15"/>
        <v>1581.1252670000001</v>
      </c>
    </row>
    <row r="1390" spans="2:14" s="287" customFormat="1" ht="12.6">
      <c r="B1390" s="288">
        <f t="shared" si="8"/>
        <v>38139</v>
      </c>
      <c r="C1390" s="289"/>
      <c r="D1390" s="290">
        <f t="shared" si="9"/>
        <v>3673</v>
      </c>
      <c r="E1390" s="290">
        <f t="shared" si="9"/>
        <v>1464.872069</v>
      </c>
      <c r="F1390" s="290"/>
      <c r="G1390" s="288">
        <f t="shared" si="10"/>
        <v>38139</v>
      </c>
      <c r="H1390" s="289"/>
      <c r="I1390" s="290">
        <f t="shared" si="11"/>
        <v>196</v>
      </c>
      <c r="J1390" s="290">
        <f t="shared" si="12"/>
        <v>57.022554999999997</v>
      </c>
      <c r="K1390" s="285"/>
      <c r="L1390" s="288">
        <f t="shared" si="13"/>
        <v>38139</v>
      </c>
      <c r="M1390" s="290">
        <f t="shared" si="14"/>
        <v>3869</v>
      </c>
      <c r="N1390" s="290">
        <f t="shared" si="15"/>
        <v>1521.894624</v>
      </c>
    </row>
    <row r="1391" spans="2:14" s="287" customFormat="1" ht="12.6">
      <c r="B1391" s="288">
        <f t="shared" si="8"/>
        <v>38169</v>
      </c>
      <c r="C1391" s="289"/>
      <c r="D1391" s="290">
        <f t="shared" si="9"/>
        <v>3638</v>
      </c>
      <c r="E1391" s="290">
        <f t="shared" si="9"/>
        <v>1487.45135</v>
      </c>
      <c r="F1391" s="290"/>
      <c r="G1391" s="288">
        <f t="shared" si="10"/>
        <v>38169</v>
      </c>
      <c r="H1391" s="289"/>
      <c r="I1391" s="290">
        <f t="shared" si="11"/>
        <v>195</v>
      </c>
      <c r="J1391" s="290">
        <f t="shared" si="12"/>
        <v>59</v>
      </c>
      <c r="K1391" s="285"/>
      <c r="L1391" s="288">
        <f t="shared" si="13"/>
        <v>38169</v>
      </c>
      <c r="M1391" s="290">
        <f t="shared" si="14"/>
        <v>3833</v>
      </c>
      <c r="N1391" s="290">
        <f t="shared" si="15"/>
        <v>1546.45135</v>
      </c>
    </row>
    <row r="1392" spans="2:14" s="287" customFormat="1" ht="12.6">
      <c r="B1392" s="288">
        <f t="shared" si="8"/>
        <v>38200</v>
      </c>
      <c r="C1392" s="289"/>
      <c r="D1392" s="290">
        <f t="shared" si="9"/>
        <v>3599</v>
      </c>
      <c r="E1392" s="290">
        <f t="shared" si="9"/>
        <v>1468.7476689999999</v>
      </c>
      <c r="F1392" s="290"/>
      <c r="G1392" s="288">
        <f t="shared" si="10"/>
        <v>38200</v>
      </c>
      <c r="H1392" s="289"/>
      <c r="I1392" s="290">
        <f t="shared" si="11"/>
        <v>192</v>
      </c>
      <c r="J1392" s="290">
        <f t="shared" si="12"/>
        <v>60</v>
      </c>
      <c r="K1392" s="285"/>
      <c r="L1392" s="288">
        <f t="shared" si="13"/>
        <v>38200</v>
      </c>
      <c r="M1392" s="290">
        <f t="shared" si="14"/>
        <v>3791</v>
      </c>
      <c r="N1392" s="290">
        <f t="shared" si="15"/>
        <v>1528.7476689999999</v>
      </c>
    </row>
    <row r="1393" spans="2:14" s="287" customFormat="1" ht="12.6">
      <c r="B1393" s="288">
        <f t="shared" si="8"/>
        <v>38231</v>
      </c>
      <c r="C1393" s="289"/>
      <c r="D1393" s="290">
        <f t="shared" si="9"/>
        <v>3543</v>
      </c>
      <c r="E1393" s="290">
        <f t="shared" si="9"/>
        <v>1391.2904669999998</v>
      </c>
      <c r="F1393" s="290"/>
      <c r="G1393" s="288">
        <f t="shared" si="10"/>
        <v>38231</v>
      </c>
      <c r="H1393" s="289"/>
      <c r="I1393" s="290">
        <f t="shared" si="11"/>
        <v>213</v>
      </c>
      <c r="J1393" s="290">
        <f t="shared" si="12"/>
        <v>123</v>
      </c>
      <c r="K1393" s="285"/>
      <c r="L1393" s="288">
        <f t="shared" si="13"/>
        <v>38231</v>
      </c>
      <c r="M1393" s="290">
        <f t="shared" si="14"/>
        <v>3756</v>
      </c>
      <c r="N1393" s="290">
        <f t="shared" si="15"/>
        <v>1514.2904669999998</v>
      </c>
    </row>
    <row r="1394" spans="2:14" s="287" customFormat="1" ht="12.6">
      <c r="B1394" s="288">
        <f t="shared" si="8"/>
        <v>38261</v>
      </c>
      <c r="C1394" s="289"/>
      <c r="D1394" s="290">
        <f t="shared" ref="D1394:E1413" si="16">+D39</f>
        <v>3526</v>
      </c>
      <c r="E1394" s="290">
        <f t="shared" si="16"/>
        <v>1482.3942489999999</v>
      </c>
      <c r="F1394" s="290"/>
      <c r="G1394" s="288">
        <f t="shared" si="10"/>
        <v>38261</v>
      </c>
      <c r="H1394" s="289"/>
      <c r="I1394" s="290">
        <f t="shared" si="11"/>
        <v>188</v>
      </c>
      <c r="J1394" s="290">
        <f t="shared" si="12"/>
        <v>61.971718000000003</v>
      </c>
      <c r="K1394" s="285"/>
      <c r="L1394" s="288">
        <f t="shared" si="13"/>
        <v>38261</v>
      </c>
      <c r="M1394" s="290">
        <f t="shared" si="14"/>
        <v>3714</v>
      </c>
      <c r="N1394" s="290">
        <f t="shared" si="15"/>
        <v>1544.365967</v>
      </c>
    </row>
    <row r="1395" spans="2:14" s="287" customFormat="1" ht="12.6">
      <c r="B1395" s="288">
        <f t="shared" si="8"/>
        <v>38292</v>
      </c>
      <c r="C1395" s="289"/>
      <c r="D1395" s="290">
        <f t="shared" si="16"/>
        <v>3476</v>
      </c>
      <c r="E1395" s="290">
        <f t="shared" si="16"/>
        <v>1501.3152519999999</v>
      </c>
      <c r="F1395" s="290"/>
      <c r="G1395" s="288">
        <f t="shared" si="10"/>
        <v>38292</v>
      </c>
      <c r="H1395" s="289"/>
      <c r="I1395" s="290">
        <f t="shared" si="11"/>
        <v>188</v>
      </c>
      <c r="J1395" s="290">
        <f t="shared" si="12"/>
        <v>58.418631000000005</v>
      </c>
      <c r="K1395" s="285"/>
      <c r="L1395" s="288">
        <f t="shared" si="13"/>
        <v>38292</v>
      </c>
      <c r="M1395" s="290">
        <f t="shared" si="14"/>
        <v>3664</v>
      </c>
      <c r="N1395" s="290">
        <f t="shared" si="15"/>
        <v>1559.7338829999999</v>
      </c>
    </row>
    <row r="1396" spans="2:14" s="287" customFormat="1" ht="12.6">
      <c r="B1396" s="288">
        <f t="shared" si="8"/>
        <v>38322</v>
      </c>
      <c r="C1396" s="289"/>
      <c r="D1396" s="290">
        <f t="shared" si="16"/>
        <v>3428</v>
      </c>
      <c r="E1396" s="290">
        <f t="shared" si="16"/>
        <v>1534.3873589999998</v>
      </c>
      <c r="F1396" s="290"/>
      <c r="G1396" s="288">
        <f t="shared" si="10"/>
        <v>38322</v>
      </c>
      <c r="H1396" s="289"/>
      <c r="I1396" s="290">
        <f t="shared" si="11"/>
        <v>184</v>
      </c>
      <c r="J1396" s="290">
        <f t="shared" si="12"/>
        <v>58.889211000000003</v>
      </c>
      <c r="K1396" s="285"/>
      <c r="L1396" s="288">
        <f t="shared" si="13"/>
        <v>38322</v>
      </c>
      <c r="M1396" s="290">
        <f t="shared" si="14"/>
        <v>3612</v>
      </c>
      <c r="N1396" s="290">
        <f t="shared" si="15"/>
        <v>1593.2765699999998</v>
      </c>
    </row>
    <row r="1397" spans="2:14" s="287" customFormat="1" ht="12.6">
      <c r="B1397" s="288">
        <f t="shared" si="8"/>
        <v>38353</v>
      </c>
      <c r="C1397" s="289"/>
      <c r="D1397" s="290">
        <f t="shared" si="16"/>
        <v>3391</v>
      </c>
      <c r="E1397" s="290">
        <f t="shared" si="16"/>
        <v>1523.7008350000001</v>
      </c>
      <c r="F1397" s="290"/>
      <c r="G1397" s="288">
        <f t="shared" si="10"/>
        <v>38353</v>
      </c>
      <c r="H1397" s="289"/>
      <c r="I1397" s="290">
        <f t="shared" si="11"/>
        <v>183</v>
      </c>
      <c r="J1397" s="290">
        <f t="shared" si="12"/>
        <v>48.068174999999997</v>
      </c>
      <c r="K1397" s="285"/>
      <c r="L1397" s="288">
        <f t="shared" si="13"/>
        <v>38353</v>
      </c>
      <c r="M1397" s="290">
        <f t="shared" si="14"/>
        <v>3574</v>
      </c>
      <c r="N1397" s="290">
        <f t="shared" si="15"/>
        <v>1571.76901</v>
      </c>
    </row>
    <row r="1398" spans="2:14" s="287" customFormat="1" ht="12.6">
      <c r="B1398" s="288">
        <f t="shared" si="8"/>
        <v>38384</v>
      </c>
      <c r="C1398" s="289"/>
      <c r="D1398" s="290">
        <f t="shared" si="16"/>
        <v>3358</v>
      </c>
      <c r="E1398" s="290">
        <f t="shared" si="16"/>
        <v>1504.2204590000001</v>
      </c>
      <c r="F1398" s="290"/>
      <c r="G1398" s="288">
        <f t="shared" si="10"/>
        <v>38384</v>
      </c>
      <c r="H1398" s="289"/>
      <c r="I1398" s="290">
        <f t="shared" si="11"/>
        <v>179</v>
      </c>
      <c r="J1398" s="290">
        <f t="shared" si="12"/>
        <v>48.412013999999999</v>
      </c>
      <c r="K1398" s="285"/>
      <c r="L1398" s="288">
        <f t="shared" si="13"/>
        <v>38384</v>
      </c>
      <c r="M1398" s="290">
        <f t="shared" si="14"/>
        <v>3537</v>
      </c>
      <c r="N1398" s="290">
        <f t="shared" si="15"/>
        <v>1552.6324730000001</v>
      </c>
    </row>
    <row r="1399" spans="2:14" s="287" customFormat="1" ht="12.6">
      <c r="B1399" s="288">
        <f t="shared" si="8"/>
        <v>38412</v>
      </c>
      <c r="C1399" s="289"/>
      <c r="D1399" s="290">
        <f t="shared" si="16"/>
        <v>3319</v>
      </c>
      <c r="E1399" s="290">
        <f t="shared" si="16"/>
        <v>1518.607092</v>
      </c>
      <c r="F1399" s="290"/>
      <c r="G1399" s="288">
        <f t="shared" si="10"/>
        <v>38412</v>
      </c>
      <c r="H1399" s="289"/>
      <c r="I1399" s="290">
        <f t="shared" si="11"/>
        <v>177</v>
      </c>
      <c r="J1399" s="290">
        <f t="shared" si="12"/>
        <v>50.006315999999998</v>
      </c>
      <c r="K1399" s="285"/>
      <c r="L1399" s="288">
        <f t="shared" si="13"/>
        <v>38412</v>
      </c>
      <c r="M1399" s="290">
        <f t="shared" si="14"/>
        <v>3496</v>
      </c>
      <c r="N1399" s="290">
        <f t="shared" si="15"/>
        <v>1568.6134079999999</v>
      </c>
    </row>
    <row r="1400" spans="2:14" s="287" customFormat="1" ht="12.6">
      <c r="B1400" s="288">
        <f t="shared" si="8"/>
        <v>38443</v>
      </c>
      <c r="C1400" s="289"/>
      <c r="D1400" s="290">
        <f t="shared" si="16"/>
        <v>3289</v>
      </c>
      <c r="E1400" s="290">
        <f t="shared" si="16"/>
        <v>1520.8059600000001</v>
      </c>
      <c r="F1400" s="290"/>
      <c r="G1400" s="288">
        <f t="shared" si="10"/>
        <v>38443</v>
      </c>
      <c r="H1400" s="289"/>
      <c r="I1400" s="290">
        <f t="shared" si="11"/>
        <v>176</v>
      </c>
      <c r="J1400" s="290">
        <f t="shared" si="12"/>
        <v>53.402138000000001</v>
      </c>
      <c r="K1400" s="285"/>
      <c r="L1400" s="288">
        <f t="shared" si="13"/>
        <v>38443</v>
      </c>
      <c r="M1400" s="290">
        <f t="shared" si="14"/>
        <v>3465</v>
      </c>
      <c r="N1400" s="290">
        <f t="shared" si="15"/>
        <v>1574.2080980000001</v>
      </c>
    </row>
    <row r="1401" spans="2:14" s="287" customFormat="1" ht="12.6">
      <c r="B1401" s="288">
        <f t="shared" si="8"/>
        <v>38473</v>
      </c>
      <c r="C1401" s="289"/>
      <c r="D1401" s="290">
        <f t="shared" si="16"/>
        <v>3261</v>
      </c>
      <c r="E1401" s="290">
        <f t="shared" si="16"/>
        <v>1520.6499410000001</v>
      </c>
      <c r="F1401" s="290"/>
      <c r="G1401" s="288">
        <f t="shared" si="10"/>
        <v>38473</v>
      </c>
      <c r="H1401" s="289"/>
      <c r="I1401" s="290">
        <f t="shared" si="11"/>
        <v>174</v>
      </c>
      <c r="J1401" s="290">
        <f t="shared" si="12"/>
        <v>53.017184</v>
      </c>
      <c r="K1401" s="285"/>
      <c r="L1401" s="288">
        <f t="shared" si="13"/>
        <v>38473</v>
      </c>
      <c r="M1401" s="290">
        <f t="shared" si="14"/>
        <v>3435</v>
      </c>
      <c r="N1401" s="290">
        <f t="shared" si="15"/>
        <v>1573.6671250000002</v>
      </c>
    </row>
    <row r="1402" spans="2:14" s="287" customFormat="1" ht="12.6">
      <c r="B1402" s="288">
        <f t="shared" si="8"/>
        <v>38504</v>
      </c>
      <c r="C1402" s="289"/>
      <c r="D1402" s="290">
        <f t="shared" si="16"/>
        <v>3237</v>
      </c>
      <c r="E1402" s="290">
        <f t="shared" si="16"/>
        <v>1527.21994</v>
      </c>
      <c r="F1402" s="290"/>
      <c r="G1402" s="288">
        <f t="shared" si="10"/>
        <v>38504</v>
      </c>
      <c r="H1402" s="289"/>
      <c r="I1402" s="290">
        <f t="shared" si="11"/>
        <v>173</v>
      </c>
      <c r="J1402" s="290">
        <f t="shared" si="12"/>
        <v>53.509863000000003</v>
      </c>
      <c r="K1402" s="285"/>
      <c r="L1402" s="288">
        <f t="shared" si="13"/>
        <v>38504</v>
      </c>
      <c r="M1402" s="290">
        <f t="shared" si="14"/>
        <v>3410</v>
      </c>
      <c r="N1402" s="290">
        <f t="shared" si="15"/>
        <v>1580.7298029999999</v>
      </c>
    </row>
    <row r="1403" spans="2:14" s="287" customFormat="1" ht="12.6">
      <c r="B1403" s="288">
        <f t="shared" si="8"/>
        <v>38534</v>
      </c>
      <c r="C1403" s="289"/>
      <c r="D1403" s="290">
        <f t="shared" si="16"/>
        <v>3214</v>
      </c>
      <c r="E1403" s="290">
        <f t="shared" si="16"/>
        <v>1525.6440790000001</v>
      </c>
      <c r="F1403" s="290"/>
      <c r="G1403" s="288">
        <f t="shared" si="10"/>
        <v>38534</v>
      </c>
      <c r="H1403" s="289"/>
      <c r="I1403" s="290">
        <f t="shared" si="11"/>
        <v>172</v>
      </c>
      <c r="J1403" s="290">
        <f t="shared" si="12"/>
        <v>52.501708000000001</v>
      </c>
      <c r="K1403" s="285"/>
      <c r="L1403" s="288">
        <f t="shared" si="13"/>
        <v>38534</v>
      </c>
      <c r="M1403" s="290">
        <f t="shared" si="14"/>
        <v>3386</v>
      </c>
      <c r="N1403" s="290">
        <f t="shared" si="15"/>
        <v>1578.1457870000002</v>
      </c>
    </row>
    <row r="1404" spans="2:14" s="287" customFormat="1" ht="12.6">
      <c r="B1404" s="288">
        <f t="shared" si="8"/>
        <v>38565</v>
      </c>
      <c r="C1404" s="289"/>
      <c r="D1404" s="290">
        <f t="shared" si="16"/>
        <v>3193</v>
      </c>
      <c r="E1404" s="290">
        <f t="shared" si="16"/>
        <v>1496.0553850000001</v>
      </c>
      <c r="F1404" s="290"/>
      <c r="G1404" s="288">
        <f t="shared" si="10"/>
        <v>38565</v>
      </c>
      <c r="H1404" s="289"/>
      <c r="I1404" s="290">
        <f t="shared" si="11"/>
        <v>172</v>
      </c>
      <c r="J1404" s="290">
        <f t="shared" si="12"/>
        <v>53.536135000000002</v>
      </c>
      <c r="K1404" s="285"/>
      <c r="L1404" s="288">
        <f t="shared" si="13"/>
        <v>38565</v>
      </c>
      <c r="M1404" s="290">
        <f t="shared" si="14"/>
        <v>3365</v>
      </c>
      <c r="N1404" s="290">
        <f t="shared" si="15"/>
        <v>1549.5915200000002</v>
      </c>
    </row>
    <row r="1405" spans="2:14" s="287" customFormat="1" ht="12.6">
      <c r="B1405" s="288">
        <f t="shared" si="8"/>
        <v>38596</v>
      </c>
      <c r="C1405" s="289"/>
      <c r="D1405" s="290">
        <f t="shared" si="16"/>
        <v>3173</v>
      </c>
      <c r="E1405" s="290">
        <f t="shared" si="16"/>
        <v>1442.829205</v>
      </c>
      <c r="F1405" s="290"/>
      <c r="G1405" s="288">
        <f t="shared" si="10"/>
        <v>38596</v>
      </c>
      <c r="H1405" s="289"/>
      <c r="I1405" s="290">
        <f t="shared" si="11"/>
        <v>171</v>
      </c>
      <c r="J1405" s="290">
        <f t="shared" si="12"/>
        <v>51.095063000000003</v>
      </c>
      <c r="K1405" s="285"/>
      <c r="L1405" s="288">
        <f t="shared" si="13"/>
        <v>38596</v>
      </c>
      <c r="M1405" s="290">
        <f t="shared" si="14"/>
        <v>3344</v>
      </c>
      <c r="N1405" s="290">
        <f t="shared" si="15"/>
        <v>1493.924268</v>
      </c>
    </row>
    <row r="1406" spans="2:14" s="287" customFormat="1" ht="12.6">
      <c r="B1406" s="288">
        <f t="shared" ref="B1406:B1437" si="17">+B51</f>
        <v>38626</v>
      </c>
      <c r="C1406" s="289"/>
      <c r="D1406" s="290">
        <f t="shared" si="16"/>
        <v>3153</v>
      </c>
      <c r="E1406" s="290">
        <f t="shared" si="16"/>
        <v>1447.95407</v>
      </c>
      <c r="F1406" s="290"/>
      <c r="G1406" s="288">
        <f t="shared" si="10"/>
        <v>38626</v>
      </c>
      <c r="H1406" s="289"/>
      <c r="I1406" s="290">
        <f t="shared" ref="I1406:I1437" si="18">+D683</f>
        <v>171</v>
      </c>
      <c r="J1406" s="290">
        <f t="shared" ref="J1406:J1437" si="19">+E683</f>
        <v>51.371229999999997</v>
      </c>
      <c r="K1406" s="285"/>
      <c r="L1406" s="288">
        <f t="shared" si="13"/>
        <v>38626</v>
      </c>
      <c r="M1406" s="290">
        <f t="shared" si="14"/>
        <v>3324</v>
      </c>
      <c r="N1406" s="290">
        <f t="shared" si="15"/>
        <v>1499.3253</v>
      </c>
    </row>
    <row r="1407" spans="2:14" s="287" customFormat="1" ht="12.6">
      <c r="B1407" s="288">
        <f t="shared" si="17"/>
        <v>38657</v>
      </c>
      <c r="C1407" s="289"/>
      <c r="D1407" s="290">
        <f t="shared" si="16"/>
        <v>3136</v>
      </c>
      <c r="E1407" s="290">
        <f t="shared" si="16"/>
        <v>1413.2696349999999</v>
      </c>
      <c r="F1407" s="290"/>
      <c r="G1407" s="288">
        <f t="shared" si="10"/>
        <v>38657</v>
      </c>
      <c r="H1407" s="289"/>
      <c r="I1407" s="290">
        <f t="shared" si="18"/>
        <v>169</v>
      </c>
      <c r="J1407" s="290">
        <f t="shared" si="19"/>
        <v>51.133170999999997</v>
      </c>
      <c r="K1407" s="285"/>
      <c r="L1407" s="288">
        <f t="shared" si="13"/>
        <v>38657</v>
      </c>
      <c r="M1407" s="290">
        <f t="shared" si="14"/>
        <v>3305</v>
      </c>
      <c r="N1407" s="290">
        <f t="shared" si="15"/>
        <v>1464.4028059999998</v>
      </c>
    </row>
    <row r="1408" spans="2:14" s="287" customFormat="1" ht="12.6">
      <c r="B1408" s="288">
        <f t="shared" si="17"/>
        <v>38687</v>
      </c>
      <c r="C1408" s="289"/>
      <c r="D1408" s="290">
        <f t="shared" si="16"/>
        <v>3115</v>
      </c>
      <c r="E1408" s="290">
        <f t="shared" si="16"/>
        <v>1431.0986049999999</v>
      </c>
      <c r="F1408" s="290"/>
      <c r="G1408" s="288">
        <f t="shared" si="10"/>
        <v>38687</v>
      </c>
      <c r="H1408" s="289"/>
      <c r="I1408" s="290">
        <f t="shared" si="18"/>
        <v>169</v>
      </c>
      <c r="J1408" s="290">
        <f t="shared" si="19"/>
        <v>49.487233000000003</v>
      </c>
      <c r="K1408" s="285"/>
      <c r="L1408" s="288">
        <f t="shared" si="13"/>
        <v>38687</v>
      </c>
      <c r="M1408" s="290">
        <f t="shared" si="14"/>
        <v>3284</v>
      </c>
      <c r="N1408" s="290">
        <f t="shared" si="15"/>
        <v>1480.585838</v>
      </c>
    </row>
    <row r="1409" spans="2:14" s="287" customFormat="1" ht="12.6">
      <c r="B1409" s="288">
        <f t="shared" si="17"/>
        <v>38718</v>
      </c>
      <c r="C1409" s="289"/>
      <c r="D1409" s="290">
        <f t="shared" si="16"/>
        <v>3094</v>
      </c>
      <c r="E1409" s="290">
        <f t="shared" si="16"/>
        <v>1432.773473</v>
      </c>
      <c r="F1409" s="290"/>
      <c r="G1409" s="288">
        <f t="shared" si="10"/>
        <v>38718</v>
      </c>
      <c r="H1409" s="289"/>
      <c r="I1409" s="290">
        <f t="shared" si="18"/>
        <v>168</v>
      </c>
      <c r="J1409" s="290">
        <f t="shared" si="19"/>
        <v>50.196109</v>
      </c>
      <c r="K1409" s="285"/>
      <c r="L1409" s="288">
        <f t="shared" si="13"/>
        <v>38718</v>
      </c>
      <c r="M1409" s="290">
        <f t="shared" si="14"/>
        <v>3262</v>
      </c>
      <c r="N1409" s="290">
        <f t="shared" si="15"/>
        <v>1482.9695819999999</v>
      </c>
    </row>
    <row r="1410" spans="2:14" s="287" customFormat="1" ht="12.6">
      <c r="B1410" s="288">
        <f t="shared" si="17"/>
        <v>38749</v>
      </c>
      <c r="C1410" s="289"/>
      <c r="D1410" s="290">
        <f t="shared" si="16"/>
        <v>3061</v>
      </c>
      <c r="E1410" s="290">
        <f t="shared" si="16"/>
        <v>1385.459018</v>
      </c>
      <c r="F1410" s="290"/>
      <c r="G1410" s="288">
        <f t="shared" si="10"/>
        <v>38749</v>
      </c>
      <c r="H1410" s="289"/>
      <c r="I1410" s="290">
        <f t="shared" si="18"/>
        <v>168</v>
      </c>
      <c r="J1410" s="290">
        <f t="shared" si="19"/>
        <v>50.720714000000001</v>
      </c>
      <c r="K1410" s="285"/>
      <c r="L1410" s="288">
        <f t="shared" si="13"/>
        <v>38749</v>
      </c>
      <c r="M1410" s="290">
        <f t="shared" si="14"/>
        <v>3229</v>
      </c>
      <c r="N1410" s="290">
        <f t="shared" si="15"/>
        <v>1436.1797320000001</v>
      </c>
    </row>
    <row r="1411" spans="2:14" s="287" customFormat="1" ht="12.6">
      <c r="B1411" s="288">
        <f t="shared" si="17"/>
        <v>38777</v>
      </c>
      <c r="C1411" s="289"/>
      <c r="D1411" s="290">
        <f t="shared" si="16"/>
        <v>3044</v>
      </c>
      <c r="E1411" s="290">
        <f t="shared" si="16"/>
        <v>1403.3682649999998</v>
      </c>
      <c r="F1411" s="290"/>
      <c r="G1411" s="288">
        <f t="shared" si="10"/>
        <v>38777</v>
      </c>
      <c r="H1411" s="289"/>
      <c r="I1411" s="290">
        <f t="shared" si="18"/>
        <v>168</v>
      </c>
      <c r="J1411" s="290">
        <f t="shared" si="19"/>
        <v>52.246136</v>
      </c>
      <c r="K1411" s="285"/>
      <c r="L1411" s="288">
        <f t="shared" si="13"/>
        <v>38777</v>
      </c>
      <c r="M1411" s="290">
        <f t="shared" si="14"/>
        <v>3212</v>
      </c>
      <c r="N1411" s="290">
        <f t="shared" si="15"/>
        <v>1455.6144009999998</v>
      </c>
    </row>
    <row r="1412" spans="2:14" s="287" customFormat="1" ht="12.6">
      <c r="B1412" s="288">
        <f t="shared" si="17"/>
        <v>38808</v>
      </c>
      <c r="C1412" s="289"/>
      <c r="D1412" s="290">
        <f t="shared" si="16"/>
        <v>3025</v>
      </c>
      <c r="E1412" s="290">
        <f t="shared" si="16"/>
        <v>1414.2477369999999</v>
      </c>
      <c r="F1412" s="290"/>
      <c r="G1412" s="288">
        <f t="shared" si="10"/>
        <v>38808</v>
      </c>
      <c r="H1412" s="289"/>
      <c r="I1412" s="290">
        <f t="shared" si="18"/>
        <v>168</v>
      </c>
      <c r="J1412" s="290">
        <f t="shared" si="19"/>
        <v>54.222673</v>
      </c>
      <c r="K1412" s="285"/>
      <c r="L1412" s="288">
        <f t="shared" si="13"/>
        <v>38808</v>
      </c>
      <c r="M1412" s="290">
        <f t="shared" si="14"/>
        <v>3193</v>
      </c>
      <c r="N1412" s="290">
        <f t="shared" si="15"/>
        <v>1468.4704099999999</v>
      </c>
    </row>
    <row r="1413" spans="2:14" s="287" customFormat="1" ht="12.6">
      <c r="B1413" s="288">
        <f t="shared" si="17"/>
        <v>38838</v>
      </c>
      <c r="C1413" s="289"/>
      <c r="D1413" s="290">
        <f t="shared" si="16"/>
        <v>2995</v>
      </c>
      <c r="E1413" s="290">
        <f t="shared" si="16"/>
        <v>1385.8052710000002</v>
      </c>
      <c r="F1413" s="290"/>
      <c r="G1413" s="288">
        <f t="shared" si="10"/>
        <v>38838</v>
      </c>
      <c r="H1413" s="289"/>
      <c r="I1413" s="290">
        <f t="shared" si="18"/>
        <v>167</v>
      </c>
      <c r="J1413" s="290">
        <f t="shared" si="19"/>
        <v>54.723964000000002</v>
      </c>
      <c r="K1413" s="285"/>
      <c r="L1413" s="288">
        <f t="shared" si="13"/>
        <v>38838</v>
      </c>
      <c r="M1413" s="290">
        <f t="shared" si="14"/>
        <v>3162</v>
      </c>
      <c r="N1413" s="290">
        <f t="shared" si="15"/>
        <v>1440.5292350000002</v>
      </c>
    </row>
    <row r="1414" spans="2:14" s="287" customFormat="1" ht="12.6">
      <c r="B1414" s="288">
        <f t="shared" si="17"/>
        <v>38869</v>
      </c>
      <c r="C1414" s="289"/>
      <c r="D1414" s="290">
        <f t="shared" ref="D1414:E1433" si="20">+D59</f>
        <v>2981</v>
      </c>
      <c r="E1414" s="290">
        <f t="shared" si="20"/>
        <v>1378.1772979999998</v>
      </c>
      <c r="F1414" s="290"/>
      <c r="G1414" s="288">
        <f t="shared" si="10"/>
        <v>38869</v>
      </c>
      <c r="H1414" s="289"/>
      <c r="I1414" s="290">
        <f t="shared" si="18"/>
        <v>166</v>
      </c>
      <c r="J1414" s="290">
        <f t="shared" si="19"/>
        <v>55.872149</v>
      </c>
      <c r="K1414" s="285"/>
      <c r="L1414" s="288">
        <f t="shared" si="13"/>
        <v>38869</v>
      </c>
      <c r="M1414" s="290">
        <f t="shared" si="14"/>
        <v>3147</v>
      </c>
      <c r="N1414" s="290">
        <f t="shared" si="15"/>
        <v>1434.0494469999999</v>
      </c>
    </row>
    <row r="1415" spans="2:14" s="287" customFormat="1" ht="12.6">
      <c r="B1415" s="288">
        <f t="shared" si="17"/>
        <v>38899</v>
      </c>
      <c r="C1415" s="289"/>
      <c r="D1415" s="290">
        <f t="shared" si="20"/>
        <v>2959</v>
      </c>
      <c r="E1415" s="290">
        <f t="shared" si="20"/>
        <v>1373.7936709999999</v>
      </c>
      <c r="F1415" s="290"/>
      <c r="G1415" s="288">
        <f t="shared" si="10"/>
        <v>38899</v>
      </c>
      <c r="H1415" s="289"/>
      <c r="I1415" s="290">
        <f t="shared" si="18"/>
        <v>165</v>
      </c>
      <c r="J1415" s="290">
        <f t="shared" si="19"/>
        <v>57.210332000000001</v>
      </c>
      <c r="K1415" s="285"/>
      <c r="L1415" s="288">
        <f t="shared" si="13"/>
        <v>38899</v>
      </c>
      <c r="M1415" s="290">
        <f t="shared" si="14"/>
        <v>3124</v>
      </c>
      <c r="N1415" s="290">
        <f t="shared" si="15"/>
        <v>1431.004003</v>
      </c>
    </row>
    <row r="1416" spans="2:14" s="287" customFormat="1" ht="12.6">
      <c r="B1416" s="288">
        <f t="shared" si="17"/>
        <v>38930</v>
      </c>
      <c r="C1416" s="289"/>
      <c r="D1416" s="290">
        <f t="shared" si="20"/>
        <v>2935</v>
      </c>
      <c r="E1416" s="290">
        <f t="shared" si="20"/>
        <v>1373.9266969999999</v>
      </c>
      <c r="F1416" s="290"/>
      <c r="G1416" s="288">
        <f t="shared" si="10"/>
        <v>38930</v>
      </c>
      <c r="H1416" s="289"/>
      <c r="I1416" s="290">
        <f t="shared" si="18"/>
        <v>165</v>
      </c>
      <c r="J1416" s="290">
        <f t="shared" si="19"/>
        <v>58.011825999999999</v>
      </c>
      <c r="K1416" s="285"/>
      <c r="L1416" s="288">
        <f t="shared" si="13"/>
        <v>38930</v>
      </c>
      <c r="M1416" s="290">
        <f t="shared" si="14"/>
        <v>3100</v>
      </c>
      <c r="N1416" s="290">
        <f t="shared" si="15"/>
        <v>1431.9385229999998</v>
      </c>
    </row>
    <row r="1417" spans="2:14" s="287" customFormat="1" ht="12.6">
      <c r="B1417" s="288">
        <f t="shared" si="17"/>
        <v>38961</v>
      </c>
      <c r="C1417" s="289"/>
      <c r="D1417" s="290">
        <f t="shared" si="20"/>
        <v>2918</v>
      </c>
      <c r="E1417" s="290">
        <f t="shared" si="20"/>
        <v>1360.2964319999999</v>
      </c>
      <c r="F1417" s="290"/>
      <c r="G1417" s="288">
        <f t="shared" si="10"/>
        <v>38961</v>
      </c>
      <c r="H1417" s="289"/>
      <c r="I1417" s="290">
        <f t="shared" si="18"/>
        <v>164</v>
      </c>
      <c r="J1417" s="290">
        <f t="shared" si="19"/>
        <v>58.623474000000002</v>
      </c>
      <c r="K1417" s="285"/>
      <c r="L1417" s="288">
        <f t="shared" si="13"/>
        <v>38961</v>
      </c>
      <c r="M1417" s="290">
        <f t="shared" si="14"/>
        <v>3082</v>
      </c>
      <c r="N1417" s="290">
        <f t="shared" si="15"/>
        <v>1418.9199059999999</v>
      </c>
    </row>
    <row r="1418" spans="2:14" s="287" customFormat="1" ht="12.6">
      <c r="B1418" s="288">
        <f t="shared" si="17"/>
        <v>38991</v>
      </c>
      <c r="C1418" s="289"/>
      <c r="D1418" s="290">
        <f t="shared" si="20"/>
        <v>2899</v>
      </c>
      <c r="E1418" s="290">
        <f t="shared" si="20"/>
        <v>1352.200992</v>
      </c>
      <c r="F1418" s="290"/>
      <c r="G1418" s="288">
        <f t="shared" si="10"/>
        <v>38991</v>
      </c>
      <c r="H1418" s="289"/>
      <c r="I1418" s="290">
        <f t="shared" si="18"/>
        <v>164</v>
      </c>
      <c r="J1418" s="290">
        <f t="shared" si="19"/>
        <v>59.594721000000007</v>
      </c>
      <c r="K1418" s="285"/>
      <c r="L1418" s="288">
        <f t="shared" si="13"/>
        <v>38991</v>
      </c>
      <c r="M1418" s="290">
        <f t="shared" si="14"/>
        <v>3063</v>
      </c>
      <c r="N1418" s="290">
        <f t="shared" si="15"/>
        <v>1411.795713</v>
      </c>
    </row>
    <row r="1419" spans="2:14" s="287" customFormat="1" ht="12.6">
      <c r="B1419" s="288">
        <f t="shared" si="17"/>
        <v>39022</v>
      </c>
      <c r="C1419" s="289"/>
      <c r="D1419" s="290">
        <f t="shared" si="20"/>
        <v>2880</v>
      </c>
      <c r="E1419" s="290">
        <f t="shared" si="20"/>
        <v>1312.8207899999998</v>
      </c>
      <c r="F1419" s="290"/>
      <c r="G1419" s="288">
        <f t="shared" si="10"/>
        <v>39022</v>
      </c>
      <c r="H1419" s="289"/>
      <c r="I1419" s="290">
        <f t="shared" si="18"/>
        <v>164</v>
      </c>
      <c r="J1419" s="290">
        <f t="shared" si="19"/>
        <v>58.817665000000005</v>
      </c>
      <c r="K1419" s="285"/>
      <c r="L1419" s="288">
        <f t="shared" si="13"/>
        <v>39022</v>
      </c>
      <c r="M1419" s="290">
        <f t="shared" si="14"/>
        <v>3044</v>
      </c>
      <c r="N1419" s="290">
        <f t="shared" si="15"/>
        <v>1371.6384549999998</v>
      </c>
    </row>
    <row r="1420" spans="2:14" s="287" customFormat="1" ht="12.6">
      <c r="B1420" s="288">
        <f t="shared" si="17"/>
        <v>39052</v>
      </c>
      <c r="C1420" s="289"/>
      <c r="D1420" s="290">
        <f t="shared" si="20"/>
        <v>2863</v>
      </c>
      <c r="E1420" s="290">
        <f t="shared" si="20"/>
        <v>1284.054539</v>
      </c>
      <c r="F1420" s="290"/>
      <c r="G1420" s="288">
        <f t="shared" si="10"/>
        <v>39052</v>
      </c>
      <c r="H1420" s="289"/>
      <c r="I1420" s="290">
        <f t="shared" si="18"/>
        <v>164</v>
      </c>
      <c r="J1420" s="290">
        <f t="shared" si="19"/>
        <v>59.002262999999999</v>
      </c>
      <c r="K1420" s="285"/>
      <c r="L1420" s="288">
        <f t="shared" si="13"/>
        <v>39052</v>
      </c>
      <c r="M1420" s="290">
        <f t="shared" si="14"/>
        <v>3027</v>
      </c>
      <c r="N1420" s="290">
        <f t="shared" si="15"/>
        <v>1343.0568020000001</v>
      </c>
    </row>
    <row r="1421" spans="2:14" s="287" customFormat="1" ht="12.6">
      <c r="B1421" s="288">
        <f t="shared" si="17"/>
        <v>39083</v>
      </c>
      <c r="C1421" s="289"/>
      <c r="D1421" s="290">
        <f t="shared" si="20"/>
        <v>2853</v>
      </c>
      <c r="E1421" s="290">
        <f t="shared" si="20"/>
        <v>1275.220669</v>
      </c>
      <c r="F1421" s="290"/>
      <c r="G1421" s="288">
        <f t="shared" si="10"/>
        <v>39083</v>
      </c>
      <c r="H1421" s="289"/>
      <c r="I1421" s="290">
        <f t="shared" si="18"/>
        <v>163</v>
      </c>
      <c r="J1421" s="290">
        <f t="shared" si="19"/>
        <v>53.461423000000003</v>
      </c>
      <c r="K1421" s="285"/>
      <c r="L1421" s="288">
        <f t="shared" si="13"/>
        <v>39083</v>
      </c>
      <c r="M1421" s="290">
        <f t="shared" si="14"/>
        <v>3016</v>
      </c>
      <c r="N1421" s="290">
        <f t="shared" si="15"/>
        <v>1328.682092</v>
      </c>
    </row>
    <row r="1422" spans="2:14" s="287" customFormat="1" ht="12.6">
      <c r="B1422" s="288">
        <f t="shared" si="17"/>
        <v>39114</v>
      </c>
      <c r="C1422" s="289"/>
      <c r="D1422" s="290">
        <f t="shared" si="20"/>
        <v>2846</v>
      </c>
      <c r="E1422" s="290">
        <f t="shared" si="20"/>
        <v>1270.8288540000001</v>
      </c>
      <c r="F1422" s="290"/>
      <c r="G1422" s="288">
        <f t="shared" si="10"/>
        <v>39114</v>
      </c>
      <c r="H1422" s="289"/>
      <c r="I1422" s="290">
        <f t="shared" si="18"/>
        <v>163</v>
      </c>
      <c r="J1422" s="290">
        <f t="shared" si="19"/>
        <v>54.247681</v>
      </c>
      <c r="K1422" s="285"/>
      <c r="L1422" s="288">
        <f t="shared" si="13"/>
        <v>39114</v>
      </c>
      <c r="M1422" s="290">
        <f t="shared" si="14"/>
        <v>3009</v>
      </c>
      <c r="N1422" s="290">
        <f t="shared" si="15"/>
        <v>1325.0765350000001</v>
      </c>
    </row>
    <row r="1423" spans="2:14" s="287" customFormat="1" ht="12.6">
      <c r="B1423" s="288">
        <f t="shared" si="17"/>
        <v>39142</v>
      </c>
      <c r="C1423" s="289"/>
      <c r="D1423" s="290">
        <f t="shared" si="20"/>
        <v>2817</v>
      </c>
      <c r="E1423" s="290">
        <f t="shared" si="20"/>
        <v>1267.6265199999998</v>
      </c>
      <c r="F1423" s="290"/>
      <c r="G1423" s="288">
        <f t="shared" si="10"/>
        <v>39142</v>
      </c>
      <c r="H1423" s="289"/>
      <c r="I1423" s="290">
        <f t="shared" si="18"/>
        <v>161</v>
      </c>
      <c r="J1423" s="290">
        <f t="shared" si="19"/>
        <v>53.383159999999997</v>
      </c>
      <c r="K1423" s="285"/>
      <c r="L1423" s="288">
        <f t="shared" si="13"/>
        <v>39142</v>
      </c>
      <c r="M1423" s="290">
        <f t="shared" si="14"/>
        <v>2978</v>
      </c>
      <c r="N1423" s="290">
        <f t="shared" si="15"/>
        <v>1321.0096799999999</v>
      </c>
    </row>
    <row r="1424" spans="2:14" s="287" customFormat="1" ht="12.6">
      <c r="B1424" s="288">
        <f t="shared" si="17"/>
        <v>39173</v>
      </c>
      <c r="C1424" s="289"/>
      <c r="D1424" s="290">
        <f t="shared" si="20"/>
        <v>2809</v>
      </c>
      <c r="E1424" s="290">
        <f t="shared" si="20"/>
        <v>1279.677655</v>
      </c>
      <c r="F1424" s="290"/>
      <c r="G1424" s="288">
        <f t="shared" si="10"/>
        <v>39173</v>
      </c>
      <c r="H1424" s="289"/>
      <c r="I1424" s="290">
        <f t="shared" si="18"/>
        <v>160</v>
      </c>
      <c r="J1424" s="290">
        <f t="shared" si="19"/>
        <v>56.724634999999999</v>
      </c>
      <c r="K1424" s="285"/>
      <c r="L1424" s="288">
        <f t="shared" si="13"/>
        <v>39173</v>
      </c>
      <c r="M1424" s="290">
        <f t="shared" si="14"/>
        <v>2969</v>
      </c>
      <c r="N1424" s="290">
        <f t="shared" si="15"/>
        <v>1336.40229</v>
      </c>
    </row>
    <row r="1425" spans="1:15" s="287" customFormat="1" ht="12.6">
      <c r="B1425" s="288">
        <f t="shared" si="17"/>
        <v>39203</v>
      </c>
      <c r="C1425" s="289"/>
      <c r="D1425" s="290">
        <f t="shared" si="20"/>
        <v>2803</v>
      </c>
      <c r="E1425" s="290">
        <f t="shared" si="20"/>
        <v>1277.887888</v>
      </c>
      <c r="F1425" s="290"/>
      <c r="G1425" s="288">
        <f t="shared" si="10"/>
        <v>39203</v>
      </c>
      <c r="H1425" s="289"/>
      <c r="I1425" s="290">
        <f t="shared" si="18"/>
        <v>160</v>
      </c>
      <c r="J1425" s="290">
        <f t="shared" si="19"/>
        <v>57.185895000000002</v>
      </c>
      <c r="K1425" s="285"/>
      <c r="L1425" s="288">
        <f t="shared" si="13"/>
        <v>39203</v>
      </c>
      <c r="M1425" s="290">
        <f t="shared" si="14"/>
        <v>2963</v>
      </c>
      <c r="N1425" s="290">
        <f t="shared" si="15"/>
        <v>1335.073783</v>
      </c>
    </row>
    <row r="1426" spans="1:15" s="287" customFormat="1" ht="12.6">
      <c r="B1426" s="288">
        <f t="shared" si="17"/>
        <v>39234</v>
      </c>
      <c r="C1426" s="289"/>
      <c r="D1426" s="290">
        <f t="shared" si="20"/>
        <v>2790</v>
      </c>
      <c r="E1426" s="290">
        <f t="shared" si="20"/>
        <v>1278.749409</v>
      </c>
      <c r="F1426" s="290"/>
      <c r="G1426" s="288">
        <f t="shared" si="10"/>
        <v>39234</v>
      </c>
      <c r="H1426" s="289"/>
      <c r="I1426" s="290">
        <f t="shared" si="18"/>
        <v>160</v>
      </c>
      <c r="J1426" s="290">
        <f t="shared" si="19"/>
        <v>56.847847999999999</v>
      </c>
      <c r="K1426" s="285"/>
      <c r="L1426" s="288">
        <f t="shared" si="13"/>
        <v>39234</v>
      </c>
      <c r="M1426" s="290">
        <f t="shared" si="14"/>
        <v>2950</v>
      </c>
      <c r="N1426" s="290">
        <f t="shared" si="15"/>
        <v>1335.5972569999999</v>
      </c>
    </row>
    <row r="1427" spans="1:15" s="287" customFormat="1" ht="12.6">
      <c r="B1427" s="288">
        <f t="shared" si="17"/>
        <v>39264</v>
      </c>
      <c r="C1427" s="289"/>
      <c r="D1427" s="290">
        <f t="shared" si="20"/>
        <v>2783</v>
      </c>
      <c r="E1427" s="290">
        <f t="shared" si="20"/>
        <v>1261.0710180000001</v>
      </c>
      <c r="F1427" s="290"/>
      <c r="G1427" s="288">
        <f t="shared" si="10"/>
        <v>39264</v>
      </c>
      <c r="H1427" s="289"/>
      <c r="I1427" s="290">
        <f t="shared" si="18"/>
        <v>159</v>
      </c>
      <c r="J1427" s="290">
        <f t="shared" si="19"/>
        <v>57.927463000000003</v>
      </c>
      <c r="K1427" s="285"/>
      <c r="L1427" s="288">
        <f t="shared" si="13"/>
        <v>39264</v>
      </c>
      <c r="M1427" s="290">
        <f t="shared" si="14"/>
        <v>2942</v>
      </c>
      <c r="N1427" s="290">
        <f t="shared" si="15"/>
        <v>1318.9984810000001</v>
      </c>
    </row>
    <row r="1428" spans="1:15" s="287" customFormat="1" ht="12.6">
      <c r="B1428" s="288">
        <f t="shared" si="17"/>
        <v>39295</v>
      </c>
      <c r="C1428" s="289"/>
      <c r="D1428" s="290">
        <f t="shared" si="20"/>
        <v>2779</v>
      </c>
      <c r="E1428" s="290">
        <f t="shared" si="20"/>
        <v>1245.3404</v>
      </c>
      <c r="F1428" s="290"/>
      <c r="G1428" s="288">
        <f t="shared" si="10"/>
        <v>39295</v>
      </c>
      <c r="H1428" s="289"/>
      <c r="I1428" s="290">
        <f t="shared" si="18"/>
        <v>158</v>
      </c>
      <c r="J1428" s="290">
        <f t="shared" si="19"/>
        <v>58.725211999999999</v>
      </c>
      <c r="K1428" s="285"/>
      <c r="L1428" s="288">
        <f t="shared" si="13"/>
        <v>39295</v>
      </c>
      <c r="M1428" s="290">
        <f t="shared" si="14"/>
        <v>2937</v>
      </c>
      <c r="N1428" s="290">
        <f t="shared" si="15"/>
        <v>1304.0656120000001</v>
      </c>
    </row>
    <row r="1429" spans="1:15" s="287" customFormat="1" ht="12.6">
      <c r="B1429" s="288">
        <f t="shared" si="17"/>
        <v>39326</v>
      </c>
      <c r="C1429" s="289"/>
      <c r="D1429" s="290">
        <f t="shared" si="20"/>
        <v>2769</v>
      </c>
      <c r="E1429" s="290">
        <f t="shared" si="20"/>
        <v>1250.4556620000001</v>
      </c>
      <c r="F1429" s="290"/>
      <c r="G1429" s="288">
        <f t="shared" si="10"/>
        <v>39326</v>
      </c>
      <c r="H1429" s="289"/>
      <c r="I1429" s="290">
        <f t="shared" si="18"/>
        <v>158</v>
      </c>
      <c r="J1429" s="290">
        <f t="shared" si="19"/>
        <v>58.457600999999997</v>
      </c>
      <c r="K1429" s="285"/>
      <c r="L1429" s="288">
        <f t="shared" si="13"/>
        <v>39326</v>
      </c>
      <c r="M1429" s="290">
        <f t="shared" si="14"/>
        <v>2927</v>
      </c>
      <c r="N1429" s="290">
        <f t="shared" si="15"/>
        <v>1308.9132630000001</v>
      </c>
    </row>
    <row r="1430" spans="1:15" s="287" customFormat="1" ht="12.6">
      <c r="B1430" s="288">
        <f t="shared" si="17"/>
        <v>39356</v>
      </c>
      <c r="C1430" s="289"/>
      <c r="D1430" s="290">
        <f t="shared" si="20"/>
        <v>2760</v>
      </c>
      <c r="E1430" s="290">
        <f t="shared" si="20"/>
        <v>1258.0786250000001</v>
      </c>
      <c r="F1430" s="290"/>
      <c r="G1430" s="288">
        <f t="shared" si="10"/>
        <v>39356</v>
      </c>
      <c r="H1430" s="289"/>
      <c r="I1430" s="290">
        <f t="shared" si="18"/>
        <v>158</v>
      </c>
      <c r="J1430" s="290">
        <f t="shared" si="19"/>
        <v>58.882762</v>
      </c>
      <c r="K1430" s="285"/>
      <c r="L1430" s="288">
        <f t="shared" si="13"/>
        <v>39356</v>
      </c>
      <c r="M1430" s="290">
        <f t="shared" si="14"/>
        <v>2918</v>
      </c>
      <c r="N1430" s="290">
        <f t="shared" si="15"/>
        <v>1316.9613870000001</v>
      </c>
    </row>
    <row r="1431" spans="1:15" s="287" customFormat="1" ht="12.6">
      <c r="B1431" s="288">
        <f t="shared" si="17"/>
        <v>39387</v>
      </c>
      <c r="C1431" s="289"/>
      <c r="D1431" s="290">
        <f t="shared" si="20"/>
        <v>2745</v>
      </c>
      <c r="E1431" s="290">
        <f t="shared" si="20"/>
        <v>1248.888631</v>
      </c>
      <c r="F1431" s="290"/>
      <c r="G1431" s="288">
        <f t="shared" si="10"/>
        <v>39387</v>
      </c>
      <c r="H1431" s="289"/>
      <c r="I1431" s="290">
        <f t="shared" si="18"/>
        <v>157</v>
      </c>
      <c r="J1431" s="290">
        <f t="shared" si="19"/>
        <v>54.662512</v>
      </c>
      <c r="K1431" s="285"/>
      <c r="L1431" s="288">
        <f t="shared" si="13"/>
        <v>39387</v>
      </c>
      <c r="M1431" s="290">
        <f t="shared" si="14"/>
        <v>2902</v>
      </c>
      <c r="N1431" s="290">
        <f t="shared" si="15"/>
        <v>1303.5511430000001</v>
      </c>
    </row>
    <row r="1432" spans="1:15" s="287" customFormat="1" ht="12.6">
      <c r="B1432" s="288">
        <f t="shared" si="17"/>
        <v>39417</v>
      </c>
      <c r="C1432" s="289"/>
      <c r="D1432" s="290">
        <f t="shared" si="20"/>
        <v>2736</v>
      </c>
      <c r="E1432" s="290">
        <f t="shared" si="20"/>
        <v>1262.2920810000001</v>
      </c>
      <c r="F1432" s="290"/>
      <c r="G1432" s="288">
        <f t="shared" si="10"/>
        <v>39417</v>
      </c>
      <c r="H1432" s="289"/>
      <c r="I1432" s="290">
        <f t="shared" si="18"/>
        <v>157</v>
      </c>
      <c r="J1432" s="290">
        <f t="shared" si="19"/>
        <v>55.173667999999999</v>
      </c>
      <c r="K1432" s="285"/>
      <c r="L1432" s="288">
        <f t="shared" si="13"/>
        <v>39417</v>
      </c>
      <c r="M1432" s="290">
        <f t="shared" si="14"/>
        <v>2893</v>
      </c>
      <c r="N1432" s="290">
        <f t="shared" si="15"/>
        <v>1317.465749</v>
      </c>
    </row>
    <row r="1433" spans="1:15" s="287" customFormat="1" ht="12.6">
      <c r="B1433" s="288">
        <f t="shared" si="17"/>
        <v>39448</v>
      </c>
      <c r="C1433" s="289"/>
      <c r="D1433" s="290">
        <f t="shared" si="20"/>
        <v>2723</v>
      </c>
      <c r="E1433" s="290">
        <f t="shared" si="20"/>
        <v>1252.0381669999999</v>
      </c>
      <c r="F1433" s="290"/>
      <c r="G1433" s="288">
        <f t="shared" si="10"/>
        <v>39448</v>
      </c>
      <c r="H1433" s="289"/>
      <c r="I1433" s="290">
        <f t="shared" si="18"/>
        <v>157</v>
      </c>
      <c r="J1433" s="290">
        <f t="shared" si="19"/>
        <v>54.977854000000001</v>
      </c>
      <c r="K1433" s="285"/>
      <c r="L1433" s="288">
        <f t="shared" si="13"/>
        <v>39448</v>
      </c>
      <c r="M1433" s="290">
        <f t="shared" si="14"/>
        <v>2880</v>
      </c>
      <c r="N1433" s="290">
        <f t="shared" si="15"/>
        <v>1307.0160209999999</v>
      </c>
    </row>
    <row r="1434" spans="1:15" s="287" customFormat="1" ht="12.6">
      <c r="B1434" s="288">
        <f t="shared" si="17"/>
        <v>39479</v>
      </c>
      <c r="C1434" s="289"/>
      <c r="D1434" s="290">
        <f t="shared" ref="D1434:E1453" si="21">+D79</f>
        <v>2714</v>
      </c>
      <c r="E1434" s="290">
        <f t="shared" si="21"/>
        <v>1262.37979</v>
      </c>
      <c r="F1434" s="290"/>
      <c r="G1434" s="288">
        <f t="shared" si="10"/>
        <v>39479</v>
      </c>
      <c r="H1434" s="289"/>
      <c r="I1434" s="290">
        <f t="shared" si="18"/>
        <v>157</v>
      </c>
      <c r="J1434" s="290">
        <f t="shared" si="19"/>
        <v>55.598658</v>
      </c>
      <c r="K1434" s="285"/>
      <c r="L1434" s="288">
        <f t="shared" si="13"/>
        <v>39479</v>
      </c>
      <c r="M1434" s="290">
        <f t="shared" si="14"/>
        <v>2871</v>
      </c>
      <c r="N1434" s="290">
        <f t="shared" si="15"/>
        <v>1317.9784479999998</v>
      </c>
    </row>
    <row r="1435" spans="1:15" s="287" customFormat="1" ht="12.6">
      <c r="B1435" s="288">
        <f t="shared" si="17"/>
        <v>39508</v>
      </c>
      <c r="C1435" s="291"/>
      <c r="D1435" s="290">
        <f t="shared" si="21"/>
        <v>2709</v>
      </c>
      <c r="E1435" s="290">
        <f t="shared" si="21"/>
        <v>1274.181912</v>
      </c>
      <c r="F1435" s="292"/>
      <c r="G1435" s="288">
        <f t="shared" si="10"/>
        <v>39508</v>
      </c>
      <c r="H1435" s="289"/>
      <c r="I1435" s="290">
        <f t="shared" si="18"/>
        <v>157</v>
      </c>
      <c r="J1435" s="290">
        <f t="shared" si="19"/>
        <v>57.123449999999998</v>
      </c>
      <c r="K1435" s="285"/>
      <c r="L1435" s="288">
        <f t="shared" si="13"/>
        <v>39508</v>
      </c>
      <c r="M1435" s="290">
        <f t="shared" si="14"/>
        <v>2866</v>
      </c>
      <c r="N1435" s="290">
        <f t="shared" si="15"/>
        <v>1331.3053620000001</v>
      </c>
      <c r="O1435" s="290"/>
    </row>
    <row r="1436" spans="1:15" s="287" customFormat="1" ht="12.6">
      <c r="B1436" s="288">
        <f t="shared" si="17"/>
        <v>39539</v>
      </c>
      <c r="C1436" s="291"/>
      <c r="D1436" s="290">
        <f t="shared" si="21"/>
        <v>2704</v>
      </c>
      <c r="E1436" s="290">
        <f t="shared" si="21"/>
        <v>1314.4344169999999</v>
      </c>
      <c r="F1436" s="292"/>
      <c r="G1436" s="288">
        <f t="shared" si="10"/>
        <v>39539</v>
      </c>
      <c r="H1436" s="289"/>
      <c r="I1436" s="290">
        <f t="shared" si="18"/>
        <v>156</v>
      </c>
      <c r="J1436" s="290">
        <f t="shared" si="19"/>
        <v>60.819854999999997</v>
      </c>
      <c r="K1436" s="285"/>
      <c r="L1436" s="288">
        <f t="shared" si="13"/>
        <v>39539</v>
      </c>
      <c r="M1436" s="290">
        <f t="shared" si="14"/>
        <v>2860</v>
      </c>
      <c r="N1436" s="290">
        <f t="shared" si="15"/>
        <v>1375.2542719999999</v>
      </c>
      <c r="O1436" s="290"/>
    </row>
    <row r="1437" spans="1:15" s="287" customFormat="1" ht="12.6">
      <c r="B1437" s="288">
        <f t="shared" si="17"/>
        <v>39569</v>
      </c>
      <c r="C1437" s="291"/>
      <c r="D1437" s="290">
        <f t="shared" si="21"/>
        <v>2698</v>
      </c>
      <c r="E1437" s="290">
        <f t="shared" si="21"/>
        <v>1336.294719</v>
      </c>
      <c r="F1437" s="292"/>
      <c r="G1437" s="288">
        <f t="shared" si="10"/>
        <v>39569</v>
      </c>
      <c r="H1437" s="289"/>
      <c r="I1437" s="290">
        <f t="shared" si="18"/>
        <v>156</v>
      </c>
      <c r="J1437" s="290">
        <f t="shared" si="19"/>
        <v>62.546869000000001</v>
      </c>
      <c r="K1437" s="285"/>
      <c r="L1437" s="288">
        <f t="shared" si="13"/>
        <v>39569</v>
      </c>
      <c r="M1437" s="290">
        <f t="shared" si="14"/>
        <v>2854</v>
      </c>
      <c r="N1437" s="290">
        <f t="shared" si="15"/>
        <v>1398.841588</v>
      </c>
      <c r="O1437" s="290"/>
    </row>
    <row r="1438" spans="1:15" s="287" customFormat="1" ht="12.6">
      <c r="B1438" s="288">
        <f t="shared" ref="B1438:B1469" si="22">+B83</f>
        <v>39600</v>
      </c>
      <c r="C1438" s="291"/>
      <c r="D1438" s="290">
        <f t="shared" si="21"/>
        <v>2691</v>
      </c>
      <c r="E1438" s="290">
        <f t="shared" si="21"/>
        <v>1280.681198</v>
      </c>
      <c r="F1438" s="292"/>
      <c r="G1438" s="288">
        <f t="shared" ref="G1438:G1501" si="23">+B1438</f>
        <v>39600</v>
      </c>
      <c r="H1438" s="289"/>
      <c r="I1438" s="290">
        <f t="shared" ref="I1438:I1469" si="24">+D715</f>
        <v>156</v>
      </c>
      <c r="J1438" s="290">
        <f t="shared" ref="J1438:J1469" si="25">+E715</f>
        <v>63.089764000000002</v>
      </c>
      <c r="K1438" s="285"/>
      <c r="L1438" s="288">
        <f t="shared" ref="L1438:L1501" si="26">+G1438</f>
        <v>39600</v>
      </c>
      <c r="M1438" s="290">
        <f t="shared" ref="M1438:M1501" si="27">+D1438+I1438</f>
        <v>2847</v>
      </c>
      <c r="N1438" s="290">
        <f t="shared" ref="N1438:N1501" si="28">+E1438+J1438</f>
        <v>1343.7709620000001</v>
      </c>
      <c r="O1438" s="290"/>
    </row>
    <row r="1439" spans="1:15" s="287" customFormat="1" ht="12.6">
      <c r="B1439" s="288">
        <f t="shared" si="22"/>
        <v>39630</v>
      </c>
      <c r="C1439" s="291"/>
      <c r="D1439" s="290">
        <f t="shared" si="21"/>
        <v>2682</v>
      </c>
      <c r="E1439" s="290">
        <f t="shared" si="21"/>
        <v>1310.046157</v>
      </c>
      <c r="F1439" s="292"/>
      <c r="G1439" s="288">
        <f t="shared" si="23"/>
        <v>39630</v>
      </c>
      <c r="H1439" s="289"/>
      <c r="I1439" s="290">
        <f t="shared" si="24"/>
        <v>154</v>
      </c>
      <c r="J1439" s="290">
        <f t="shared" si="25"/>
        <v>65.201279999999997</v>
      </c>
      <c r="K1439" s="285"/>
      <c r="L1439" s="288">
        <f t="shared" si="26"/>
        <v>39630</v>
      </c>
      <c r="M1439" s="290">
        <f t="shared" si="27"/>
        <v>2836</v>
      </c>
      <c r="N1439" s="290">
        <f t="shared" si="28"/>
        <v>1375.247437</v>
      </c>
      <c r="O1439" s="290"/>
    </row>
    <row r="1440" spans="1:15" s="287" customFormat="1" ht="12.6">
      <c r="A1440" s="290"/>
      <c r="B1440" s="288">
        <f t="shared" si="22"/>
        <v>39661</v>
      </c>
      <c r="C1440" s="290"/>
      <c r="D1440" s="290">
        <f t="shared" si="21"/>
        <v>2675</v>
      </c>
      <c r="E1440" s="290">
        <f t="shared" si="21"/>
        <v>1315.2477839999999</v>
      </c>
      <c r="F1440" s="292"/>
      <c r="G1440" s="288">
        <f t="shared" si="23"/>
        <v>39661</v>
      </c>
      <c r="H1440" s="289"/>
      <c r="I1440" s="290">
        <f t="shared" si="24"/>
        <v>154</v>
      </c>
      <c r="J1440" s="290">
        <f t="shared" si="25"/>
        <v>64.361007999999998</v>
      </c>
      <c r="K1440" s="285"/>
      <c r="L1440" s="288">
        <f t="shared" si="26"/>
        <v>39661</v>
      </c>
      <c r="M1440" s="290">
        <f t="shared" si="27"/>
        <v>2829</v>
      </c>
      <c r="N1440" s="290">
        <f t="shared" si="28"/>
        <v>1379.608792</v>
      </c>
    </row>
    <row r="1441" spans="2:14" s="287" customFormat="1" ht="12.6">
      <c r="B1441" s="288">
        <f t="shared" si="22"/>
        <v>39692</v>
      </c>
      <c r="C1441" s="285"/>
      <c r="D1441" s="290">
        <f t="shared" si="21"/>
        <v>2671</v>
      </c>
      <c r="E1441" s="290">
        <f t="shared" si="21"/>
        <v>1311.1864559999999</v>
      </c>
      <c r="F1441" s="292"/>
      <c r="G1441" s="288">
        <f t="shared" si="23"/>
        <v>39692</v>
      </c>
      <c r="H1441" s="289"/>
      <c r="I1441" s="290">
        <f t="shared" si="24"/>
        <v>154</v>
      </c>
      <c r="J1441" s="290">
        <f t="shared" si="25"/>
        <v>64.961377999999996</v>
      </c>
      <c r="K1441" s="285"/>
      <c r="L1441" s="288">
        <f t="shared" si="26"/>
        <v>39692</v>
      </c>
      <c r="M1441" s="290">
        <f t="shared" si="27"/>
        <v>2825</v>
      </c>
      <c r="N1441" s="290">
        <f t="shared" si="28"/>
        <v>1376.1478339999999</v>
      </c>
    </row>
    <row r="1442" spans="2:14" s="287" customFormat="1" ht="12.6">
      <c r="B1442" s="288">
        <f t="shared" si="22"/>
        <v>39722</v>
      </c>
      <c r="C1442" s="285"/>
      <c r="D1442" s="290">
        <f t="shared" si="21"/>
        <v>2663</v>
      </c>
      <c r="E1442" s="290">
        <f t="shared" si="21"/>
        <v>1335.4798330000001</v>
      </c>
      <c r="F1442" s="292"/>
      <c r="G1442" s="288">
        <f t="shared" si="23"/>
        <v>39722</v>
      </c>
      <c r="H1442" s="289"/>
      <c r="I1442" s="290">
        <f t="shared" si="24"/>
        <v>154</v>
      </c>
      <c r="J1442" s="290">
        <f t="shared" si="25"/>
        <v>66.354654999999994</v>
      </c>
      <c r="K1442" s="285"/>
      <c r="L1442" s="288">
        <f t="shared" si="26"/>
        <v>39722</v>
      </c>
      <c r="M1442" s="290">
        <f t="shared" si="27"/>
        <v>2817</v>
      </c>
      <c r="N1442" s="290">
        <f t="shared" si="28"/>
        <v>1401.8344880000002</v>
      </c>
    </row>
    <row r="1443" spans="2:14" s="287" customFormat="1" ht="12.6">
      <c r="B1443" s="288">
        <f t="shared" si="22"/>
        <v>39753</v>
      </c>
      <c r="C1443" s="285"/>
      <c r="D1443" s="290">
        <f t="shared" si="21"/>
        <v>2659</v>
      </c>
      <c r="E1443" s="290">
        <f t="shared" si="21"/>
        <v>1343.5770930000001</v>
      </c>
      <c r="F1443" s="292"/>
      <c r="G1443" s="288">
        <f t="shared" si="23"/>
        <v>39753</v>
      </c>
      <c r="H1443" s="289"/>
      <c r="I1443" s="290">
        <f t="shared" si="24"/>
        <v>154</v>
      </c>
      <c r="J1443" s="290">
        <f t="shared" si="25"/>
        <v>65.247185000000002</v>
      </c>
      <c r="K1443" s="285"/>
      <c r="L1443" s="288">
        <f t="shared" si="26"/>
        <v>39753</v>
      </c>
      <c r="M1443" s="290">
        <f t="shared" si="27"/>
        <v>2813</v>
      </c>
      <c r="N1443" s="290">
        <f t="shared" si="28"/>
        <v>1408.824278</v>
      </c>
    </row>
    <row r="1444" spans="2:14" s="287" customFormat="1" ht="12.6">
      <c r="B1444" s="288">
        <f t="shared" si="22"/>
        <v>39783</v>
      </c>
      <c r="C1444" s="285"/>
      <c r="D1444" s="290">
        <f t="shared" si="21"/>
        <v>2642</v>
      </c>
      <c r="E1444" s="290">
        <f t="shared" si="21"/>
        <v>1331.9842630000001</v>
      </c>
      <c r="F1444" s="292"/>
      <c r="G1444" s="288">
        <f t="shared" si="23"/>
        <v>39783</v>
      </c>
      <c r="H1444" s="289"/>
      <c r="I1444" s="290">
        <f t="shared" si="24"/>
        <v>153</v>
      </c>
      <c r="J1444" s="290">
        <f t="shared" si="25"/>
        <v>65.707491000000005</v>
      </c>
      <c r="K1444" s="285"/>
      <c r="L1444" s="288">
        <f t="shared" si="26"/>
        <v>39783</v>
      </c>
      <c r="M1444" s="290">
        <f t="shared" si="27"/>
        <v>2795</v>
      </c>
      <c r="N1444" s="290">
        <f t="shared" si="28"/>
        <v>1397.6917539999999</v>
      </c>
    </row>
    <row r="1445" spans="2:14" s="287" customFormat="1" ht="12.6">
      <c r="B1445" s="288">
        <f t="shared" si="22"/>
        <v>39814</v>
      </c>
      <c r="C1445" s="285"/>
      <c r="D1445" s="290">
        <f t="shared" si="21"/>
        <v>2639</v>
      </c>
      <c r="E1445" s="290">
        <f t="shared" si="21"/>
        <v>1339.310483</v>
      </c>
      <c r="F1445" s="292"/>
      <c r="G1445" s="288">
        <f t="shared" si="23"/>
        <v>39814</v>
      </c>
      <c r="H1445" s="289"/>
      <c r="I1445" s="290">
        <f t="shared" si="24"/>
        <v>153</v>
      </c>
      <c r="J1445" s="290">
        <f t="shared" si="25"/>
        <v>66.352830999999995</v>
      </c>
      <c r="K1445" s="285"/>
      <c r="L1445" s="288">
        <f t="shared" si="26"/>
        <v>39814</v>
      </c>
      <c r="M1445" s="290">
        <f t="shared" si="27"/>
        <v>2792</v>
      </c>
      <c r="N1445" s="290">
        <f t="shared" si="28"/>
        <v>1405.6633139999999</v>
      </c>
    </row>
    <row r="1446" spans="2:14" s="287" customFormat="1" ht="12.6">
      <c r="B1446" s="288">
        <f t="shared" si="22"/>
        <v>39845</v>
      </c>
      <c r="C1446" s="285"/>
      <c r="D1446" s="290">
        <f t="shared" si="21"/>
        <v>2633</v>
      </c>
      <c r="E1446" s="290">
        <f t="shared" si="21"/>
        <v>1331.9681849999999</v>
      </c>
      <c r="F1446" s="292"/>
      <c r="G1446" s="288">
        <f t="shared" si="23"/>
        <v>39845</v>
      </c>
      <c r="H1446" s="289"/>
      <c r="I1446" s="290">
        <f t="shared" si="24"/>
        <v>153</v>
      </c>
      <c r="J1446" s="290">
        <f t="shared" si="25"/>
        <v>65.891030000000001</v>
      </c>
      <c r="K1446" s="285"/>
      <c r="L1446" s="288">
        <f t="shared" si="26"/>
        <v>39845</v>
      </c>
      <c r="M1446" s="290">
        <f t="shared" si="27"/>
        <v>2786</v>
      </c>
      <c r="N1446" s="290">
        <f t="shared" si="28"/>
        <v>1397.8592149999999</v>
      </c>
    </row>
    <row r="1447" spans="2:14" s="287" customFormat="1" ht="12.6">
      <c r="B1447" s="288">
        <f t="shared" si="22"/>
        <v>39873</v>
      </c>
      <c r="C1447" s="285"/>
      <c r="D1447" s="290">
        <f t="shared" si="21"/>
        <v>2632</v>
      </c>
      <c r="E1447" s="290">
        <f t="shared" si="21"/>
        <v>1344.790203</v>
      </c>
      <c r="F1447" s="292"/>
      <c r="G1447" s="288">
        <f t="shared" si="23"/>
        <v>39873</v>
      </c>
      <c r="H1447" s="289"/>
      <c r="I1447" s="290">
        <f t="shared" si="24"/>
        <v>151</v>
      </c>
      <c r="J1447" s="290">
        <f t="shared" si="25"/>
        <v>66.346472000000006</v>
      </c>
      <c r="K1447" s="285"/>
      <c r="L1447" s="288">
        <f t="shared" si="26"/>
        <v>39873</v>
      </c>
      <c r="M1447" s="290">
        <f t="shared" si="27"/>
        <v>2783</v>
      </c>
      <c r="N1447" s="290">
        <f t="shared" si="28"/>
        <v>1411.136675</v>
      </c>
    </row>
    <row r="1448" spans="2:14" s="287" customFormat="1" ht="12.6">
      <c r="B1448" s="288">
        <f t="shared" si="22"/>
        <v>39904</v>
      </c>
      <c r="C1448" s="285"/>
      <c r="D1448" s="290">
        <f t="shared" si="21"/>
        <v>2622</v>
      </c>
      <c r="E1448" s="290">
        <f t="shared" si="21"/>
        <v>1351.8358659999999</v>
      </c>
      <c r="F1448" s="292"/>
      <c r="G1448" s="288">
        <f t="shared" si="23"/>
        <v>39904</v>
      </c>
      <c r="H1448" s="289"/>
      <c r="I1448" s="290">
        <f t="shared" si="24"/>
        <v>151</v>
      </c>
      <c r="J1448" s="290">
        <f t="shared" si="25"/>
        <v>89.190599000000006</v>
      </c>
      <c r="K1448" s="285"/>
      <c r="L1448" s="288">
        <f t="shared" si="26"/>
        <v>39904</v>
      </c>
      <c r="M1448" s="290">
        <f t="shared" si="27"/>
        <v>2773</v>
      </c>
      <c r="N1448" s="290">
        <f t="shared" si="28"/>
        <v>1441.0264649999999</v>
      </c>
    </row>
    <row r="1449" spans="2:14" s="287" customFormat="1" ht="12.6">
      <c r="B1449" s="288">
        <f t="shared" si="22"/>
        <v>39934</v>
      </c>
      <c r="C1449" s="285"/>
      <c r="D1449" s="290">
        <f t="shared" si="21"/>
        <v>2618</v>
      </c>
      <c r="E1449" s="290">
        <f t="shared" si="21"/>
        <v>1376.718398</v>
      </c>
      <c r="F1449" s="292"/>
      <c r="G1449" s="288">
        <f t="shared" si="23"/>
        <v>39934</v>
      </c>
      <c r="H1449" s="289"/>
      <c r="I1449" s="290">
        <f t="shared" si="24"/>
        <v>151</v>
      </c>
      <c r="J1449" s="290">
        <f t="shared" si="25"/>
        <v>92.940443999999999</v>
      </c>
      <c r="K1449" s="285"/>
      <c r="L1449" s="288">
        <f t="shared" si="26"/>
        <v>39934</v>
      </c>
      <c r="M1449" s="290">
        <f t="shared" si="27"/>
        <v>2769</v>
      </c>
      <c r="N1449" s="290">
        <f t="shared" si="28"/>
        <v>1469.658842</v>
      </c>
    </row>
    <row r="1450" spans="2:14" s="287" customFormat="1" ht="12.6">
      <c r="B1450" s="288">
        <f t="shared" si="22"/>
        <v>39965</v>
      </c>
      <c r="C1450" s="285"/>
      <c r="D1450" s="290">
        <f t="shared" si="21"/>
        <v>2610</v>
      </c>
      <c r="E1450" s="290">
        <f t="shared" si="21"/>
        <v>1383.102052</v>
      </c>
      <c r="F1450" s="292"/>
      <c r="G1450" s="288">
        <f t="shared" si="23"/>
        <v>39965</v>
      </c>
      <c r="H1450" s="289"/>
      <c r="I1450" s="290">
        <f t="shared" si="24"/>
        <v>151</v>
      </c>
      <c r="J1450" s="290">
        <f t="shared" si="25"/>
        <v>70.803301000000005</v>
      </c>
      <c r="K1450" s="285"/>
      <c r="L1450" s="288">
        <f t="shared" si="26"/>
        <v>39965</v>
      </c>
      <c r="M1450" s="290">
        <f t="shared" si="27"/>
        <v>2761</v>
      </c>
      <c r="N1450" s="290">
        <f t="shared" si="28"/>
        <v>1453.9053529999999</v>
      </c>
    </row>
    <row r="1451" spans="2:14" s="287" customFormat="1" ht="12.6">
      <c r="B1451" s="288">
        <f t="shared" si="22"/>
        <v>39995</v>
      </c>
      <c r="C1451" s="285"/>
      <c r="D1451" s="290">
        <f t="shared" si="21"/>
        <v>2603</v>
      </c>
      <c r="E1451" s="290">
        <f t="shared" si="21"/>
        <v>1378.3993849999999</v>
      </c>
      <c r="F1451" s="292"/>
      <c r="G1451" s="288">
        <f t="shared" si="23"/>
        <v>39995</v>
      </c>
      <c r="H1451" s="289"/>
      <c r="I1451" s="290">
        <f t="shared" si="24"/>
        <v>150</v>
      </c>
      <c r="J1451" s="290">
        <f t="shared" si="25"/>
        <v>71.972408999999999</v>
      </c>
      <c r="K1451" s="285"/>
      <c r="L1451" s="288">
        <f t="shared" si="26"/>
        <v>39995</v>
      </c>
      <c r="M1451" s="290">
        <f t="shared" si="27"/>
        <v>2753</v>
      </c>
      <c r="N1451" s="290">
        <f t="shared" si="28"/>
        <v>1450.3717939999999</v>
      </c>
    </row>
    <row r="1452" spans="2:14" s="287" customFormat="1" ht="12.6">
      <c r="B1452" s="288">
        <f t="shared" si="22"/>
        <v>40026</v>
      </c>
      <c r="C1452" s="285"/>
      <c r="D1452" s="290">
        <f t="shared" si="21"/>
        <v>2589</v>
      </c>
      <c r="E1452" s="290">
        <f t="shared" si="21"/>
        <v>1372.2312850000001</v>
      </c>
      <c r="F1452" s="292"/>
      <c r="G1452" s="288">
        <f t="shared" si="23"/>
        <v>40026</v>
      </c>
      <c r="H1452" s="289"/>
      <c r="I1452" s="290">
        <f t="shared" si="24"/>
        <v>148</v>
      </c>
      <c r="J1452" s="290">
        <f t="shared" si="25"/>
        <v>72.551957999999999</v>
      </c>
      <c r="K1452" s="285"/>
      <c r="L1452" s="288">
        <f t="shared" si="26"/>
        <v>40026</v>
      </c>
      <c r="M1452" s="290">
        <f t="shared" si="27"/>
        <v>2737</v>
      </c>
      <c r="N1452" s="290">
        <f t="shared" si="28"/>
        <v>1444.7832430000001</v>
      </c>
    </row>
    <row r="1453" spans="2:14" s="287" customFormat="1" ht="12.6">
      <c r="B1453" s="288">
        <f t="shared" si="22"/>
        <v>40057</v>
      </c>
      <c r="C1453" s="285"/>
      <c r="D1453" s="290">
        <f t="shared" si="21"/>
        <v>2584</v>
      </c>
      <c r="E1453" s="290">
        <f t="shared" si="21"/>
        <v>1373.618324</v>
      </c>
      <c r="F1453" s="292"/>
      <c r="G1453" s="288">
        <f t="shared" si="23"/>
        <v>40057</v>
      </c>
      <c r="H1453" s="289"/>
      <c r="I1453" s="290">
        <f t="shared" si="24"/>
        <v>148</v>
      </c>
      <c r="J1453" s="290">
        <f t="shared" si="25"/>
        <v>73.098933000000002</v>
      </c>
      <c r="K1453" s="285"/>
      <c r="L1453" s="288">
        <f t="shared" si="26"/>
        <v>40057</v>
      </c>
      <c r="M1453" s="290">
        <f t="shared" si="27"/>
        <v>2732</v>
      </c>
      <c r="N1453" s="290">
        <f t="shared" si="28"/>
        <v>1446.717257</v>
      </c>
    </row>
    <row r="1454" spans="2:14" s="287" customFormat="1" ht="12.6">
      <c r="B1454" s="288">
        <f t="shared" si="22"/>
        <v>40087</v>
      </c>
      <c r="C1454" s="285"/>
      <c r="D1454" s="290">
        <f t="shared" ref="D1454:E1473" si="29">+D99</f>
        <v>2579</v>
      </c>
      <c r="E1454" s="290">
        <f t="shared" si="29"/>
        <v>1386.8924199999999</v>
      </c>
      <c r="F1454" s="292"/>
      <c r="G1454" s="288">
        <f t="shared" si="23"/>
        <v>40087</v>
      </c>
      <c r="H1454" s="289"/>
      <c r="I1454" s="290">
        <f t="shared" si="24"/>
        <v>147</v>
      </c>
      <c r="J1454" s="290">
        <f t="shared" si="25"/>
        <v>73.391150999999994</v>
      </c>
      <c r="K1454" s="285"/>
      <c r="L1454" s="288">
        <f t="shared" si="26"/>
        <v>40087</v>
      </c>
      <c r="M1454" s="290">
        <f t="shared" si="27"/>
        <v>2726</v>
      </c>
      <c r="N1454" s="290">
        <f t="shared" si="28"/>
        <v>1460.2835709999999</v>
      </c>
    </row>
    <row r="1455" spans="2:14" s="287" customFormat="1" ht="12.6">
      <c r="B1455" s="288">
        <f t="shared" si="22"/>
        <v>40118</v>
      </c>
      <c r="C1455" s="285"/>
      <c r="D1455" s="290">
        <f t="shared" si="29"/>
        <v>2575</v>
      </c>
      <c r="E1455" s="290">
        <f t="shared" si="29"/>
        <v>1382.9251380000001</v>
      </c>
      <c r="F1455" s="292"/>
      <c r="G1455" s="288">
        <f t="shared" si="23"/>
        <v>40118</v>
      </c>
      <c r="H1455" s="289"/>
      <c r="I1455" s="290">
        <f t="shared" si="24"/>
        <v>147</v>
      </c>
      <c r="J1455" s="290">
        <f t="shared" si="25"/>
        <v>76.665941000000004</v>
      </c>
      <c r="K1455" s="285"/>
      <c r="L1455" s="288">
        <f t="shared" si="26"/>
        <v>40118</v>
      </c>
      <c r="M1455" s="290">
        <f t="shared" si="27"/>
        <v>2722</v>
      </c>
      <c r="N1455" s="290">
        <f t="shared" si="28"/>
        <v>1459.591079</v>
      </c>
    </row>
    <row r="1456" spans="2:14" s="287" customFormat="1" ht="12.6">
      <c r="B1456" s="288">
        <f t="shared" si="22"/>
        <v>40148</v>
      </c>
      <c r="C1456" s="285"/>
      <c r="D1456" s="290">
        <f t="shared" si="29"/>
        <v>2567</v>
      </c>
      <c r="E1456" s="290">
        <f t="shared" si="29"/>
        <v>1363.562653</v>
      </c>
      <c r="F1456" s="292"/>
      <c r="G1456" s="288">
        <f t="shared" si="23"/>
        <v>40148</v>
      </c>
      <c r="H1456" s="289"/>
      <c r="I1456" s="290">
        <f t="shared" si="24"/>
        <v>147</v>
      </c>
      <c r="J1456" s="290">
        <f t="shared" si="25"/>
        <v>74.536365000000004</v>
      </c>
      <c r="K1456" s="285"/>
      <c r="L1456" s="288">
        <f t="shared" si="26"/>
        <v>40148</v>
      </c>
      <c r="M1456" s="290">
        <f t="shared" si="27"/>
        <v>2714</v>
      </c>
      <c r="N1456" s="290">
        <f t="shared" si="28"/>
        <v>1438.0990179999999</v>
      </c>
    </row>
    <row r="1457" spans="2:14" s="287" customFormat="1" ht="12.6">
      <c r="B1457" s="288">
        <f t="shared" si="22"/>
        <v>40179</v>
      </c>
      <c r="C1457" s="285"/>
      <c r="D1457" s="290">
        <f t="shared" si="29"/>
        <v>2561</v>
      </c>
      <c r="E1457" s="290">
        <f t="shared" si="29"/>
        <v>1357.1154120000001</v>
      </c>
      <c r="F1457" s="292"/>
      <c r="G1457" s="288">
        <f t="shared" si="23"/>
        <v>40179</v>
      </c>
      <c r="H1457" s="289"/>
      <c r="I1457" s="290">
        <f t="shared" si="24"/>
        <v>147</v>
      </c>
      <c r="J1457" s="290">
        <f t="shared" si="25"/>
        <v>75.148488999999998</v>
      </c>
      <c r="K1457" s="285"/>
      <c r="L1457" s="288">
        <f t="shared" si="26"/>
        <v>40179</v>
      </c>
      <c r="M1457" s="290">
        <f t="shared" si="27"/>
        <v>2708</v>
      </c>
      <c r="N1457" s="290">
        <f t="shared" si="28"/>
        <v>1432.263901</v>
      </c>
    </row>
    <row r="1458" spans="2:14" s="287" customFormat="1" ht="12.6">
      <c r="B1458" s="288">
        <f t="shared" si="22"/>
        <v>40210</v>
      </c>
      <c r="C1458" s="285"/>
      <c r="D1458" s="290">
        <f t="shared" si="29"/>
        <v>2550</v>
      </c>
      <c r="E1458" s="290">
        <f t="shared" si="29"/>
        <v>1311.8862710000001</v>
      </c>
      <c r="F1458" s="292"/>
      <c r="G1458" s="288">
        <f t="shared" si="23"/>
        <v>40210</v>
      </c>
      <c r="H1458" s="289"/>
      <c r="I1458" s="290">
        <f t="shared" si="24"/>
        <v>146</v>
      </c>
      <c r="J1458" s="290">
        <f t="shared" si="25"/>
        <v>75.577405999999996</v>
      </c>
      <c r="K1458" s="285"/>
      <c r="L1458" s="288">
        <f t="shared" si="26"/>
        <v>40210</v>
      </c>
      <c r="M1458" s="290">
        <f t="shared" si="27"/>
        <v>2696</v>
      </c>
      <c r="N1458" s="290">
        <f t="shared" si="28"/>
        <v>1387.4636770000002</v>
      </c>
    </row>
    <row r="1459" spans="2:14" s="287" customFormat="1" ht="12.6">
      <c r="B1459" s="288">
        <f t="shared" si="22"/>
        <v>40238</v>
      </c>
      <c r="C1459" s="285"/>
      <c r="D1459" s="290">
        <f t="shared" si="29"/>
        <v>2544</v>
      </c>
      <c r="E1459" s="290">
        <f t="shared" si="29"/>
        <v>1321.088708</v>
      </c>
      <c r="F1459" s="292"/>
      <c r="G1459" s="288">
        <f t="shared" si="23"/>
        <v>40238</v>
      </c>
      <c r="H1459" s="289"/>
      <c r="I1459" s="290">
        <f t="shared" si="24"/>
        <v>146</v>
      </c>
      <c r="J1459" s="290">
        <f t="shared" si="25"/>
        <v>70.534299000000004</v>
      </c>
      <c r="K1459" s="285"/>
      <c r="L1459" s="288">
        <f t="shared" si="26"/>
        <v>40238</v>
      </c>
      <c r="M1459" s="290">
        <f t="shared" si="27"/>
        <v>2690</v>
      </c>
      <c r="N1459" s="290">
        <f t="shared" si="28"/>
        <v>1391.6230069999999</v>
      </c>
    </row>
    <row r="1460" spans="2:14" s="287" customFormat="1" ht="12.6">
      <c r="B1460" s="288">
        <f t="shared" si="22"/>
        <v>40269</v>
      </c>
      <c r="C1460" s="285"/>
      <c r="D1460" s="290">
        <f t="shared" si="29"/>
        <v>2542</v>
      </c>
      <c r="E1460" s="290">
        <f t="shared" si="29"/>
        <v>1340.5893329999999</v>
      </c>
      <c r="F1460" s="292"/>
      <c r="G1460" s="288">
        <f t="shared" si="23"/>
        <v>40269</v>
      </c>
      <c r="H1460" s="289"/>
      <c r="I1460" s="290">
        <f t="shared" si="24"/>
        <v>146</v>
      </c>
      <c r="J1460" s="290">
        <f t="shared" si="25"/>
        <v>74.126622999999995</v>
      </c>
      <c r="K1460" s="285"/>
      <c r="L1460" s="288">
        <f t="shared" si="26"/>
        <v>40269</v>
      </c>
      <c r="M1460" s="290">
        <f t="shared" si="27"/>
        <v>2688</v>
      </c>
      <c r="N1460" s="290">
        <f t="shared" si="28"/>
        <v>1414.715956</v>
      </c>
    </row>
    <row r="1461" spans="2:14" s="287" customFormat="1" ht="12.6">
      <c r="B1461" s="288">
        <f t="shared" si="22"/>
        <v>40299</v>
      </c>
      <c r="C1461" s="285"/>
      <c r="D1461" s="290">
        <f t="shared" si="29"/>
        <v>2537</v>
      </c>
      <c r="E1461" s="290">
        <f t="shared" si="29"/>
        <v>1350.016525</v>
      </c>
      <c r="F1461" s="292"/>
      <c r="G1461" s="288">
        <f t="shared" si="23"/>
        <v>40299</v>
      </c>
      <c r="H1461" s="289"/>
      <c r="I1461" s="290">
        <f t="shared" si="24"/>
        <v>146</v>
      </c>
      <c r="J1461" s="290">
        <f t="shared" si="25"/>
        <v>75.102812999999998</v>
      </c>
      <c r="K1461" s="285"/>
      <c r="L1461" s="288">
        <f t="shared" si="26"/>
        <v>40299</v>
      </c>
      <c r="M1461" s="290">
        <f t="shared" si="27"/>
        <v>2683</v>
      </c>
      <c r="N1461" s="290">
        <f t="shared" si="28"/>
        <v>1425.119338</v>
      </c>
    </row>
    <row r="1462" spans="2:14" s="287" customFormat="1" ht="12.6">
      <c r="B1462" s="288">
        <f t="shared" si="22"/>
        <v>40330</v>
      </c>
      <c r="C1462" s="285"/>
      <c r="D1462" s="290">
        <f t="shared" si="29"/>
        <v>2537</v>
      </c>
      <c r="E1462" s="290">
        <f t="shared" si="29"/>
        <v>1350.949826</v>
      </c>
      <c r="F1462" s="292"/>
      <c r="G1462" s="288">
        <f t="shared" si="23"/>
        <v>40330</v>
      </c>
      <c r="H1462" s="289"/>
      <c r="I1462" s="290">
        <f t="shared" si="24"/>
        <v>146</v>
      </c>
      <c r="J1462" s="290">
        <f t="shared" si="25"/>
        <v>75.624972999999997</v>
      </c>
      <c r="K1462" s="285"/>
      <c r="L1462" s="288">
        <f t="shared" si="26"/>
        <v>40330</v>
      </c>
      <c r="M1462" s="290">
        <f t="shared" si="27"/>
        <v>2683</v>
      </c>
      <c r="N1462" s="290">
        <f t="shared" si="28"/>
        <v>1426.574799</v>
      </c>
    </row>
    <row r="1463" spans="2:14" s="287" customFormat="1" ht="12.6">
      <c r="B1463" s="288">
        <f t="shared" si="22"/>
        <v>40360</v>
      </c>
      <c r="C1463" s="285"/>
      <c r="D1463" s="290">
        <f t="shared" si="29"/>
        <v>2534</v>
      </c>
      <c r="E1463" s="290">
        <f t="shared" si="29"/>
        <v>1348.849929</v>
      </c>
      <c r="F1463" s="292"/>
      <c r="G1463" s="288">
        <f t="shared" si="23"/>
        <v>40360</v>
      </c>
      <c r="H1463" s="289"/>
      <c r="I1463" s="290">
        <f t="shared" si="24"/>
        <v>146</v>
      </c>
      <c r="J1463" s="290">
        <f t="shared" si="25"/>
        <v>74.666033999999996</v>
      </c>
      <c r="K1463" s="285"/>
      <c r="L1463" s="288">
        <f t="shared" si="26"/>
        <v>40360</v>
      </c>
      <c r="M1463" s="290">
        <f t="shared" si="27"/>
        <v>2680</v>
      </c>
      <c r="N1463" s="290">
        <f t="shared" si="28"/>
        <v>1423.5159630000001</v>
      </c>
    </row>
    <row r="1464" spans="2:14" s="287" customFormat="1" ht="12.6">
      <c r="B1464" s="288">
        <f t="shared" si="22"/>
        <v>40391</v>
      </c>
      <c r="C1464" s="285"/>
      <c r="D1464" s="290">
        <f t="shared" si="29"/>
        <v>2532</v>
      </c>
      <c r="E1464" s="290">
        <f t="shared" si="29"/>
        <v>1359.7145760000001</v>
      </c>
      <c r="F1464" s="292"/>
      <c r="G1464" s="288">
        <f t="shared" si="23"/>
        <v>40391</v>
      </c>
      <c r="H1464" s="289"/>
      <c r="I1464" s="290">
        <f t="shared" si="24"/>
        <v>146</v>
      </c>
      <c r="J1464" s="290">
        <f t="shared" si="25"/>
        <v>75.192763999999997</v>
      </c>
      <c r="K1464" s="285"/>
      <c r="L1464" s="288">
        <f t="shared" si="26"/>
        <v>40391</v>
      </c>
      <c r="M1464" s="290">
        <f t="shared" si="27"/>
        <v>2678</v>
      </c>
      <c r="N1464" s="290">
        <f t="shared" si="28"/>
        <v>1434.90734</v>
      </c>
    </row>
    <row r="1465" spans="2:14" s="287" customFormat="1" ht="12.6">
      <c r="B1465" s="288">
        <f t="shared" si="22"/>
        <v>40422</v>
      </c>
      <c r="C1465" s="285"/>
      <c r="D1465" s="290">
        <f t="shared" si="29"/>
        <v>2530</v>
      </c>
      <c r="E1465" s="290">
        <f t="shared" si="29"/>
        <v>1361.659165</v>
      </c>
      <c r="F1465" s="292"/>
      <c r="G1465" s="288">
        <f t="shared" si="23"/>
        <v>40422</v>
      </c>
      <c r="H1465" s="289"/>
      <c r="I1465" s="290">
        <f t="shared" si="24"/>
        <v>146</v>
      </c>
      <c r="J1465" s="290">
        <f t="shared" si="25"/>
        <v>75.569536999999997</v>
      </c>
      <c r="K1465" s="285"/>
      <c r="L1465" s="288">
        <f t="shared" si="26"/>
        <v>40422</v>
      </c>
      <c r="M1465" s="290">
        <f t="shared" si="27"/>
        <v>2676</v>
      </c>
      <c r="N1465" s="290">
        <f t="shared" si="28"/>
        <v>1437.2287020000001</v>
      </c>
    </row>
    <row r="1466" spans="2:14" s="287" customFormat="1" ht="12.6">
      <c r="B1466" s="288">
        <f t="shared" si="22"/>
        <v>40452</v>
      </c>
      <c r="C1466" s="285"/>
      <c r="D1466" s="290">
        <f t="shared" si="29"/>
        <v>2529</v>
      </c>
      <c r="E1466" s="290">
        <f t="shared" si="29"/>
        <v>1363.724757</v>
      </c>
      <c r="F1466" s="292"/>
      <c r="G1466" s="288">
        <f t="shared" si="23"/>
        <v>40452</v>
      </c>
      <c r="H1466" s="289"/>
      <c r="I1466" s="290">
        <f t="shared" si="24"/>
        <v>146</v>
      </c>
      <c r="J1466" s="290">
        <f t="shared" si="25"/>
        <v>76.660572000000002</v>
      </c>
      <c r="K1466" s="285"/>
      <c r="L1466" s="288">
        <f t="shared" si="26"/>
        <v>40452</v>
      </c>
      <c r="M1466" s="290">
        <f t="shared" si="27"/>
        <v>2675</v>
      </c>
      <c r="N1466" s="290">
        <f t="shared" si="28"/>
        <v>1440.385329</v>
      </c>
    </row>
    <row r="1467" spans="2:14" s="287" customFormat="1" ht="12.6">
      <c r="B1467" s="288">
        <f t="shared" si="22"/>
        <v>40483</v>
      </c>
      <c r="C1467" s="285"/>
      <c r="D1467" s="290">
        <f t="shared" si="29"/>
        <v>2525</v>
      </c>
      <c r="E1467" s="290">
        <f t="shared" si="29"/>
        <v>1326.8768560000001</v>
      </c>
      <c r="F1467" s="292"/>
      <c r="G1467" s="288">
        <f t="shared" si="23"/>
        <v>40483</v>
      </c>
      <c r="H1467" s="289"/>
      <c r="I1467" s="290">
        <f t="shared" si="24"/>
        <v>146</v>
      </c>
      <c r="J1467" s="290">
        <f t="shared" si="25"/>
        <v>74.696341000000004</v>
      </c>
      <c r="K1467" s="285"/>
      <c r="L1467" s="288">
        <f t="shared" si="26"/>
        <v>40483</v>
      </c>
      <c r="M1467" s="290">
        <f t="shared" si="27"/>
        <v>2671</v>
      </c>
      <c r="N1467" s="290">
        <f t="shared" si="28"/>
        <v>1401.5731970000002</v>
      </c>
    </row>
    <row r="1468" spans="2:14" s="287" customFormat="1" ht="12.6">
      <c r="B1468" s="288">
        <f t="shared" si="22"/>
        <v>40513</v>
      </c>
      <c r="C1468" s="285"/>
      <c r="D1468" s="290">
        <f t="shared" si="29"/>
        <v>2519</v>
      </c>
      <c r="E1468" s="290">
        <f t="shared" si="29"/>
        <v>1240.0375839999999</v>
      </c>
      <c r="F1468" s="292"/>
      <c r="G1468" s="288">
        <f t="shared" si="23"/>
        <v>40513</v>
      </c>
      <c r="H1468" s="289"/>
      <c r="I1468" s="290">
        <f t="shared" si="24"/>
        <v>146</v>
      </c>
      <c r="J1468" s="290">
        <f t="shared" si="25"/>
        <v>75.199827999999997</v>
      </c>
      <c r="K1468" s="285"/>
      <c r="L1468" s="288">
        <f t="shared" si="26"/>
        <v>40513</v>
      </c>
      <c r="M1468" s="290">
        <f t="shared" si="27"/>
        <v>2665</v>
      </c>
      <c r="N1468" s="290">
        <f t="shared" si="28"/>
        <v>1315.2374119999999</v>
      </c>
    </row>
    <row r="1469" spans="2:14" s="287" customFormat="1" ht="12.6">
      <c r="B1469" s="288">
        <f t="shared" si="22"/>
        <v>40544</v>
      </c>
      <c r="C1469" s="285"/>
      <c r="D1469" s="290">
        <f t="shared" si="29"/>
        <v>2516</v>
      </c>
      <c r="E1469" s="290">
        <f t="shared" si="29"/>
        <v>1240.7088670000001</v>
      </c>
      <c r="F1469" s="292"/>
      <c r="G1469" s="288">
        <f t="shared" si="23"/>
        <v>40544</v>
      </c>
      <c r="H1469" s="289"/>
      <c r="I1469" s="290">
        <f t="shared" si="24"/>
        <v>146</v>
      </c>
      <c r="J1469" s="290">
        <f t="shared" si="25"/>
        <v>75.719866999999994</v>
      </c>
      <c r="K1469" s="285"/>
      <c r="L1469" s="288">
        <f t="shared" si="26"/>
        <v>40544</v>
      </c>
      <c r="M1469" s="290">
        <f t="shared" si="27"/>
        <v>2662</v>
      </c>
      <c r="N1469" s="290">
        <f t="shared" si="28"/>
        <v>1316.4287340000001</v>
      </c>
    </row>
    <row r="1470" spans="2:14" s="287" customFormat="1" ht="12.6">
      <c r="B1470" s="288">
        <f t="shared" ref="B1470:B1501" si="30">+B115</f>
        <v>40575</v>
      </c>
      <c r="C1470" s="285"/>
      <c r="D1470" s="290">
        <f t="shared" si="29"/>
        <v>2517</v>
      </c>
      <c r="E1470" s="290">
        <f t="shared" si="29"/>
        <v>1244.53838</v>
      </c>
      <c r="F1470" s="292"/>
      <c r="G1470" s="288">
        <f t="shared" si="23"/>
        <v>40575</v>
      </c>
      <c r="H1470" s="289"/>
      <c r="I1470" s="290">
        <f t="shared" ref="I1470:I1501" si="31">+D747</f>
        <v>145</v>
      </c>
      <c r="J1470" s="290">
        <f t="shared" ref="J1470:J1501" si="32">+E747</f>
        <v>76.239912000000004</v>
      </c>
      <c r="K1470" s="285"/>
      <c r="L1470" s="288">
        <f t="shared" si="26"/>
        <v>40575</v>
      </c>
      <c r="M1470" s="290">
        <f t="shared" si="27"/>
        <v>2662</v>
      </c>
      <c r="N1470" s="290">
        <f t="shared" si="28"/>
        <v>1320.778292</v>
      </c>
    </row>
    <row r="1471" spans="2:14" s="287" customFormat="1" ht="12.6">
      <c r="B1471" s="288">
        <f t="shared" si="30"/>
        <v>40603</v>
      </c>
      <c r="C1471" s="285"/>
      <c r="D1471" s="290">
        <f t="shared" si="29"/>
        <v>2506</v>
      </c>
      <c r="E1471" s="290">
        <f t="shared" si="29"/>
        <v>1259.498452</v>
      </c>
      <c r="F1471" s="292"/>
      <c r="G1471" s="288">
        <f t="shared" si="23"/>
        <v>40603</v>
      </c>
      <c r="H1471" s="289"/>
      <c r="I1471" s="290">
        <f t="shared" si="31"/>
        <v>145</v>
      </c>
      <c r="J1471" s="290">
        <f t="shared" si="32"/>
        <v>77.515094000000005</v>
      </c>
      <c r="K1471" s="285"/>
      <c r="L1471" s="288">
        <f t="shared" si="26"/>
        <v>40603</v>
      </c>
      <c r="M1471" s="290">
        <f t="shared" si="27"/>
        <v>2651</v>
      </c>
      <c r="N1471" s="290">
        <f t="shared" si="28"/>
        <v>1337.0135460000001</v>
      </c>
    </row>
    <row r="1472" spans="2:14" s="287" customFormat="1" ht="12.6">
      <c r="B1472" s="288">
        <f t="shared" si="30"/>
        <v>40634</v>
      </c>
      <c r="C1472" s="285"/>
      <c r="D1472" s="290">
        <f t="shared" si="29"/>
        <v>2503</v>
      </c>
      <c r="E1472" s="290">
        <f t="shared" si="29"/>
        <v>1269.4882230000001</v>
      </c>
      <c r="F1472" s="292"/>
      <c r="G1472" s="288">
        <f t="shared" si="23"/>
        <v>40634</v>
      </c>
      <c r="H1472" s="289"/>
      <c r="I1472" s="290">
        <f t="shared" si="31"/>
        <v>145</v>
      </c>
      <c r="J1472" s="290">
        <f t="shared" si="32"/>
        <v>81.800383999999994</v>
      </c>
      <c r="K1472" s="285"/>
      <c r="L1472" s="288">
        <f t="shared" si="26"/>
        <v>40634</v>
      </c>
      <c r="M1472" s="290">
        <f t="shared" si="27"/>
        <v>2648</v>
      </c>
      <c r="N1472" s="290">
        <f t="shared" si="28"/>
        <v>1351.288607</v>
      </c>
    </row>
    <row r="1473" spans="2:14" s="287" customFormat="1" ht="12.6">
      <c r="B1473" s="288">
        <f t="shared" si="30"/>
        <v>40664</v>
      </c>
      <c r="C1473" s="285"/>
      <c r="D1473" s="290">
        <f t="shared" si="29"/>
        <v>2500</v>
      </c>
      <c r="E1473" s="290">
        <f t="shared" si="29"/>
        <v>1280.361396</v>
      </c>
      <c r="F1473" s="292"/>
      <c r="G1473" s="288">
        <f t="shared" si="23"/>
        <v>40664</v>
      </c>
      <c r="H1473" s="289"/>
      <c r="I1473" s="290">
        <f t="shared" si="31"/>
        <v>146</v>
      </c>
      <c r="J1473" s="290">
        <f t="shared" si="32"/>
        <v>83.583500000000001</v>
      </c>
      <c r="K1473" s="285"/>
      <c r="L1473" s="288">
        <f t="shared" si="26"/>
        <v>40664</v>
      </c>
      <c r="M1473" s="290">
        <f t="shared" si="27"/>
        <v>2646</v>
      </c>
      <c r="N1473" s="290">
        <f t="shared" si="28"/>
        <v>1363.944896</v>
      </c>
    </row>
    <row r="1474" spans="2:14" s="287" customFormat="1" ht="12.6">
      <c r="B1474" s="288">
        <f t="shared" si="30"/>
        <v>40695</v>
      </c>
      <c r="C1474" s="285"/>
      <c r="D1474" s="290">
        <f t="shared" ref="D1474:E1493" si="33">+D119</f>
        <v>2492</v>
      </c>
      <c r="E1474" s="290">
        <f t="shared" si="33"/>
        <v>1290.0853010000001</v>
      </c>
      <c r="F1474" s="292"/>
      <c r="G1474" s="288">
        <f t="shared" si="23"/>
        <v>40695</v>
      </c>
      <c r="H1474" s="289"/>
      <c r="I1474" s="290">
        <f t="shared" si="31"/>
        <v>146</v>
      </c>
      <c r="J1474" s="290">
        <f t="shared" si="32"/>
        <v>84.242037999999994</v>
      </c>
      <c r="K1474" s="285"/>
      <c r="L1474" s="288">
        <f t="shared" si="26"/>
        <v>40695</v>
      </c>
      <c r="M1474" s="290">
        <f t="shared" si="27"/>
        <v>2638</v>
      </c>
      <c r="N1474" s="290">
        <f t="shared" si="28"/>
        <v>1374.3273390000002</v>
      </c>
    </row>
    <row r="1475" spans="2:14" s="287" customFormat="1" ht="12.6">
      <c r="B1475" s="288">
        <f t="shared" si="30"/>
        <v>40725</v>
      </c>
      <c r="C1475" s="285"/>
      <c r="D1475" s="290">
        <f t="shared" si="33"/>
        <v>2488</v>
      </c>
      <c r="E1475" s="290">
        <f t="shared" si="33"/>
        <v>1298.3515620000001</v>
      </c>
      <c r="F1475" s="292"/>
      <c r="G1475" s="288">
        <f t="shared" si="23"/>
        <v>40725</v>
      </c>
      <c r="H1475" s="289"/>
      <c r="I1475" s="290">
        <f t="shared" si="31"/>
        <v>146</v>
      </c>
      <c r="J1475" s="290">
        <f t="shared" si="32"/>
        <v>85.180586000000005</v>
      </c>
      <c r="K1475" s="285"/>
      <c r="L1475" s="288">
        <f t="shared" si="26"/>
        <v>40725</v>
      </c>
      <c r="M1475" s="290">
        <f t="shared" si="27"/>
        <v>2634</v>
      </c>
      <c r="N1475" s="290">
        <f t="shared" si="28"/>
        <v>1383.532148</v>
      </c>
    </row>
    <row r="1476" spans="2:14" s="287" customFormat="1" ht="12.6">
      <c r="B1476" s="288">
        <f t="shared" si="30"/>
        <v>40756</v>
      </c>
      <c r="C1476" s="285"/>
      <c r="D1476" s="290">
        <f t="shared" si="33"/>
        <v>2484</v>
      </c>
      <c r="E1476" s="290">
        <f t="shared" si="33"/>
        <v>1301.27304</v>
      </c>
      <c r="F1476" s="292"/>
      <c r="G1476" s="288">
        <f t="shared" si="23"/>
        <v>40756</v>
      </c>
      <c r="H1476" s="289"/>
      <c r="I1476" s="290">
        <f t="shared" si="31"/>
        <v>146</v>
      </c>
      <c r="J1476" s="290">
        <f t="shared" si="32"/>
        <v>85.655270999999999</v>
      </c>
      <c r="K1476" s="285"/>
      <c r="L1476" s="288">
        <f t="shared" si="26"/>
        <v>40756</v>
      </c>
      <c r="M1476" s="290">
        <f t="shared" si="27"/>
        <v>2630</v>
      </c>
      <c r="N1476" s="290">
        <f t="shared" si="28"/>
        <v>1386.9283110000001</v>
      </c>
    </row>
    <row r="1477" spans="2:14" s="287" customFormat="1" ht="12.6">
      <c r="B1477" s="288">
        <f t="shared" si="30"/>
        <v>40787</v>
      </c>
      <c r="C1477" s="285"/>
      <c r="D1477" s="290">
        <f t="shared" si="33"/>
        <v>2482</v>
      </c>
      <c r="E1477" s="290">
        <f t="shared" si="33"/>
        <v>1274.754557</v>
      </c>
      <c r="F1477" s="292"/>
      <c r="G1477" s="288">
        <f t="shared" si="23"/>
        <v>40787</v>
      </c>
      <c r="H1477" s="289"/>
      <c r="I1477" s="290">
        <f t="shared" si="31"/>
        <v>146</v>
      </c>
      <c r="J1477" s="290">
        <f t="shared" si="32"/>
        <v>86.329646999999994</v>
      </c>
      <c r="K1477" s="285"/>
      <c r="L1477" s="288">
        <f t="shared" si="26"/>
        <v>40787</v>
      </c>
      <c r="M1477" s="290">
        <f t="shared" si="27"/>
        <v>2628</v>
      </c>
      <c r="N1477" s="290">
        <f t="shared" si="28"/>
        <v>1361.084204</v>
      </c>
    </row>
    <row r="1478" spans="2:14" s="287" customFormat="1" ht="12.6">
      <c r="B1478" s="288">
        <f t="shared" si="30"/>
        <v>40817</v>
      </c>
      <c r="C1478" s="285"/>
      <c r="D1478" s="290">
        <f t="shared" si="33"/>
        <v>2479</v>
      </c>
      <c r="E1478" s="290">
        <f t="shared" si="33"/>
        <v>1257.3116580000001</v>
      </c>
      <c r="F1478" s="292"/>
      <c r="G1478" s="288">
        <f t="shared" si="23"/>
        <v>40817</v>
      </c>
      <c r="H1478" s="289"/>
      <c r="I1478" s="290">
        <f t="shared" si="31"/>
        <v>146</v>
      </c>
      <c r="J1478" s="290">
        <f t="shared" si="32"/>
        <v>87.004231000000004</v>
      </c>
      <c r="K1478" s="285"/>
      <c r="L1478" s="288">
        <f t="shared" si="26"/>
        <v>40817</v>
      </c>
      <c r="M1478" s="290">
        <f t="shared" si="27"/>
        <v>2625</v>
      </c>
      <c r="N1478" s="290">
        <f t="shared" si="28"/>
        <v>1344.315889</v>
      </c>
    </row>
    <row r="1479" spans="2:14" s="287" customFormat="1" ht="12.6">
      <c r="B1479" s="288">
        <f t="shared" si="30"/>
        <v>40848</v>
      </c>
      <c r="C1479" s="285"/>
      <c r="D1479" s="290">
        <f t="shared" si="33"/>
        <v>2477</v>
      </c>
      <c r="E1479" s="290">
        <f t="shared" si="33"/>
        <v>1264.660922</v>
      </c>
      <c r="F1479" s="292"/>
      <c r="G1479" s="288">
        <f t="shared" si="23"/>
        <v>40848</v>
      </c>
      <c r="H1479" s="289"/>
      <c r="I1479" s="290">
        <f t="shared" si="31"/>
        <v>146</v>
      </c>
      <c r="J1479" s="290">
        <f t="shared" si="32"/>
        <v>87.933670000000006</v>
      </c>
      <c r="K1479" s="285"/>
      <c r="L1479" s="288">
        <f t="shared" si="26"/>
        <v>40848</v>
      </c>
      <c r="M1479" s="290">
        <f t="shared" si="27"/>
        <v>2623</v>
      </c>
      <c r="N1479" s="290">
        <f t="shared" si="28"/>
        <v>1352.5945919999999</v>
      </c>
    </row>
    <row r="1480" spans="2:14" s="287" customFormat="1" ht="12.6">
      <c r="B1480" s="288">
        <f t="shared" si="30"/>
        <v>40878</v>
      </c>
      <c r="C1480" s="285"/>
      <c r="D1480" s="290">
        <f t="shared" si="33"/>
        <v>2474</v>
      </c>
      <c r="E1480" s="290">
        <f t="shared" si="33"/>
        <v>1282.544932</v>
      </c>
      <c r="F1480" s="292"/>
      <c r="G1480" s="288">
        <f t="shared" si="23"/>
        <v>40878</v>
      </c>
      <c r="H1480" s="289"/>
      <c r="I1480" s="290">
        <f t="shared" si="31"/>
        <v>146</v>
      </c>
      <c r="J1480" s="290">
        <f t="shared" si="32"/>
        <v>88.535509000000005</v>
      </c>
      <c r="K1480" s="285"/>
      <c r="L1480" s="288">
        <f t="shared" si="26"/>
        <v>40878</v>
      </c>
      <c r="M1480" s="290">
        <f t="shared" si="27"/>
        <v>2620</v>
      </c>
      <c r="N1480" s="290">
        <f t="shared" si="28"/>
        <v>1371.0804410000001</v>
      </c>
    </row>
    <row r="1481" spans="2:14" s="287" customFormat="1" ht="12.6">
      <c r="B1481" s="288">
        <f t="shared" si="30"/>
        <v>40909</v>
      </c>
      <c r="C1481" s="285"/>
      <c r="D1481" s="290">
        <f t="shared" si="33"/>
        <v>2474</v>
      </c>
      <c r="E1481" s="290">
        <f t="shared" si="33"/>
        <v>1288.5554649999999</v>
      </c>
      <c r="F1481" s="292"/>
      <c r="G1481" s="288">
        <f t="shared" si="23"/>
        <v>40909</v>
      </c>
      <c r="H1481" s="289"/>
      <c r="I1481" s="290">
        <f t="shared" si="31"/>
        <v>146</v>
      </c>
      <c r="J1481" s="290">
        <f t="shared" si="32"/>
        <v>87.855693000000002</v>
      </c>
      <c r="K1481" s="285"/>
      <c r="L1481" s="288">
        <f t="shared" si="26"/>
        <v>40909</v>
      </c>
      <c r="M1481" s="290">
        <f t="shared" si="27"/>
        <v>2620</v>
      </c>
      <c r="N1481" s="290">
        <f t="shared" si="28"/>
        <v>1376.4111579999999</v>
      </c>
    </row>
    <row r="1482" spans="2:14" s="287" customFormat="1" ht="12.6">
      <c r="B1482" s="288">
        <f t="shared" si="30"/>
        <v>40940</v>
      </c>
      <c r="C1482" s="285"/>
      <c r="D1482" s="290">
        <f t="shared" si="33"/>
        <v>2474</v>
      </c>
      <c r="E1482" s="290">
        <f t="shared" si="33"/>
        <v>1289.699435</v>
      </c>
      <c r="F1482" s="292"/>
      <c r="G1482" s="288">
        <f t="shared" si="23"/>
        <v>40940</v>
      </c>
      <c r="H1482" s="289"/>
      <c r="I1482" s="290">
        <f t="shared" si="31"/>
        <v>145</v>
      </c>
      <c r="J1482" s="290">
        <f t="shared" si="32"/>
        <v>88.526255000000006</v>
      </c>
      <c r="K1482" s="285"/>
      <c r="L1482" s="288">
        <f t="shared" si="26"/>
        <v>40940</v>
      </c>
      <c r="M1482" s="290">
        <f t="shared" si="27"/>
        <v>2619</v>
      </c>
      <c r="N1482" s="290">
        <f t="shared" si="28"/>
        <v>1378.22569</v>
      </c>
    </row>
    <row r="1483" spans="2:14" s="287" customFormat="1" ht="12.6">
      <c r="B1483" s="288">
        <f t="shared" si="30"/>
        <v>40969</v>
      </c>
      <c r="C1483" s="285"/>
      <c r="D1483" s="290">
        <f t="shared" si="33"/>
        <v>2474</v>
      </c>
      <c r="E1483" s="290">
        <f t="shared" si="33"/>
        <v>1300.4647910000001</v>
      </c>
      <c r="F1483" s="292"/>
      <c r="G1483" s="288">
        <f t="shared" si="23"/>
        <v>40969</v>
      </c>
      <c r="H1483" s="289"/>
      <c r="I1483" s="290">
        <f t="shared" si="31"/>
        <v>145</v>
      </c>
      <c r="J1483" s="290">
        <f t="shared" si="32"/>
        <v>90.290901000000005</v>
      </c>
      <c r="K1483" s="285"/>
      <c r="L1483" s="288">
        <f t="shared" si="26"/>
        <v>40969</v>
      </c>
      <c r="M1483" s="290">
        <f t="shared" si="27"/>
        <v>2619</v>
      </c>
      <c r="N1483" s="290">
        <f t="shared" si="28"/>
        <v>1390.7556920000002</v>
      </c>
    </row>
    <row r="1484" spans="2:14" s="287" customFormat="1" ht="12.6">
      <c r="B1484" s="288">
        <f t="shared" si="30"/>
        <v>41000</v>
      </c>
      <c r="C1484" s="285"/>
      <c r="D1484" s="290">
        <f t="shared" si="33"/>
        <v>2470</v>
      </c>
      <c r="E1484" s="290">
        <f t="shared" si="33"/>
        <v>1303.4413070000001</v>
      </c>
      <c r="F1484" s="292"/>
      <c r="G1484" s="288">
        <f t="shared" si="23"/>
        <v>41000</v>
      </c>
      <c r="H1484" s="289"/>
      <c r="I1484" s="290">
        <f t="shared" si="31"/>
        <v>145</v>
      </c>
      <c r="J1484" s="290">
        <f t="shared" si="32"/>
        <v>95.741816999999998</v>
      </c>
      <c r="K1484" s="285"/>
      <c r="L1484" s="288">
        <f t="shared" si="26"/>
        <v>41000</v>
      </c>
      <c r="M1484" s="290">
        <f t="shared" si="27"/>
        <v>2615</v>
      </c>
      <c r="N1484" s="290">
        <f t="shared" si="28"/>
        <v>1399.1831240000001</v>
      </c>
    </row>
    <row r="1485" spans="2:14" s="287" customFormat="1" ht="12.6">
      <c r="B1485" s="288">
        <f t="shared" si="30"/>
        <v>41030</v>
      </c>
      <c r="C1485" s="285"/>
      <c r="D1485" s="290">
        <f t="shared" si="33"/>
        <v>2467</v>
      </c>
      <c r="E1485" s="290">
        <f t="shared" si="33"/>
        <v>1308.4130889999999</v>
      </c>
      <c r="F1485" s="292"/>
      <c r="G1485" s="288">
        <f t="shared" si="23"/>
        <v>41030</v>
      </c>
      <c r="H1485" s="289"/>
      <c r="I1485" s="290">
        <f t="shared" si="31"/>
        <v>145</v>
      </c>
      <c r="J1485" s="290">
        <f t="shared" si="32"/>
        <v>97.704248000000007</v>
      </c>
      <c r="K1485" s="285"/>
      <c r="L1485" s="288">
        <f t="shared" si="26"/>
        <v>41030</v>
      </c>
      <c r="M1485" s="290">
        <f t="shared" si="27"/>
        <v>2612</v>
      </c>
      <c r="N1485" s="290">
        <f t="shared" si="28"/>
        <v>1406.1173369999999</v>
      </c>
    </row>
    <row r="1486" spans="2:14" s="287" customFormat="1" ht="12.6">
      <c r="B1486" s="288">
        <f t="shared" si="30"/>
        <v>41061</v>
      </c>
      <c r="C1486" s="285"/>
      <c r="D1486" s="290">
        <f t="shared" si="33"/>
        <v>2464</v>
      </c>
      <c r="E1486" s="290">
        <f t="shared" si="33"/>
        <v>1288.039252</v>
      </c>
      <c r="F1486" s="292"/>
      <c r="G1486" s="288">
        <f t="shared" si="23"/>
        <v>41061</v>
      </c>
      <c r="H1486" s="289"/>
      <c r="I1486" s="290">
        <f t="shared" si="31"/>
        <v>145</v>
      </c>
      <c r="J1486" s="290">
        <f t="shared" si="32"/>
        <v>98.374081000000004</v>
      </c>
      <c r="K1486" s="285"/>
      <c r="L1486" s="288">
        <f t="shared" si="26"/>
        <v>41061</v>
      </c>
      <c r="M1486" s="290">
        <f t="shared" si="27"/>
        <v>2609</v>
      </c>
      <c r="N1486" s="290">
        <f t="shared" si="28"/>
        <v>1386.413333</v>
      </c>
    </row>
    <row r="1487" spans="2:14" s="287" customFormat="1" ht="12.6">
      <c r="B1487" s="288">
        <f t="shared" si="30"/>
        <v>41092</v>
      </c>
      <c r="C1487" s="285"/>
      <c r="D1487" s="290">
        <f t="shared" si="33"/>
        <v>2460</v>
      </c>
      <c r="E1487" s="290">
        <f t="shared" si="33"/>
        <v>1273.7223019999999</v>
      </c>
      <c r="F1487" s="292"/>
      <c r="G1487" s="288">
        <f t="shared" si="23"/>
        <v>41092</v>
      </c>
      <c r="H1487" s="289"/>
      <c r="I1487" s="290">
        <f t="shared" si="31"/>
        <v>145</v>
      </c>
      <c r="J1487" s="290">
        <f t="shared" si="32"/>
        <v>99.551625000000001</v>
      </c>
      <c r="K1487" s="285"/>
      <c r="L1487" s="288">
        <f t="shared" si="26"/>
        <v>41092</v>
      </c>
      <c r="M1487" s="290">
        <f t="shared" si="27"/>
        <v>2605</v>
      </c>
      <c r="N1487" s="290">
        <f t="shared" si="28"/>
        <v>1373.273927</v>
      </c>
    </row>
    <row r="1488" spans="2:14" s="287" customFormat="1" ht="12.6">
      <c r="B1488" s="288">
        <f t="shared" si="30"/>
        <v>41124</v>
      </c>
      <c r="C1488" s="285"/>
      <c r="D1488" s="290">
        <f t="shared" si="33"/>
        <v>2458</v>
      </c>
      <c r="E1488" s="290">
        <f t="shared" si="33"/>
        <v>1273.538407</v>
      </c>
      <c r="F1488" s="292"/>
      <c r="G1488" s="288">
        <f t="shared" si="23"/>
        <v>41124</v>
      </c>
      <c r="H1488" s="289"/>
      <c r="I1488" s="290">
        <f t="shared" si="31"/>
        <v>145</v>
      </c>
      <c r="J1488" s="290">
        <f t="shared" si="32"/>
        <v>100.13811800000001</v>
      </c>
      <c r="K1488" s="285"/>
      <c r="L1488" s="288">
        <f t="shared" si="26"/>
        <v>41124</v>
      </c>
      <c r="M1488" s="290">
        <f t="shared" si="27"/>
        <v>2603</v>
      </c>
      <c r="N1488" s="290">
        <f t="shared" si="28"/>
        <v>1373.6765250000001</v>
      </c>
    </row>
    <row r="1489" spans="2:14" s="287" customFormat="1" ht="12.6">
      <c r="B1489" s="288">
        <f t="shared" si="30"/>
        <v>41156</v>
      </c>
      <c r="C1489" s="285"/>
      <c r="D1489" s="290">
        <f t="shared" si="33"/>
        <v>2456</v>
      </c>
      <c r="E1489" s="290">
        <f t="shared" si="33"/>
        <v>1277.901494</v>
      </c>
      <c r="F1489" s="292"/>
      <c r="G1489" s="288">
        <f t="shared" si="23"/>
        <v>41156</v>
      </c>
      <c r="H1489" s="289"/>
      <c r="I1489" s="290">
        <f t="shared" si="31"/>
        <v>145</v>
      </c>
      <c r="J1489" s="290">
        <f t="shared" si="32"/>
        <v>100.625432</v>
      </c>
      <c r="K1489" s="285"/>
      <c r="L1489" s="288">
        <f t="shared" si="26"/>
        <v>41156</v>
      </c>
      <c r="M1489" s="290">
        <f t="shared" si="27"/>
        <v>2601</v>
      </c>
      <c r="N1489" s="290">
        <f t="shared" si="28"/>
        <v>1378.526926</v>
      </c>
    </row>
    <row r="1490" spans="2:14" s="287" customFormat="1" ht="12.6">
      <c r="B1490" s="288">
        <f t="shared" si="30"/>
        <v>41188</v>
      </c>
      <c r="C1490" s="285"/>
      <c r="D1490" s="290">
        <f t="shared" si="33"/>
        <v>2455</v>
      </c>
      <c r="E1490" s="290">
        <f t="shared" si="33"/>
        <v>1298.698437</v>
      </c>
      <c r="F1490" s="292"/>
      <c r="G1490" s="288">
        <f t="shared" si="23"/>
        <v>41188</v>
      </c>
      <c r="H1490" s="289"/>
      <c r="I1490" s="290">
        <f t="shared" si="31"/>
        <v>146</v>
      </c>
      <c r="J1490" s="290">
        <f t="shared" si="32"/>
        <v>101.342524</v>
      </c>
      <c r="K1490" s="285"/>
      <c r="L1490" s="288">
        <f t="shared" si="26"/>
        <v>41188</v>
      </c>
      <c r="M1490" s="290">
        <f t="shared" si="27"/>
        <v>2601</v>
      </c>
      <c r="N1490" s="290">
        <f t="shared" si="28"/>
        <v>1400.0409609999999</v>
      </c>
    </row>
    <row r="1491" spans="2:14" s="287" customFormat="1" ht="12.6">
      <c r="B1491" s="288">
        <f t="shared" si="30"/>
        <v>41220</v>
      </c>
      <c r="C1491" s="285"/>
      <c r="D1491" s="290">
        <f t="shared" si="33"/>
        <v>3063</v>
      </c>
      <c r="E1491" s="290">
        <f t="shared" si="33"/>
        <v>1327.2656609999999</v>
      </c>
      <c r="F1491" s="292"/>
      <c r="G1491" s="288">
        <f t="shared" si="23"/>
        <v>41220</v>
      </c>
      <c r="H1491" s="289"/>
      <c r="I1491" s="290">
        <f t="shared" si="31"/>
        <v>172</v>
      </c>
      <c r="J1491" s="290">
        <f t="shared" si="32"/>
        <v>102.169376</v>
      </c>
      <c r="K1491" s="285"/>
      <c r="L1491" s="288">
        <f t="shared" si="26"/>
        <v>41220</v>
      </c>
      <c r="M1491" s="290">
        <f t="shared" si="27"/>
        <v>3235</v>
      </c>
      <c r="N1491" s="290">
        <f t="shared" si="28"/>
        <v>1429.435037</v>
      </c>
    </row>
    <row r="1492" spans="2:14" s="287" customFormat="1" ht="12.6">
      <c r="B1492" s="288">
        <f t="shared" si="30"/>
        <v>41252</v>
      </c>
      <c r="C1492" s="285"/>
      <c r="D1492" s="290">
        <f t="shared" si="33"/>
        <v>3060</v>
      </c>
      <c r="E1492" s="290">
        <f t="shared" si="33"/>
        <v>1331.421744</v>
      </c>
      <c r="F1492" s="292"/>
      <c r="G1492" s="288">
        <f t="shared" si="23"/>
        <v>41252</v>
      </c>
      <c r="H1492" s="289"/>
      <c r="I1492" s="290">
        <f t="shared" si="31"/>
        <v>172</v>
      </c>
      <c r="J1492" s="290">
        <f t="shared" si="32"/>
        <v>103.223251</v>
      </c>
      <c r="K1492" s="285"/>
      <c r="L1492" s="288">
        <f t="shared" si="26"/>
        <v>41252</v>
      </c>
      <c r="M1492" s="290">
        <f t="shared" si="27"/>
        <v>3232</v>
      </c>
      <c r="N1492" s="290">
        <f t="shared" si="28"/>
        <v>1434.6449950000001</v>
      </c>
    </row>
    <row r="1493" spans="2:14" s="287" customFormat="1" ht="12.6">
      <c r="B1493" s="288">
        <f t="shared" si="30"/>
        <v>41275</v>
      </c>
      <c r="C1493" s="285"/>
      <c r="D1493" s="290">
        <f t="shared" si="33"/>
        <v>3060</v>
      </c>
      <c r="E1493" s="290">
        <f t="shared" si="33"/>
        <v>1326.55342</v>
      </c>
      <c r="F1493" s="292"/>
      <c r="G1493" s="288">
        <f t="shared" si="23"/>
        <v>41275</v>
      </c>
      <c r="H1493" s="289"/>
      <c r="I1493" s="290">
        <f t="shared" si="31"/>
        <v>172</v>
      </c>
      <c r="J1493" s="290">
        <f t="shared" si="32"/>
        <v>103.713285</v>
      </c>
      <c r="K1493" s="285"/>
      <c r="L1493" s="288">
        <f t="shared" si="26"/>
        <v>41275</v>
      </c>
      <c r="M1493" s="290">
        <f t="shared" si="27"/>
        <v>3232</v>
      </c>
      <c r="N1493" s="290">
        <f t="shared" si="28"/>
        <v>1430.266705</v>
      </c>
    </row>
    <row r="1494" spans="2:14" s="287" customFormat="1" ht="12.6">
      <c r="B1494" s="288">
        <f t="shared" si="30"/>
        <v>41306</v>
      </c>
      <c r="C1494" s="285"/>
      <c r="D1494" s="290">
        <f t="shared" ref="D1494:E1513" si="34">+D139</f>
        <v>3059</v>
      </c>
      <c r="E1494" s="290">
        <f t="shared" si="34"/>
        <v>1324.607649</v>
      </c>
      <c r="F1494" s="292"/>
      <c r="G1494" s="288">
        <f t="shared" si="23"/>
        <v>41306</v>
      </c>
      <c r="H1494" s="289"/>
      <c r="I1494" s="290">
        <f t="shared" si="31"/>
        <v>172</v>
      </c>
      <c r="J1494" s="290">
        <f t="shared" si="32"/>
        <v>104.243325</v>
      </c>
      <c r="K1494" s="285"/>
      <c r="L1494" s="288">
        <f t="shared" si="26"/>
        <v>41306</v>
      </c>
      <c r="M1494" s="290">
        <f t="shared" si="27"/>
        <v>3231</v>
      </c>
      <c r="N1494" s="290">
        <f t="shared" si="28"/>
        <v>1428.850974</v>
      </c>
    </row>
    <row r="1495" spans="2:14" s="287" customFormat="1" ht="12.6">
      <c r="B1495" s="288">
        <f t="shared" si="30"/>
        <v>41334</v>
      </c>
      <c r="C1495" s="285"/>
      <c r="D1495" s="290">
        <f t="shared" si="34"/>
        <v>3058</v>
      </c>
      <c r="E1495" s="290">
        <f t="shared" si="34"/>
        <v>1326.5868029999999</v>
      </c>
      <c r="F1495" s="292"/>
      <c r="G1495" s="288">
        <f t="shared" si="23"/>
        <v>41334</v>
      </c>
      <c r="H1495" s="289"/>
      <c r="I1495" s="290">
        <f t="shared" si="31"/>
        <v>172</v>
      </c>
      <c r="J1495" s="290">
        <f t="shared" si="32"/>
        <v>105.35987</v>
      </c>
      <c r="K1495" s="285"/>
      <c r="L1495" s="288">
        <f t="shared" si="26"/>
        <v>41334</v>
      </c>
      <c r="M1495" s="290">
        <f t="shared" si="27"/>
        <v>3230</v>
      </c>
      <c r="N1495" s="290">
        <f t="shared" si="28"/>
        <v>1431.9466729999999</v>
      </c>
    </row>
    <row r="1496" spans="2:14" s="287" customFormat="1" ht="12.6">
      <c r="B1496" s="288">
        <f t="shared" si="30"/>
        <v>41365</v>
      </c>
      <c r="C1496" s="285"/>
      <c r="D1496" s="290">
        <f t="shared" si="34"/>
        <v>3058</v>
      </c>
      <c r="E1496" s="290">
        <f t="shared" si="34"/>
        <v>1339.6838</v>
      </c>
      <c r="F1496" s="292"/>
      <c r="G1496" s="288">
        <f t="shared" si="23"/>
        <v>41365</v>
      </c>
      <c r="H1496" s="289"/>
      <c r="I1496" s="290">
        <f t="shared" si="31"/>
        <v>172</v>
      </c>
      <c r="J1496" s="290">
        <f t="shared" si="32"/>
        <v>105.2808</v>
      </c>
      <c r="K1496" s="285"/>
      <c r="L1496" s="288">
        <f t="shared" si="26"/>
        <v>41365</v>
      </c>
      <c r="M1496" s="290">
        <f t="shared" si="27"/>
        <v>3230</v>
      </c>
      <c r="N1496" s="290">
        <f t="shared" si="28"/>
        <v>1444.9646</v>
      </c>
    </row>
    <row r="1497" spans="2:14" s="287" customFormat="1" ht="12.6">
      <c r="B1497" s="288">
        <f t="shared" si="30"/>
        <v>41395</v>
      </c>
      <c r="C1497" s="285"/>
      <c r="D1497" s="290">
        <f t="shared" si="34"/>
        <v>3056</v>
      </c>
      <c r="E1497" s="290">
        <f t="shared" si="34"/>
        <v>1322.0441000000001</v>
      </c>
      <c r="F1497" s="292"/>
      <c r="G1497" s="288">
        <f t="shared" si="23"/>
        <v>41395</v>
      </c>
      <c r="H1497" s="289"/>
      <c r="I1497" s="290">
        <f t="shared" si="31"/>
        <v>172</v>
      </c>
      <c r="J1497" s="290">
        <f t="shared" si="32"/>
        <v>106.95189999999999</v>
      </c>
      <c r="K1497" s="285"/>
      <c r="L1497" s="288">
        <f t="shared" si="26"/>
        <v>41395</v>
      </c>
      <c r="M1497" s="290">
        <f t="shared" si="27"/>
        <v>3228</v>
      </c>
      <c r="N1497" s="290">
        <f t="shared" si="28"/>
        <v>1428.9960000000001</v>
      </c>
    </row>
    <row r="1498" spans="2:14" s="287" customFormat="1" ht="12.6">
      <c r="B1498" s="288">
        <f t="shared" si="30"/>
        <v>41426</v>
      </c>
      <c r="C1498" s="285"/>
      <c r="D1498" s="290">
        <f t="shared" si="34"/>
        <v>3055</v>
      </c>
      <c r="E1498" s="290">
        <f t="shared" si="34"/>
        <v>1327.6829</v>
      </c>
      <c r="F1498" s="292"/>
      <c r="G1498" s="288">
        <f t="shared" si="23"/>
        <v>41426</v>
      </c>
      <c r="H1498" s="289"/>
      <c r="I1498" s="290">
        <f t="shared" si="31"/>
        <v>172</v>
      </c>
      <c r="J1498" s="290">
        <f t="shared" si="32"/>
        <v>107.6652</v>
      </c>
      <c r="K1498" s="285"/>
      <c r="L1498" s="288">
        <f t="shared" si="26"/>
        <v>41426</v>
      </c>
      <c r="M1498" s="290">
        <f t="shared" si="27"/>
        <v>3227</v>
      </c>
      <c r="N1498" s="290">
        <f t="shared" si="28"/>
        <v>1435.3480999999999</v>
      </c>
    </row>
    <row r="1499" spans="2:14" s="287" customFormat="1" ht="12.6">
      <c r="B1499" s="288">
        <f t="shared" si="30"/>
        <v>41456</v>
      </c>
      <c r="C1499" s="285"/>
      <c r="D1499" s="290">
        <f t="shared" si="34"/>
        <v>3052</v>
      </c>
      <c r="E1499" s="290">
        <f t="shared" si="34"/>
        <v>1320.1547</v>
      </c>
      <c r="F1499" s="292"/>
      <c r="G1499" s="288">
        <f t="shared" si="23"/>
        <v>41456</v>
      </c>
      <c r="H1499" s="289"/>
      <c r="I1499" s="290">
        <f t="shared" si="31"/>
        <v>172</v>
      </c>
      <c r="J1499" s="290">
        <f t="shared" si="32"/>
        <v>108.61839999999999</v>
      </c>
      <c r="K1499" s="285"/>
      <c r="L1499" s="288">
        <f t="shared" si="26"/>
        <v>41456</v>
      </c>
      <c r="M1499" s="290">
        <f t="shared" si="27"/>
        <v>3224</v>
      </c>
      <c r="N1499" s="290">
        <f t="shared" si="28"/>
        <v>1428.7731000000001</v>
      </c>
    </row>
    <row r="1500" spans="2:14" s="287" customFormat="1" ht="12.6">
      <c r="B1500" s="288">
        <f t="shared" si="30"/>
        <v>41487</v>
      </c>
      <c r="C1500" s="285"/>
      <c r="D1500" s="290">
        <f t="shared" si="34"/>
        <v>3050</v>
      </c>
      <c r="E1500" s="290">
        <f t="shared" si="34"/>
        <v>1331.8484000000001</v>
      </c>
      <c r="F1500" s="292"/>
      <c r="G1500" s="288">
        <f t="shared" si="23"/>
        <v>41487</v>
      </c>
      <c r="H1500" s="289"/>
      <c r="I1500" s="290">
        <f t="shared" si="31"/>
        <v>172</v>
      </c>
      <c r="J1500" s="290">
        <f t="shared" si="32"/>
        <v>109.1408</v>
      </c>
      <c r="K1500" s="285"/>
      <c r="L1500" s="288">
        <f t="shared" si="26"/>
        <v>41487</v>
      </c>
      <c r="M1500" s="290">
        <f t="shared" si="27"/>
        <v>3222</v>
      </c>
      <c r="N1500" s="290">
        <f t="shared" si="28"/>
        <v>1440.9892</v>
      </c>
    </row>
    <row r="1501" spans="2:14" s="287" customFormat="1" ht="12.6">
      <c r="B1501" s="288">
        <f t="shared" si="30"/>
        <v>41518</v>
      </c>
      <c r="C1501" s="285"/>
      <c r="D1501" s="290">
        <f t="shared" si="34"/>
        <v>3049</v>
      </c>
      <c r="E1501" s="290">
        <f t="shared" si="34"/>
        <v>1338.2014999999999</v>
      </c>
      <c r="F1501" s="292"/>
      <c r="G1501" s="288">
        <f t="shared" si="23"/>
        <v>41518</v>
      </c>
      <c r="H1501" s="289"/>
      <c r="I1501" s="290">
        <f t="shared" si="31"/>
        <v>172</v>
      </c>
      <c r="J1501" s="290">
        <f t="shared" si="32"/>
        <v>109.9383</v>
      </c>
      <c r="K1501" s="285"/>
      <c r="L1501" s="288">
        <f t="shared" si="26"/>
        <v>41518</v>
      </c>
      <c r="M1501" s="290">
        <f t="shared" si="27"/>
        <v>3221</v>
      </c>
      <c r="N1501" s="290">
        <f t="shared" si="28"/>
        <v>1448.1397999999999</v>
      </c>
    </row>
    <row r="1502" spans="2:14" s="287" customFormat="1" ht="12.6">
      <c r="B1502" s="288">
        <f t="shared" ref="B1502:B1533" si="35">+B147</f>
        <v>41548</v>
      </c>
      <c r="C1502" s="285"/>
      <c r="D1502" s="290">
        <f t="shared" si="34"/>
        <v>3046</v>
      </c>
      <c r="E1502" s="290">
        <f t="shared" si="34"/>
        <v>1335.7850000000001</v>
      </c>
      <c r="F1502" s="292"/>
      <c r="G1502" s="288">
        <f t="shared" ref="G1502:G1512" si="36">+B1502</f>
        <v>41548</v>
      </c>
      <c r="H1502" s="289"/>
      <c r="I1502" s="290">
        <f t="shared" ref="I1502:I1533" si="37">+D779</f>
        <v>172</v>
      </c>
      <c r="J1502" s="290">
        <f t="shared" ref="J1502:J1533" si="38">+E779</f>
        <v>108.3184</v>
      </c>
      <c r="K1502" s="285"/>
      <c r="L1502" s="288">
        <f t="shared" ref="L1502:L1512" si="39">+G1502</f>
        <v>41548</v>
      </c>
      <c r="M1502" s="290">
        <f t="shared" ref="M1502:M1512" si="40">+D1502+I1502</f>
        <v>3218</v>
      </c>
      <c r="N1502" s="290">
        <f t="shared" ref="N1502:N1512" si="41">+E1502+J1502</f>
        <v>1444.1034</v>
      </c>
    </row>
    <row r="1503" spans="2:14" s="287" customFormat="1" ht="12.6">
      <c r="B1503" s="288">
        <f t="shared" si="35"/>
        <v>41579</v>
      </c>
      <c r="C1503" s="285"/>
      <c r="D1503" s="290">
        <f t="shared" si="34"/>
        <v>3044</v>
      </c>
      <c r="E1503" s="290">
        <f t="shared" si="34"/>
        <v>1346.2583999999999</v>
      </c>
      <c r="F1503" s="292"/>
      <c r="G1503" s="288">
        <f t="shared" si="36"/>
        <v>41579</v>
      </c>
      <c r="H1503" s="289"/>
      <c r="I1503" s="290">
        <f t="shared" si="37"/>
        <v>172</v>
      </c>
      <c r="J1503" s="290">
        <f t="shared" si="38"/>
        <v>107.8105</v>
      </c>
      <c r="K1503" s="285"/>
      <c r="L1503" s="288">
        <f t="shared" si="39"/>
        <v>41579</v>
      </c>
      <c r="M1503" s="290">
        <f t="shared" si="40"/>
        <v>3216</v>
      </c>
      <c r="N1503" s="290">
        <f t="shared" si="41"/>
        <v>1454.0689</v>
      </c>
    </row>
    <row r="1504" spans="2:14" s="287" customFormat="1" ht="12.6">
      <c r="B1504" s="288">
        <f t="shared" si="35"/>
        <v>41609</v>
      </c>
      <c r="C1504" s="285"/>
      <c r="D1504" s="290">
        <f t="shared" si="34"/>
        <v>3042</v>
      </c>
      <c r="E1504" s="290">
        <f t="shared" si="34"/>
        <v>1313.8885</v>
      </c>
      <c r="F1504" s="292"/>
      <c r="G1504" s="288">
        <f t="shared" si="36"/>
        <v>41609</v>
      </c>
      <c r="H1504" s="289"/>
      <c r="I1504" s="290">
        <f t="shared" si="37"/>
        <v>171</v>
      </c>
      <c r="J1504" s="290">
        <f t="shared" si="38"/>
        <v>108.3027</v>
      </c>
      <c r="K1504" s="285"/>
      <c r="L1504" s="288">
        <f t="shared" si="39"/>
        <v>41609</v>
      </c>
      <c r="M1504" s="290">
        <f t="shared" si="40"/>
        <v>3213</v>
      </c>
      <c r="N1504" s="290">
        <f t="shared" si="41"/>
        <v>1422.1912</v>
      </c>
    </row>
    <row r="1505" spans="2:14" s="287" customFormat="1" ht="12.6">
      <c r="B1505" s="288">
        <f t="shared" si="35"/>
        <v>41640</v>
      </c>
      <c r="C1505" s="285"/>
      <c r="D1505" s="290">
        <f t="shared" si="34"/>
        <v>3041</v>
      </c>
      <c r="E1505" s="290">
        <f t="shared" si="34"/>
        <v>1296.8594000000001</v>
      </c>
      <c r="F1505" s="292"/>
      <c r="G1505" s="288">
        <f t="shared" si="36"/>
        <v>41640</v>
      </c>
      <c r="H1505" s="289"/>
      <c r="I1505" s="290">
        <f t="shared" si="37"/>
        <v>171</v>
      </c>
      <c r="J1505" s="290">
        <f t="shared" si="38"/>
        <v>108.78270000000001</v>
      </c>
      <c r="K1505" s="285"/>
      <c r="L1505" s="288">
        <f t="shared" si="39"/>
        <v>41640</v>
      </c>
      <c r="M1505" s="290">
        <f t="shared" si="40"/>
        <v>3212</v>
      </c>
      <c r="N1505" s="290">
        <f t="shared" si="41"/>
        <v>1405.6421</v>
      </c>
    </row>
    <row r="1506" spans="2:14" s="287" customFormat="1" ht="12.6">
      <c r="B1506" s="288">
        <f t="shared" si="35"/>
        <v>41671</v>
      </c>
      <c r="C1506" s="285"/>
      <c r="D1506" s="290">
        <f t="shared" si="34"/>
        <v>3040</v>
      </c>
      <c r="E1506" s="290">
        <f t="shared" si="34"/>
        <v>1298.3825999999999</v>
      </c>
      <c r="F1506" s="292"/>
      <c r="G1506" s="288">
        <f t="shared" si="36"/>
        <v>41671</v>
      </c>
      <c r="H1506" s="289"/>
      <c r="I1506" s="290">
        <f t="shared" si="37"/>
        <v>171</v>
      </c>
      <c r="J1506" s="290">
        <f t="shared" si="38"/>
        <v>109.36279999999999</v>
      </c>
      <c r="K1506" s="285"/>
      <c r="L1506" s="288">
        <f t="shared" si="39"/>
        <v>41671</v>
      </c>
      <c r="M1506" s="290">
        <f t="shared" si="40"/>
        <v>3211</v>
      </c>
      <c r="N1506" s="290">
        <f t="shared" si="41"/>
        <v>1407.7453999999998</v>
      </c>
    </row>
    <row r="1507" spans="2:14" s="287" customFormat="1" ht="12.6">
      <c r="B1507" s="288">
        <f t="shared" si="35"/>
        <v>41699</v>
      </c>
      <c r="C1507" s="285"/>
      <c r="D1507" s="290">
        <f t="shared" si="34"/>
        <v>3035</v>
      </c>
      <c r="E1507" s="290">
        <f t="shared" si="34"/>
        <v>1301.779</v>
      </c>
      <c r="F1507" s="292"/>
      <c r="G1507" s="288">
        <f t="shared" si="36"/>
        <v>41699</v>
      </c>
      <c r="H1507" s="289"/>
      <c r="I1507" s="290">
        <f t="shared" si="37"/>
        <v>171</v>
      </c>
      <c r="J1507" s="290">
        <f t="shared" si="38"/>
        <v>110.5778</v>
      </c>
      <c r="K1507" s="285"/>
      <c r="L1507" s="288">
        <f t="shared" si="39"/>
        <v>41699</v>
      </c>
      <c r="M1507" s="290">
        <f t="shared" si="40"/>
        <v>3206</v>
      </c>
      <c r="N1507" s="290">
        <f t="shared" si="41"/>
        <v>1412.3568</v>
      </c>
    </row>
    <row r="1508" spans="2:14" s="287" customFormat="1" ht="12.6">
      <c r="B1508" s="288">
        <f t="shared" si="35"/>
        <v>41730</v>
      </c>
      <c r="C1508" s="285"/>
      <c r="D1508" s="290">
        <f t="shared" si="34"/>
        <v>3034</v>
      </c>
      <c r="E1508" s="290">
        <f t="shared" si="34"/>
        <v>1310.6637000000001</v>
      </c>
      <c r="F1508" s="292"/>
      <c r="G1508" s="288">
        <f t="shared" si="36"/>
        <v>41730</v>
      </c>
      <c r="H1508" s="289"/>
      <c r="I1508" s="290">
        <f t="shared" si="37"/>
        <v>171</v>
      </c>
      <c r="J1508" s="290">
        <f t="shared" si="38"/>
        <v>115.7933</v>
      </c>
      <c r="K1508" s="285"/>
      <c r="L1508" s="288">
        <f t="shared" si="39"/>
        <v>41730</v>
      </c>
      <c r="M1508" s="290">
        <f t="shared" si="40"/>
        <v>3205</v>
      </c>
      <c r="N1508" s="290">
        <f t="shared" si="41"/>
        <v>1426.4570000000001</v>
      </c>
    </row>
    <row r="1509" spans="2:14" s="287" customFormat="1" ht="12.6">
      <c r="B1509" s="288">
        <f t="shared" si="35"/>
        <v>41760</v>
      </c>
      <c r="C1509" s="285"/>
      <c r="D1509" s="290">
        <f t="shared" si="34"/>
        <v>3032</v>
      </c>
      <c r="E1509" s="290">
        <f t="shared" si="34"/>
        <v>1297.1129000000001</v>
      </c>
      <c r="F1509" s="292"/>
      <c r="G1509" s="288">
        <f t="shared" si="36"/>
        <v>41760</v>
      </c>
      <c r="H1509" s="289"/>
      <c r="I1509" s="290">
        <f t="shared" si="37"/>
        <v>171</v>
      </c>
      <c r="J1509" s="290">
        <f t="shared" si="38"/>
        <v>118.7041</v>
      </c>
      <c r="K1509" s="285"/>
      <c r="L1509" s="288">
        <f t="shared" si="39"/>
        <v>41760</v>
      </c>
      <c r="M1509" s="290">
        <f t="shared" si="40"/>
        <v>3203</v>
      </c>
      <c r="N1509" s="290">
        <f t="shared" si="41"/>
        <v>1415.817</v>
      </c>
    </row>
    <row r="1510" spans="2:14" s="287" customFormat="1" ht="12.6">
      <c r="B1510" s="288">
        <f t="shared" si="35"/>
        <v>41791</v>
      </c>
      <c r="C1510" s="285"/>
      <c r="D1510" s="290">
        <f t="shared" si="34"/>
        <v>3031</v>
      </c>
      <c r="E1510" s="290">
        <f t="shared" si="34"/>
        <v>1301.9654</v>
      </c>
      <c r="F1510" s="292"/>
      <c r="G1510" s="288">
        <f t="shared" si="36"/>
        <v>41791</v>
      </c>
      <c r="H1510" s="289"/>
      <c r="I1510" s="290">
        <f t="shared" si="37"/>
        <v>171</v>
      </c>
      <c r="J1510" s="290">
        <f t="shared" si="38"/>
        <v>119.68559999999999</v>
      </c>
      <c r="K1510" s="285"/>
      <c r="L1510" s="288">
        <f t="shared" si="39"/>
        <v>41791</v>
      </c>
      <c r="M1510" s="290">
        <f t="shared" si="40"/>
        <v>3202</v>
      </c>
      <c r="N1510" s="290">
        <f t="shared" si="41"/>
        <v>1421.6510000000001</v>
      </c>
    </row>
    <row r="1511" spans="2:14" s="287" customFormat="1" ht="12.6">
      <c r="B1511" s="288">
        <f t="shared" si="35"/>
        <v>41821</v>
      </c>
      <c r="C1511" s="285"/>
      <c r="D1511" s="290">
        <f t="shared" si="34"/>
        <v>3031</v>
      </c>
      <c r="E1511" s="290">
        <f t="shared" si="34"/>
        <v>1303.5895</v>
      </c>
      <c r="F1511" s="292"/>
      <c r="G1511" s="288">
        <f t="shared" si="36"/>
        <v>41821</v>
      </c>
      <c r="H1511" s="289"/>
      <c r="I1511" s="290">
        <f t="shared" si="37"/>
        <v>171</v>
      </c>
      <c r="J1511" s="290">
        <f t="shared" si="38"/>
        <v>121.2187</v>
      </c>
      <c r="K1511" s="285"/>
      <c r="L1511" s="288">
        <f t="shared" si="39"/>
        <v>41821</v>
      </c>
      <c r="M1511" s="290">
        <f t="shared" si="40"/>
        <v>3202</v>
      </c>
      <c r="N1511" s="290">
        <f t="shared" si="41"/>
        <v>1424.8081999999999</v>
      </c>
    </row>
    <row r="1512" spans="2:14" s="287" customFormat="1" ht="12.6">
      <c r="B1512" s="288">
        <f t="shared" si="35"/>
        <v>41852</v>
      </c>
      <c r="C1512" s="285"/>
      <c r="D1512" s="290">
        <f t="shared" si="34"/>
        <v>3030</v>
      </c>
      <c r="E1512" s="290">
        <f t="shared" si="34"/>
        <v>1310.8091999999999</v>
      </c>
      <c r="F1512" s="292"/>
      <c r="G1512" s="288">
        <f t="shared" si="36"/>
        <v>41852</v>
      </c>
      <c r="H1512" s="289"/>
      <c r="I1512" s="290">
        <f t="shared" si="37"/>
        <v>171</v>
      </c>
      <c r="J1512" s="290">
        <f t="shared" si="38"/>
        <v>121.69929999999999</v>
      </c>
      <c r="K1512" s="285"/>
      <c r="L1512" s="288">
        <f t="shared" si="39"/>
        <v>41852</v>
      </c>
      <c r="M1512" s="290">
        <f t="shared" si="40"/>
        <v>3201</v>
      </c>
      <c r="N1512" s="290">
        <f t="shared" si="41"/>
        <v>1432.5084999999999</v>
      </c>
    </row>
    <row r="1513" spans="2:14" s="287" customFormat="1" ht="12.6">
      <c r="B1513" s="288">
        <f t="shared" si="35"/>
        <v>41883</v>
      </c>
      <c r="C1513" s="285"/>
      <c r="D1513" s="290">
        <f t="shared" si="34"/>
        <v>3029</v>
      </c>
      <c r="E1513" s="290">
        <f t="shared" si="34"/>
        <v>1323.5251000000001</v>
      </c>
      <c r="F1513" s="292"/>
      <c r="G1513" s="288">
        <f>+B1513</f>
        <v>41883</v>
      </c>
      <c r="H1513" s="289"/>
      <c r="I1513" s="290">
        <f t="shared" si="37"/>
        <v>171</v>
      </c>
      <c r="J1513" s="290">
        <f t="shared" si="38"/>
        <v>122.3227</v>
      </c>
      <c r="K1513" s="285"/>
      <c r="L1513" s="288">
        <f>+G1513</f>
        <v>41883</v>
      </c>
      <c r="M1513" s="290">
        <f t="shared" ref="M1513:N1515" si="42">+D1513+I1513</f>
        <v>3200</v>
      </c>
      <c r="N1513" s="290">
        <f t="shared" si="42"/>
        <v>1445.8478</v>
      </c>
    </row>
    <row r="1514" spans="2:14" s="287" customFormat="1" ht="12.6">
      <c r="B1514" s="288">
        <f t="shared" si="35"/>
        <v>41913</v>
      </c>
      <c r="C1514" s="285"/>
      <c r="D1514" s="290">
        <f t="shared" ref="D1514:E1533" si="43">+D159</f>
        <v>3025</v>
      </c>
      <c r="E1514" s="290">
        <f t="shared" si="43"/>
        <v>1331.1706999999999</v>
      </c>
      <c r="F1514" s="292"/>
      <c r="G1514" s="288">
        <f>+B1514</f>
        <v>41913</v>
      </c>
      <c r="H1514" s="289"/>
      <c r="I1514" s="290">
        <f t="shared" si="37"/>
        <v>171</v>
      </c>
      <c r="J1514" s="290">
        <f t="shared" si="38"/>
        <v>123.1902</v>
      </c>
      <c r="K1514" s="285"/>
      <c r="L1514" s="288">
        <f>+G1514</f>
        <v>41913</v>
      </c>
      <c r="M1514" s="290">
        <f t="shared" si="42"/>
        <v>3196</v>
      </c>
      <c r="N1514" s="290">
        <f t="shared" si="42"/>
        <v>1454.3608999999999</v>
      </c>
    </row>
    <row r="1515" spans="2:14" s="287" customFormat="1" ht="12.6">
      <c r="B1515" s="288">
        <f t="shared" si="35"/>
        <v>41944</v>
      </c>
      <c r="C1515" s="285"/>
      <c r="D1515" s="290">
        <f t="shared" si="43"/>
        <v>3024</v>
      </c>
      <c r="E1515" s="290">
        <f t="shared" si="43"/>
        <v>1087.7713000000001</v>
      </c>
      <c r="F1515" s="292"/>
      <c r="G1515" s="288">
        <f>+B1515</f>
        <v>41944</v>
      </c>
      <c r="H1515" s="289"/>
      <c r="I1515" s="290">
        <f t="shared" si="37"/>
        <v>171</v>
      </c>
      <c r="J1515" s="290">
        <f t="shared" si="38"/>
        <v>124.94370000000001</v>
      </c>
      <c r="K1515" s="285"/>
      <c r="L1515" s="288">
        <f>+G1515</f>
        <v>41944</v>
      </c>
      <c r="M1515" s="290">
        <f t="shared" si="42"/>
        <v>3195</v>
      </c>
      <c r="N1515" s="290">
        <f t="shared" si="42"/>
        <v>1212.7150000000001</v>
      </c>
    </row>
    <row r="1516" spans="2:14" s="287" customFormat="1" ht="12.6">
      <c r="B1516" s="288">
        <f t="shared" si="35"/>
        <v>41974</v>
      </c>
      <c r="C1516" s="285"/>
      <c r="D1516" s="290">
        <f t="shared" si="43"/>
        <v>3022</v>
      </c>
      <c r="E1516" s="290">
        <f t="shared" si="43"/>
        <v>1090.1968999999999</v>
      </c>
      <c r="F1516" s="292"/>
      <c r="G1516" s="288">
        <f t="shared" ref="G1516:G1521" si="44">+B1516</f>
        <v>41974</v>
      </c>
      <c r="H1516" s="289"/>
      <c r="I1516" s="290">
        <f t="shared" si="37"/>
        <v>171</v>
      </c>
      <c r="J1516" s="290">
        <f t="shared" si="38"/>
        <v>125.5188</v>
      </c>
      <c r="K1516" s="285"/>
      <c r="L1516" s="288">
        <f t="shared" ref="L1516:L1521" si="45">+G1516</f>
        <v>41974</v>
      </c>
      <c r="M1516" s="290">
        <f t="shared" ref="M1516:M1521" si="46">+D1516+I1516</f>
        <v>3193</v>
      </c>
      <c r="N1516" s="290">
        <f t="shared" ref="N1516:N1521" si="47">+E1516+J1516</f>
        <v>1215.7157</v>
      </c>
    </row>
    <row r="1517" spans="2:14" s="287" customFormat="1" ht="12.6">
      <c r="B1517" s="288">
        <f t="shared" si="35"/>
        <v>42005</v>
      </c>
      <c r="C1517" s="285"/>
      <c r="D1517" s="290">
        <f t="shared" si="43"/>
        <v>3022</v>
      </c>
      <c r="E1517" s="290">
        <f t="shared" si="43"/>
        <v>1065.6320000000001</v>
      </c>
      <c r="F1517" s="292"/>
      <c r="G1517" s="288">
        <f t="shared" si="44"/>
        <v>42005</v>
      </c>
      <c r="H1517" s="289"/>
      <c r="I1517" s="290">
        <f t="shared" si="37"/>
        <v>171</v>
      </c>
      <c r="J1517" s="290">
        <f t="shared" si="38"/>
        <v>125.39960000000001</v>
      </c>
      <c r="K1517" s="285"/>
      <c r="L1517" s="288">
        <f t="shared" si="45"/>
        <v>42005</v>
      </c>
      <c r="M1517" s="290">
        <f t="shared" si="46"/>
        <v>3193</v>
      </c>
      <c r="N1517" s="290">
        <f t="shared" si="47"/>
        <v>1191.0316</v>
      </c>
    </row>
    <row r="1518" spans="2:14" s="287" customFormat="1" ht="12.6">
      <c r="B1518" s="288">
        <f t="shared" si="35"/>
        <v>42036</v>
      </c>
      <c r="C1518" s="285"/>
      <c r="D1518" s="290">
        <f t="shared" si="43"/>
        <v>3022</v>
      </c>
      <c r="E1518" s="290">
        <f t="shared" si="43"/>
        <v>1066.4336000000001</v>
      </c>
      <c r="F1518" s="292"/>
      <c r="G1518" s="288">
        <f t="shared" si="44"/>
        <v>42036</v>
      </c>
      <c r="H1518" s="289"/>
      <c r="I1518" s="290">
        <f t="shared" si="37"/>
        <v>171</v>
      </c>
      <c r="J1518" s="290">
        <f t="shared" si="38"/>
        <v>125.8796</v>
      </c>
      <c r="K1518" s="285"/>
      <c r="L1518" s="288">
        <f t="shared" si="45"/>
        <v>42036</v>
      </c>
      <c r="M1518" s="290">
        <f t="shared" si="46"/>
        <v>3193</v>
      </c>
      <c r="N1518" s="290">
        <f t="shared" si="47"/>
        <v>1192.3132000000001</v>
      </c>
    </row>
    <row r="1519" spans="2:14" s="287" customFormat="1" ht="12.6">
      <c r="B1519" s="288">
        <f t="shared" si="35"/>
        <v>42064</v>
      </c>
      <c r="C1519" s="285"/>
      <c r="D1519" s="290">
        <f t="shared" si="43"/>
        <v>3022</v>
      </c>
      <c r="E1519" s="290">
        <f t="shared" si="43"/>
        <v>1080.4232999999999</v>
      </c>
      <c r="F1519" s="292"/>
      <c r="G1519" s="288">
        <f t="shared" si="44"/>
        <v>42064</v>
      </c>
      <c r="H1519" s="289"/>
      <c r="I1519" s="290">
        <f t="shared" si="37"/>
        <v>171</v>
      </c>
      <c r="J1519" s="290">
        <f t="shared" si="38"/>
        <v>127.4362</v>
      </c>
      <c r="K1519" s="285"/>
      <c r="L1519" s="288">
        <f t="shared" si="45"/>
        <v>42064</v>
      </c>
      <c r="M1519" s="290">
        <f t="shared" si="46"/>
        <v>3193</v>
      </c>
      <c r="N1519" s="290">
        <f t="shared" si="47"/>
        <v>1207.8595</v>
      </c>
    </row>
    <row r="1520" spans="2:14" s="287" customFormat="1" ht="12.6">
      <c r="B1520" s="288">
        <f t="shared" si="35"/>
        <v>42095</v>
      </c>
      <c r="C1520" s="285"/>
      <c r="D1520" s="290">
        <f t="shared" si="43"/>
        <v>3021</v>
      </c>
      <c r="E1520" s="290">
        <f t="shared" si="43"/>
        <v>1097.7832000000001</v>
      </c>
      <c r="F1520" s="292"/>
      <c r="G1520" s="288">
        <f t="shared" si="44"/>
        <v>42095</v>
      </c>
      <c r="H1520" s="289"/>
      <c r="I1520" s="290">
        <f t="shared" si="37"/>
        <v>171</v>
      </c>
      <c r="J1520" s="290">
        <f t="shared" si="38"/>
        <v>133.23089999999999</v>
      </c>
      <c r="K1520" s="285"/>
      <c r="L1520" s="288">
        <f t="shared" si="45"/>
        <v>42095</v>
      </c>
      <c r="M1520" s="290">
        <f t="shared" si="46"/>
        <v>3192</v>
      </c>
      <c r="N1520" s="290">
        <f t="shared" si="47"/>
        <v>1231.0141000000001</v>
      </c>
    </row>
    <row r="1521" spans="2:14" s="287" customFormat="1" ht="12.6">
      <c r="B1521" s="288">
        <f t="shared" si="35"/>
        <v>42125</v>
      </c>
      <c r="C1521" s="285"/>
      <c r="D1521" s="290">
        <f t="shared" si="43"/>
        <v>3018</v>
      </c>
      <c r="E1521" s="290">
        <f t="shared" si="43"/>
        <v>1099.2619999999999</v>
      </c>
      <c r="F1521" s="292"/>
      <c r="G1521" s="288">
        <f t="shared" si="44"/>
        <v>42125</v>
      </c>
      <c r="H1521" s="289"/>
      <c r="I1521" s="290">
        <f t="shared" si="37"/>
        <v>171</v>
      </c>
      <c r="J1521" s="290">
        <f t="shared" si="38"/>
        <v>136.25569999999999</v>
      </c>
      <c r="K1521" s="285"/>
      <c r="L1521" s="288">
        <f t="shared" si="45"/>
        <v>42125</v>
      </c>
      <c r="M1521" s="290">
        <f t="shared" si="46"/>
        <v>3189</v>
      </c>
      <c r="N1521" s="290">
        <f t="shared" si="47"/>
        <v>1235.5176999999999</v>
      </c>
    </row>
    <row r="1522" spans="2:14" s="287" customFormat="1" ht="12.6">
      <c r="B1522" s="288">
        <f t="shared" si="35"/>
        <v>42156</v>
      </c>
      <c r="C1522" s="285"/>
      <c r="D1522" s="290">
        <f t="shared" si="43"/>
        <v>3013</v>
      </c>
      <c r="E1522" s="290">
        <f t="shared" si="43"/>
        <v>1111.6652999999999</v>
      </c>
      <c r="F1522" s="292"/>
      <c r="G1522" s="288">
        <f t="shared" ref="G1522:G1527" si="48">+B1522</f>
        <v>42156</v>
      </c>
      <c r="H1522" s="289"/>
      <c r="I1522" s="290">
        <f t="shared" si="37"/>
        <v>171</v>
      </c>
      <c r="J1522" s="290">
        <f t="shared" si="38"/>
        <v>137.08690000000001</v>
      </c>
      <c r="K1522" s="285"/>
      <c r="L1522" s="288">
        <f t="shared" ref="L1522:L1527" si="49">+G1522</f>
        <v>42156</v>
      </c>
      <c r="M1522" s="290">
        <f t="shared" ref="M1522:N1524" si="50">+D1522+I1522</f>
        <v>3184</v>
      </c>
      <c r="N1522" s="290">
        <f t="shared" si="50"/>
        <v>1248.7521999999999</v>
      </c>
    </row>
    <row r="1523" spans="2:14" s="287" customFormat="1" ht="12.6">
      <c r="B1523" s="288">
        <f t="shared" si="35"/>
        <v>42186</v>
      </c>
      <c r="C1523" s="285"/>
      <c r="D1523" s="290">
        <f t="shared" si="43"/>
        <v>3011</v>
      </c>
      <c r="E1523" s="290">
        <f t="shared" si="43"/>
        <v>1128.1432</v>
      </c>
      <c r="F1523" s="292"/>
      <c r="G1523" s="288">
        <f t="shared" si="48"/>
        <v>42186</v>
      </c>
      <c r="H1523" s="289"/>
      <c r="I1523" s="290">
        <f t="shared" si="37"/>
        <v>171</v>
      </c>
      <c r="J1523" s="290">
        <f t="shared" si="38"/>
        <v>138.57130000000001</v>
      </c>
      <c r="K1523" s="285"/>
      <c r="L1523" s="288">
        <f t="shared" si="49"/>
        <v>42186</v>
      </c>
      <c r="M1523" s="290">
        <f t="shared" si="50"/>
        <v>3182</v>
      </c>
      <c r="N1523" s="290">
        <f t="shared" si="50"/>
        <v>1266.7145</v>
      </c>
    </row>
    <row r="1524" spans="2:14" s="287" customFormat="1" ht="12.6">
      <c r="B1524" s="288">
        <f t="shared" si="35"/>
        <v>42217</v>
      </c>
      <c r="C1524" s="285"/>
      <c r="D1524" s="290">
        <f t="shared" si="43"/>
        <v>3010</v>
      </c>
      <c r="E1524" s="290">
        <f t="shared" si="43"/>
        <v>1079.6777</v>
      </c>
      <c r="F1524" s="292"/>
      <c r="G1524" s="288">
        <f t="shared" si="48"/>
        <v>42217</v>
      </c>
      <c r="H1524" s="289"/>
      <c r="I1524" s="290">
        <f t="shared" si="37"/>
        <v>171</v>
      </c>
      <c r="J1524" s="290">
        <f t="shared" si="38"/>
        <v>139.2619</v>
      </c>
      <c r="K1524" s="285"/>
      <c r="L1524" s="288">
        <f t="shared" si="49"/>
        <v>42217</v>
      </c>
      <c r="M1524" s="290">
        <f t="shared" si="50"/>
        <v>3181</v>
      </c>
      <c r="N1524" s="290">
        <f t="shared" si="50"/>
        <v>1218.9395999999999</v>
      </c>
    </row>
    <row r="1525" spans="2:14" s="287" customFormat="1" ht="12.6">
      <c r="B1525" s="288">
        <f t="shared" si="35"/>
        <v>42248</v>
      </c>
      <c r="C1525" s="285"/>
      <c r="D1525" s="290">
        <f t="shared" si="43"/>
        <v>3009</v>
      </c>
      <c r="E1525" s="290">
        <f t="shared" si="43"/>
        <v>1093.7783999999999</v>
      </c>
      <c r="F1525" s="292"/>
      <c r="G1525" s="288">
        <f t="shared" si="48"/>
        <v>42248</v>
      </c>
      <c r="H1525" s="289"/>
      <c r="I1525" s="290">
        <f t="shared" si="37"/>
        <v>171</v>
      </c>
      <c r="J1525" s="290">
        <f t="shared" si="38"/>
        <v>140.0188</v>
      </c>
      <c r="K1525" s="285"/>
      <c r="L1525" s="288">
        <f t="shared" si="49"/>
        <v>42248</v>
      </c>
      <c r="M1525" s="290">
        <f t="shared" ref="M1525:N1527" si="51">+D1525+I1525</f>
        <v>3180</v>
      </c>
      <c r="N1525" s="290">
        <f t="shared" si="51"/>
        <v>1233.7972</v>
      </c>
    </row>
    <row r="1526" spans="2:14" s="287" customFormat="1" ht="12.6">
      <c r="B1526" s="288">
        <f t="shared" si="35"/>
        <v>42278</v>
      </c>
      <c r="C1526" s="285"/>
      <c r="D1526" s="290">
        <f t="shared" si="43"/>
        <v>3009</v>
      </c>
      <c r="E1526" s="290">
        <f t="shared" si="43"/>
        <v>1101.6684</v>
      </c>
      <c r="F1526" s="292"/>
      <c r="G1526" s="288">
        <f t="shared" si="48"/>
        <v>42278</v>
      </c>
      <c r="H1526" s="289"/>
      <c r="I1526" s="290">
        <f t="shared" si="37"/>
        <v>170</v>
      </c>
      <c r="J1526" s="290">
        <f t="shared" si="38"/>
        <v>141.23310000000001</v>
      </c>
      <c r="K1526" s="285"/>
      <c r="L1526" s="288">
        <f t="shared" si="49"/>
        <v>42278</v>
      </c>
      <c r="M1526" s="290">
        <f t="shared" si="51"/>
        <v>3179</v>
      </c>
      <c r="N1526" s="290">
        <f t="shared" si="51"/>
        <v>1242.9014999999999</v>
      </c>
    </row>
    <row r="1527" spans="2:14" s="287" customFormat="1" ht="12.6">
      <c r="B1527" s="288">
        <f t="shared" si="35"/>
        <v>42309</v>
      </c>
      <c r="C1527" s="285"/>
      <c r="D1527" s="290">
        <f t="shared" si="43"/>
        <v>3009</v>
      </c>
      <c r="E1527" s="290">
        <f t="shared" si="43"/>
        <v>1106.5282</v>
      </c>
      <c r="F1527" s="292"/>
      <c r="G1527" s="288">
        <f t="shared" si="48"/>
        <v>42309</v>
      </c>
      <c r="H1527" s="289"/>
      <c r="I1527" s="290">
        <f t="shared" si="37"/>
        <v>170</v>
      </c>
      <c r="J1527" s="290">
        <f t="shared" si="38"/>
        <v>142.33510000000001</v>
      </c>
      <c r="K1527" s="285"/>
      <c r="L1527" s="288">
        <f t="shared" si="49"/>
        <v>42309</v>
      </c>
      <c r="M1527" s="290">
        <f t="shared" si="51"/>
        <v>3179</v>
      </c>
      <c r="N1527" s="290">
        <f t="shared" si="51"/>
        <v>1248.8633</v>
      </c>
    </row>
    <row r="1528" spans="2:14" s="287" customFormat="1" ht="12.6">
      <c r="B1528" s="288">
        <f t="shared" si="35"/>
        <v>42339</v>
      </c>
      <c r="C1528" s="285"/>
      <c r="D1528" s="290">
        <f t="shared" si="43"/>
        <v>3008</v>
      </c>
      <c r="E1528" s="290">
        <f t="shared" si="43"/>
        <v>1112.5561</v>
      </c>
      <c r="F1528" s="292"/>
      <c r="G1528" s="288">
        <f t="shared" ref="G1528:G1533" si="52">+B1528</f>
        <v>42339</v>
      </c>
      <c r="H1528" s="289"/>
      <c r="I1528" s="290">
        <f t="shared" si="37"/>
        <v>170</v>
      </c>
      <c r="J1528" s="290">
        <f t="shared" si="38"/>
        <v>143.02510000000001</v>
      </c>
      <c r="K1528" s="285"/>
      <c r="L1528" s="288">
        <f t="shared" ref="L1528:L1533" si="53">+G1528</f>
        <v>42339</v>
      </c>
      <c r="M1528" s="290">
        <f t="shared" ref="M1528:N1530" si="54">+D1528+I1528</f>
        <v>3178</v>
      </c>
      <c r="N1528" s="290">
        <f t="shared" si="54"/>
        <v>1255.5812000000001</v>
      </c>
    </row>
    <row r="1529" spans="2:14" s="287" customFormat="1" ht="12.6">
      <c r="B1529" s="288">
        <f t="shared" si="35"/>
        <v>42370</v>
      </c>
      <c r="C1529" s="285"/>
      <c r="D1529" s="290">
        <f t="shared" si="43"/>
        <v>3006</v>
      </c>
      <c r="E1529" s="290">
        <f t="shared" si="43"/>
        <v>1118.5349000000001</v>
      </c>
      <c r="F1529" s="292"/>
      <c r="G1529" s="288">
        <f t="shared" si="52"/>
        <v>42370</v>
      </c>
      <c r="H1529" s="289"/>
      <c r="I1529" s="290">
        <f t="shared" si="37"/>
        <v>170</v>
      </c>
      <c r="J1529" s="290">
        <f t="shared" si="38"/>
        <v>143.74510000000001</v>
      </c>
      <c r="K1529" s="285"/>
      <c r="L1529" s="288">
        <f t="shared" si="53"/>
        <v>42370</v>
      </c>
      <c r="M1529" s="290">
        <f t="shared" si="54"/>
        <v>3176</v>
      </c>
      <c r="N1529" s="290">
        <f t="shared" si="54"/>
        <v>1262.2800000000002</v>
      </c>
    </row>
    <row r="1530" spans="2:14" s="287" customFormat="1" ht="12.6">
      <c r="B1530" s="288">
        <f t="shared" si="35"/>
        <v>42401</v>
      </c>
      <c r="C1530" s="285"/>
      <c r="D1530" s="290">
        <f t="shared" si="43"/>
        <v>3005</v>
      </c>
      <c r="E1530" s="290">
        <f t="shared" si="43"/>
        <v>1111.5700999999999</v>
      </c>
      <c r="F1530" s="292"/>
      <c r="G1530" s="288">
        <f t="shared" si="52"/>
        <v>42401</v>
      </c>
      <c r="H1530" s="289"/>
      <c r="I1530" s="290">
        <f t="shared" si="37"/>
        <v>170</v>
      </c>
      <c r="J1530" s="290">
        <f t="shared" si="38"/>
        <v>144.46520000000001</v>
      </c>
      <c r="K1530" s="285"/>
      <c r="L1530" s="288">
        <f t="shared" si="53"/>
        <v>42401</v>
      </c>
      <c r="M1530" s="290">
        <f t="shared" si="54"/>
        <v>3175</v>
      </c>
      <c r="N1530" s="290">
        <f t="shared" si="54"/>
        <v>1256.0353</v>
      </c>
    </row>
    <row r="1531" spans="2:14" s="287" customFormat="1" ht="12.6">
      <c r="B1531" s="288">
        <f t="shared" si="35"/>
        <v>42430</v>
      </c>
      <c r="C1531" s="285"/>
      <c r="D1531" s="290">
        <f t="shared" si="43"/>
        <v>3004</v>
      </c>
      <c r="E1531" s="290">
        <f t="shared" si="43"/>
        <v>1118.0477000000001</v>
      </c>
      <c r="F1531" s="292"/>
      <c r="G1531" s="288">
        <f t="shared" si="52"/>
        <v>42430</v>
      </c>
      <c r="H1531" s="289"/>
      <c r="I1531" s="290">
        <f t="shared" si="37"/>
        <v>170</v>
      </c>
      <c r="J1531" s="290">
        <f t="shared" si="38"/>
        <v>142.61750000000001</v>
      </c>
      <c r="K1531" s="285"/>
      <c r="L1531" s="288">
        <f t="shared" si="53"/>
        <v>42430</v>
      </c>
      <c r="M1531" s="290">
        <f t="shared" ref="M1531:N1533" si="55">+D1531+I1531</f>
        <v>3174</v>
      </c>
      <c r="N1531" s="290">
        <f t="shared" si="55"/>
        <v>1260.6652000000001</v>
      </c>
    </row>
    <row r="1532" spans="2:14" s="287" customFormat="1" ht="12.6">
      <c r="B1532" s="288">
        <f t="shared" si="35"/>
        <v>42461</v>
      </c>
      <c r="C1532" s="285"/>
      <c r="D1532" s="290">
        <f t="shared" si="43"/>
        <v>3003</v>
      </c>
      <c r="E1532" s="290">
        <f t="shared" si="43"/>
        <v>1112.1642999999999</v>
      </c>
      <c r="F1532" s="292"/>
      <c r="G1532" s="288">
        <f t="shared" si="52"/>
        <v>42461</v>
      </c>
      <c r="H1532" s="289"/>
      <c r="I1532" s="290">
        <f t="shared" si="37"/>
        <v>170</v>
      </c>
      <c r="J1532" s="290">
        <f t="shared" si="38"/>
        <v>149.31610000000001</v>
      </c>
      <c r="K1532" s="285"/>
      <c r="L1532" s="288">
        <f t="shared" si="53"/>
        <v>42461</v>
      </c>
      <c r="M1532" s="290">
        <f t="shared" si="55"/>
        <v>3173</v>
      </c>
      <c r="N1532" s="290">
        <f t="shared" si="55"/>
        <v>1261.4803999999999</v>
      </c>
    </row>
    <row r="1533" spans="2:14" s="287" customFormat="1" ht="12.6">
      <c r="B1533" s="288">
        <f t="shared" si="35"/>
        <v>42491</v>
      </c>
      <c r="C1533" s="285"/>
      <c r="D1533" s="290">
        <f t="shared" si="43"/>
        <v>3001</v>
      </c>
      <c r="E1533" s="290">
        <f t="shared" si="43"/>
        <v>1119.0779</v>
      </c>
      <c r="F1533" s="292"/>
      <c r="G1533" s="288">
        <f t="shared" si="52"/>
        <v>42491</v>
      </c>
      <c r="H1533" s="289"/>
      <c r="I1533" s="290">
        <f t="shared" si="37"/>
        <v>170</v>
      </c>
      <c r="J1533" s="290">
        <f t="shared" si="38"/>
        <v>153.1865</v>
      </c>
      <c r="K1533" s="285"/>
      <c r="L1533" s="288">
        <f t="shared" si="53"/>
        <v>42491</v>
      </c>
      <c r="M1533" s="290">
        <f t="shared" si="55"/>
        <v>3171</v>
      </c>
      <c r="N1533" s="290">
        <f t="shared" si="55"/>
        <v>1272.2644</v>
      </c>
    </row>
    <row r="1534" spans="2:14" s="287" customFormat="1" ht="12.6">
      <c r="B1534" s="288">
        <f t="shared" ref="B1534:B1565" si="56">+B179</f>
        <v>42522</v>
      </c>
      <c r="C1534" s="285"/>
      <c r="D1534" s="290">
        <f t="shared" ref="D1534:E1553" si="57">+D179</f>
        <v>2998</v>
      </c>
      <c r="E1534" s="290">
        <f t="shared" si="57"/>
        <v>1135.1024</v>
      </c>
      <c r="F1534" s="292"/>
      <c r="G1534" s="288">
        <f t="shared" ref="G1534:G1539" si="58">+B1534</f>
        <v>42522</v>
      </c>
      <c r="H1534" s="289"/>
      <c r="I1534" s="290">
        <f t="shared" ref="I1534:I1565" si="59">+D811</f>
        <v>170</v>
      </c>
      <c r="J1534" s="290">
        <f t="shared" ref="J1534:J1565" si="60">+E811</f>
        <v>154.23390000000001</v>
      </c>
      <c r="K1534" s="285"/>
      <c r="L1534" s="288">
        <f t="shared" ref="L1534:L1539" si="61">+G1534</f>
        <v>42522</v>
      </c>
      <c r="M1534" s="290">
        <f t="shared" ref="M1534:N1536" si="62">+D1534+I1534</f>
        <v>3168</v>
      </c>
      <c r="N1534" s="290">
        <f t="shared" si="62"/>
        <v>1289.3362999999999</v>
      </c>
    </row>
    <row r="1535" spans="2:14" s="287" customFormat="1" ht="12.6">
      <c r="B1535" s="288">
        <f t="shared" si="56"/>
        <v>42552</v>
      </c>
      <c r="C1535" s="285"/>
      <c r="D1535" s="290">
        <f t="shared" si="57"/>
        <v>2995</v>
      </c>
      <c r="E1535" s="290">
        <f t="shared" si="57"/>
        <v>1132.6774</v>
      </c>
      <c r="F1535" s="292"/>
      <c r="G1535" s="288">
        <f t="shared" si="58"/>
        <v>42552</v>
      </c>
      <c r="H1535" s="289"/>
      <c r="I1535" s="290">
        <f t="shared" si="59"/>
        <v>170</v>
      </c>
      <c r="J1535" s="290">
        <f t="shared" si="60"/>
        <v>156.62389999999999</v>
      </c>
      <c r="K1535" s="285"/>
      <c r="L1535" s="288">
        <f t="shared" si="61"/>
        <v>42552</v>
      </c>
      <c r="M1535" s="290">
        <f t="shared" si="62"/>
        <v>3165</v>
      </c>
      <c r="N1535" s="290">
        <f t="shared" si="62"/>
        <v>1289.3013000000001</v>
      </c>
    </row>
    <row r="1536" spans="2:14" s="287" customFormat="1" ht="12.6">
      <c r="B1536" s="288">
        <f t="shared" si="56"/>
        <v>42583</v>
      </c>
      <c r="C1536" s="285"/>
      <c r="D1536" s="290">
        <f t="shared" si="57"/>
        <v>2995</v>
      </c>
      <c r="E1536" s="290">
        <f t="shared" si="57"/>
        <v>1141.8471999999999</v>
      </c>
      <c r="F1536" s="292"/>
      <c r="G1536" s="288">
        <f t="shared" si="58"/>
        <v>42583</v>
      </c>
      <c r="H1536" s="289"/>
      <c r="I1536" s="290">
        <f t="shared" si="59"/>
        <v>170</v>
      </c>
      <c r="J1536" s="290">
        <f t="shared" si="60"/>
        <v>157.66659999999999</v>
      </c>
      <c r="K1536" s="285"/>
      <c r="L1536" s="288">
        <f t="shared" si="61"/>
        <v>42583</v>
      </c>
      <c r="M1536" s="290">
        <f t="shared" si="62"/>
        <v>3165</v>
      </c>
      <c r="N1536" s="290">
        <f t="shared" si="62"/>
        <v>1299.5137999999999</v>
      </c>
    </row>
    <row r="1537" spans="2:14" s="287" customFormat="1" ht="12.6">
      <c r="B1537" s="288">
        <f t="shared" si="56"/>
        <v>42614</v>
      </c>
      <c r="C1537" s="285"/>
      <c r="D1537" s="290">
        <f t="shared" si="57"/>
        <v>2995</v>
      </c>
      <c r="E1537" s="290">
        <f t="shared" si="57"/>
        <v>1148.5061000000001</v>
      </c>
      <c r="F1537" s="292"/>
      <c r="G1537" s="288">
        <f t="shared" si="58"/>
        <v>42614</v>
      </c>
      <c r="H1537" s="289"/>
      <c r="I1537" s="290">
        <f t="shared" si="59"/>
        <v>169</v>
      </c>
      <c r="J1537" s="290">
        <f t="shared" si="60"/>
        <v>156.49029999999999</v>
      </c>
      <c r="K1537" s="285"/>
      <c r="L1537" s="288">
        <f t="shared" si="61"/>
        <v>42614</v>
      </c>
      <c r="M1537" s="290">
        <f t="shared" ref="M1537:N1539" si="63">+D1537+I1537</f>
        <v>3164</v>
      </c>
      <c r="N1537" s="290">
        <f t="shared" si="63"/>
        <v>1304.9964</v>
      </c>
    </row>
    <row r="1538" spans="2:14" s="287" customFormat="1" ht="12.6">
      <c r="B1538" s="288">
        <f t="shared" si="56"/>
        <v>42644</v>
      </c>
      <c r="C1538" s="285"/>
      <c r="D1538" s="290">
        <f t="shared" si="57"/>
        <v>2993</v>
      </c>
      <c r="E1538" s="290">
        <f t="shared" si="57"/>
        <v>1141.8067000000001</v>
      </c>
      <c r="F1538" s="292"/>
      <c r="G1538" s="288">
        <f t="shared" si="58"/>
        <v>42644</v>
      </c>
      <c r="H1538" s="289"/>
      <c r="I1538" s="290">
        <f t="shared" si="59"/>
        <v>170</v>
      </c>
      <c r="J1538" s="290">
        <f t="shared" si="60"/>
        <v>158.3237</v>
      </c>
      <c r="K1538" s="285"/>
      <c r="L1538" s="288">
        <f t="shared" si="61"/>
        <v>42644</v>
      </c>
      <c r="M1538" s="290">
        <f t="shared" si="63"/>
        <v>3163</v>
      </c>
      <c r="N1538" s="290">
        <f t="shared" si="63"/>
        <v>1300.1304</v>
      </c>
    </row>
    <row r="1539" spans="2:14" s="287" customFormat="1" ht="12.6">
      <c r="B1539" s="288">
        <f t="shared" si="56"/>
        <v>42675</v>
      </c>
      <c r="C1539" s="285"/>
      <c r="D1539" s="290">
        <f t="shared" si="57"/>
        <v>2992</v>
      </c>
      <c r="E1539" s="290">
        <f t="shared" si="57"/>
        <v>1147.5696</v>
      </c>
      <c r="F1539" s="292"/>
      <c r="G1539" s="288">
        <f t="shared" si="58"/>
        <v>42675</v>
      </c>
      <c r="H1539" s="289"/>
      <c r="I1539" s="290">
        <f t="shared" si="59"/>
        <v>170</v>
      </c>
      <c r="J1539" s="290">
        <f t="shared" si="60"/>
        <v>158.03309999999999</v>
      </c>
      <c r="K1539" s="285"/>
      <c r="L1539" s="288">
        <f t="shared" si="61"/>
        <v>42675</v>
      </c>
      <c r="M1539" s="290">
        <f t="shared" si="63"/>
        <v>3162</v>
      </c>
      <c r="N1539" s="290">
        <f t="shared" si="63"/>
        <v>1305.6026999999999</v>
      </c>
    </row>
    <row r="1540" spans="2:14" s="287" customFormat="1" ht="12.6">
      <c r="B1540" s="288">
        <f t="shared" si="56"/>
        <v>42705</v>
      </c>
      <c r="C1540" s="285"/>
      <c r="D1540" s="290">
        <f t="shared" si="57"/>
        <v>2990</v>
      </c>
      <c r="E1540" s="290">
        <f t="shared" si="57"/>
        <v>1160.0381</v>
      </c>
      <c r="F1540" s="292"/>
      <c r="G1540" s="288">
        <f t="shared" ref="G1540:G1545" si="64">+B1540</f>
        <v>42705</v>
      </c>
      <c r="H1540" s="289"/>
      <c r="I1540" s="290">
        <f t="shared" si="59"/>
        <v>170</v>
      </c>
      <c r="J1540" s="290">
        <f t="shared" si="60"/>
        <v>158.65539999999999</v>
      </c>
      <c r="K1540" s="285"/>
      <c r="L1540" s="288">
        <f t="shared" ref="L1540:L1545" si="65">+G1540</f>
        <v>42705</v>
      </c>
      <c r="M1540" s="290">
        <f t="shared" ref="M1540:N1542" si="66">+D1540+I1540</f>
        <v>3160</v>
      </c>
      <c r="N1540" s="290">
        <f t="shared" si="66"/>
        <v>1318.6934999999999</v>
      </c>
    </row>
    <row r="1541" spans="2:14" s="287" customFormat="1" ht="12.6">
      <c r="B1541" s="288">
        <f t="shared" si="56"/>
        <v>42736</v>
      </c>
      <c r="C1541" s="285"/>
      <c r="D1541" s="290">
        <f t="shared" si="57"/>
        <v>2990</v>
      </c>
      <c r="E1541" s="290">
        <f t="shared" si="57"/>
        <v>1163.6757</v>
      </c>
      <c r="F1541" s="292"/>
      <c r="G1541" s="288">
        <f t="shared" si="64"/>
        <v>42736</v>
      </c>
      <c r="H1541" s="289"/>
      <c r="I1541" s="290">
        <f t="shared" si="59"/>
        <v>170</v>
      </c>
      <c r="J1541" s="290">
        <f t="shared" si="60"/>
        <v>159.34549999999999</v>
      </c>
      <c r="K1541" s="285"/>
      <c r="L1541" s="288">
        <f t="shared" si="65"/>
        <v>42736</v>
      </c>
      <c r="M1541" s="290">
        <f t="shared" si="66"/>
        <v>3160</v>
      </c>
      <c r="N1541" s="290">
        <f t="shared" si="66"/>
        <v>1323.0211999999999</v>
      </c>
    </row>
    <row r="1542" spans="2:14" s="287" customFormat="1" ht="12.6">
      <c r="B1542" s="288">
        <f t="shared" si="56"/>
        <v>42767</v>
      </c>
      <c r="C1542" s="285"/>
      <c r="D1542" s="290">
        <f t="shared" si="57"/>
        <v>2989</v>
      </c>
      <c r="E1542" s="290">
        <f t="shared" si="57"/>
        <v>1167.193</v>
      </c>
      <c r="F1542" s="292"/>
      <c r="G1542" s="288">
        <f t="shared" si="64"/>
        <v>42767</v>
      </c>
      <c r="H1542" s="289"/>
      <c r="I1542" s="290">
        <f t="shared" si="59"/>
        <v>169</v>
      </c>
      <c r="J1542" s="290">
        <f t="shared" si="60"/>
        <v>160.04400000000001</v>
      </c>
      <c r="K1542" s="285"/>
      <c r="L1542" s="288">
        <f t="shared" si="65"/>
        <v>42767</v>
      </c>
      <c r="M1542" s="290">
        <f t="shared" si="66"/>
        <v>3158</v>
      </c>
      <c r="N1542" s="290">
        <f t="shared" si="66"/>
        <v>1327.2370000000001</v>
      </c>
    </row>
    <row r="1543" spans="2:14" s="287" customFormat="1" ht="12.6">
      <c r="B1543" s="288">
        <f t="shared" si="56"/>
        <v>42795</v>
      </c>
      <c r="C1543" s="285"/>
      <c r="D1543" s="290">
        <f t="shared" si="57"/>
        <v>2988</v>
      </c>
      <c r="E1543" s="290">
        <f t="shared" si="57"/>
        <v>1185.9025999999999</v>
      </c>
      <c r="F1543" s="292"/>
      <c r="G1543" s="288">
        <f t="shared" si="64"/>
        <v>42795</v>
      </c>
      <c r="H1543" s="289"/>
      <c r="I1543" s="290">
        <f t="shared" si="59"/>
        <v>169</v>
      </c>
      <c r="J1543" s="290">
        <f t="shared" si="60"/>
        <v>161.7002</v>
      </c>
      <c r="K1543" s="285"/>
      <c r="L1543" s="288">
        <f t="shared" si="65"/>
        <v>42795</v>
      </c>
      <c r="M1543" s="290">
        <f t="shared" ref="M1543:N1545" si="67">+D1543+I1543</f>
        <v>3157</v>
      </c>
      <c r="N1543" s="290">
        <f t="shared" si="67"/>
        <v>1347.6027999999999</v>
      </c>
    </row>
    <row r="1544" spans="2:14" s="287" customFormat="1" ht="12.6">
      <c r="B1544" s="288">
        <f t="shared" si="56"/>
        <v>42826</v>
      </c>
      <c r="C1544" s="285"/>
      <c r="D1544" s="290">
        <f t="shared" si="57"/>
        <v>2984</v>
      </c>
      <c r="E1544" s="290">
        <f t="shared" si="57"/>
        <v>1182.6089999999999</v>
      </c>
      <c r="F1544" s="292"/>
      <c r="G1544" s="288">
        <f t="shared" si="64"/>
        <v>42826</v>
      </c>
      <c r="H1544" s="289"/>
      <c r="I1544" s="290">
        <f t="shared" si="59"/>
        <v>169</v>
      </c>
      <c r="J1544" s="290">
        <f t="shared" si="60"/>
        <v>167.99930000000001</v>
      </c>
      <c r="K1544" s="285"/>
      <c r="L1544" s="288">
        <f t="shared" si="65"/>
        <v>42826</v>
      </c>
      <c r="M1544" s="290">
        <f t="shared" si="67"/>
        <v>3153</v>
      </c>
      <c r="N1544" s="290">
        <f t="shared" si="67"/>
        <v>1350.6082999999999</v>
      </c>
    </row>
    <row r="1545" spans="2:14" s="287" customFormat="1" ht="12.6">
      <c r="B1545" s="288">
        <f t="shared" si="56"/>
        <v>42856</v>
      </c>
      <c r="C1545" s="285"/>
      <c r="D1545" s="290">
        <f t="shared" si="57"/>
        <v>2981</v>
      </c>
      <c r="E1545" s="290">
        <f t="shared" si="57"/>
        <v>1193.8043</v>
      </c>
      <c r="F1545" s="292"/>
      <c r="G1545" s="288">
        <f t="shared" si="64"/>
        <v>42856</v>
      </c>
      <c r="H1545" s="289"/>
      <c r="I1545" s="290">
        <f t="shared" si="59"/>
        <v>169</v>
      </c>
      <c r="J1545" s="290">
        <f t="shared" si="60"/>
        <v>171.0813</v>
      </c>
      <c r="K1545" s="285"/>
      <c r="L1545" s="288">
        <f t="shared" si="65"/>
        <v>42856</v>
      </c>
      <c r="M1545" s="290">
        <f t="shared" si="67"/>
        <v>3150</v>
      </c>
      <c r="N1545" s="290">
        <f t="shared" si="67"/>
        <v>1364.8856000000001</v>
      </c>
    </row>
    <row r="1546" spans="2:14" s="287" customFormat="1" ht="12.6">
      <c r="B1546" s="288">
        <f t="shared" si="56"/>
        <v>42887</v>
      </c>
      <c r="C1546" s="285"/>
      <c r="D1546" s="290">
        <f t="shared" si="57"/>
        <v>2977</v>
      </c>
      <c r="E1546" s="290">
        <f t="shared" si="57"/>
        <v>1163.0617999999999</v>
      </c>
      <c r="F1546" s="292"/>
      <c r="G1546" s="288">
        <f t="shared" ref="G1546:G1551" si="68">+B1546</f>
        <v>42887</v>
      </c>
      <c r="H1546" s="289"/>
      <c r="I1546" s="290">
        <f t="shared" si="59"/>
        <v>169</v>
      </c>
      <c r="J1546" s="290">
        <f t="shared" si="60"/>
        <v>170.67259999999999</v>
      </c>
      <c r="K1546" s="285"/>
      <c r="L1546" s="288">
        <f t="shared" ref="L1546:L1551" si="69">+G1546</f>
        <v>42887</v>
      </c>
      <c r="M1546" s="290">
        <f t="shared" ref="M1546:N1548" si="70">+D1546+I1546</f>
        <v>3146</v>
      </c>
      <c r="N1546" s="290">
        <f t="shared" si="70"/>
        <v>1333.7343999999998</v>
      </c>
    </row>
    <row r="1547" spans="2:14" s="287" customFormat="1" ht="12.6">
      <c r="B1547" s="288">
        <f t="shared" si="56"/>
        <v>42917</v>
      </c>
      <c r="C1547" s="285"/>
      <c r="D1547" s="290">
        <f t="shared" si="57"/>
        <v>2974</v>
      </c>
      <c r="E1547" s="290">
        <f t="shared" si="57"/>
        <v>1168.2855</v>
      </c>
      <c r="F1547" s="292"/>
      <c r="G1547" s="288">
        <f t="shared" si="68"/>
        <v>42917</v>
      </c>
      <c r="H1547" s="289"/>
      <c r="I1547" s="290">
        <f t="shared" si="59"/>
        <v>169</v>
      </c>
      <c r="J1547" s="290">
        <f t="shared" si="60"/>
        <v>171.94380000000001</v>
      </c>
      <c r="K1547" s="285"/>
      <c r="L1547" s="288">
        <f t="shared" si="69"/>
        <v>42917</v>
      </c>
      <c r="M1547" s="290">
        <f t="shared" si="70"/>
        <v>3143</v>
      </c>
      <c r="N1547" s="290">
        <f t="shared" si="70"/>
        <v>1340.2293</v>
      </c>
    </row>
    <row r="1548" spans="2:14" s="287" customFormat="1" ht="12.6">
      <c r="B1548" s="288">
        <f t="shared" si="56"/>
        <v>42948</v>
      </c>
      <c r="C1548" s="285"/>
      <c r="D1548" s="290">
        <f t="shared" si="57"/>
        <v>2970</v>
      </c>
      <c r="E1548" s="290">
        <f t="shared" si="57"/>
        <v>1178.4680000000001</v>
      </c>
      <c r="F1548" s="292"/>
      <c r="G1548" s="288">
        <f t="shared" si="68"/>
        <v>42948</v>
      </c>
      <c r="H1548" s="289"/>
      <c r="I1548" s="290">
        <f t="shared" si="59"/>
        <v>167</v>
      </c>
      <c r="J1548" s="290">
        <f t="shared" si="60"/>
        <v>113.2059</v>
      </c>
      <c r="K1548" s="285"/>
      <c r="L1548" s="288">
        <f t="shared" si="69"/>
        <v>42948</v>
      </c>
      <c r="M1548" s="290">
        <f t="shared" si="70"/>
        <v>3137</v>
      </c>
      <c r="N1548" s="290">
        <f t="shared" si="70"/>
        <v>1291.6739</v>
      </c>
    </row>
    <row r="1549" spans="2:14" s="287" customFormat="1" ht="12.6">
      <c r="B1549" s="288">
        <f t="shared" si="56"/>
        <v>42979</v>
      </c>
      <c r="C1549" s="285"/>
      <c r="D1549" s="290">
        <f t="shared" si="57"/>
        <v>2969</v>
      </c>
      <c r="E1549" s="290">
        <f t="shared" si="57"/>
        <v>1181.8135</v>
      </c>
      <c r="F1549" s="292"/>
      <c r="G1549" s="288">
        <f t="shared" si="68"/>
        <v>42979</v>
      </c>
      <c r="H1549" s="289"/>
      <c r="I1549" s="290">
        <f t="shared" si="59"/>
        <v>167</v>
      </c>
      <c r="J1549" s="290">
        <f t="shared" si="60"/>
        <v>113.9079</v>
      </c>
      <c r="K1549" s="285"/>
      <c r="L1549" s="288">
        <f t="shared" si="69"/>
        <v>42979</v>
      </c>
      <c r="M1549" s="290">
        <f t="shared" ref="M1549:N1551" si="71">+D1549+I1549</f>
        <v>3136</v>
      </c>
      <c r="N1549" s="290">
        <f t="shared" si="71"/>
        <v>1295.7213999999999</v>
      </c>
    </row>
    <row r="1550" spans="2:14" s="287" customFormat="1" ht="12.6">
      <c r="B1550" s="288">
        <f t="shared" si="56"/>
        <v>43009</v>
      </c>
      <c r="C1550" s="285"/>
      <c r="D1550" s="290">
        <f t="shared" si="57"/>
        <v>2966</v>
      </c>
      <c r="E1550" s="290">
        <f t="shared" si="57"/>
        <v>1181.9807000000001</v>
      </c>
      <c r="F1550" s="292"/>
      <c r="G1550" s="288">
        <f t="shared" si="68"/>
        <v>43009</v>
      </c>
      <c r="H1550" s="289"/>
      <c r="I1550" s="290">
        <f t="shared" si="59"/>
        <v>167</v>
      </c>
      <c r="J1550" s="290">
        <f t="shared" si="60"/>
        <v>114.73820000000001</v>
      </c>
      <c r="K1550" s="285"/>
      <c r="L1550" s="288">
        <f t="shared" si="69"/>
        <v>43009</v>
      </c>
      <c r="M1550" s="290">
        <f t="shared" si="71"/>
        <v>3133</v>
      </c>
      <c r="N1550" s="290">
        <f t="shared" si="71"/>
        <v>1296.7189000000001</v>
      </c>
    </row>
    <row r="1551" spans="2:14" s="287" customFormat="1" ht="12.6">
      <c r="B1551" s="288">
        <f t="shared" si="56"/>
        <v>43040</v>
      </c>
      <c r="C1551" s="285"/>
      <c r="D1551" s="290">
        <f t="shared" si="57"/>
        <v>2964</v>
      </c>
      <c r="E1551" s="290">
        <f t="shared" si="57"/>
        <v>1188.4973</v>
      </c>
      <c r="F1551" s="292"/>
      <c r="G1551" s="288">
        <f t="shared" si="68"/>
        <v>43040</v>
      </c>
      <c r="H1551" s="289"/>
      <c r="I1551" s="290">
        <f t="shared" si="59"/>
        <v>167</v>
      </c>
      <c r="J1551" s="290">
        <f t="shared" si="60"/>
        <v>115.7299</v>
      </c>
      <c r="K1551" s="285"/>
      <c r="L1551" s="288">
        <f t="shared" si="69"/>
        <v>43040</v>
      </c>
      <c r="M1551" s="290">
        <f t="shared" si="71"/>
        <v>3131</v>
      </c>
      <c r="N1551" s="290">
        <f t="shared" si="71"/>
        <v>1304.2272</v>
      </c>
    </row>
    <row r="1552" spans="2:14" s="287" customFormat="1" ht="12.6">
      <c r="B1552" s="288">
        <f t="shared" si="56"/>
        <v>43070</v>
      </c>
      <c r="C1552" s="285"/>
      <c r="D1552" s="290">
        <f t="shared" si="57"/>
        <v>2967</v>
      </c>
      <c r="E1552" s="290">
        <f t="shared" si="57"/>
        <v>1198.0074999999999</v>
      </c>
      <c r="F1552" s="292"/>
      <c r="G1552" s="288">
        <f t="shared" ref="G1552:G1557" si="72">+B1552</f>
        <v>43070</v>
      </c>
      <c r="H1552" s="289"/>
      <c r="I1552" s="290">
        <f t="shared" si="59"/>
        <v>167</v>
      </c>
      <c r="J1552" s="290">
        <f t="shared" si="60"/>
        <v>116.3796</v>
      </c>
      <c r="K1552" s="285"/>
      <c r="L1552" s="288">
        <f t="shared" ref="L1552:L1557" si="73">+G1552</f>
        <v>43070</v>
      </c>
      <c r="M1552" s="290">
        <f t="shared" ref="M1552:N1554" si="74">+D1552+I1552</f>
        <v>3134</v>
      </c>
      <c r="N1552" s="290">
        <f t="shared" si="74"/>
        <v>1314.3870999999999</v>
      </c>
    </row>
    <row r="1553" spans="2:14" s="287" customFormat="1" ht="12.6">
      <c r="B1553" s="288">
        <f t="shared" si="56"/>
        <v>43101</v>
      </c>
      <c r="C1553" s="285"/>
      <c r="D1553" s="290">
        <f t="shared" si="57"/>
        <v>2965</v>
      </c>
      <c r="E1553" s="290">
        <f t="shared" si="57"/>
        <v>1207.6702</v>
      </c>
      <c r="F1553" s="292"/>
      <c r="G1553" s="288">
        <f t="shared" si="72"/>
        <v>43101</v>
      </c>
      <c r="H1553" s="289"/>
      <c r="I1553" s="290">
        <f t="shared" si="59"/>
        <v>167</v>
      </c>
      <c r="J1553" s="290">
        <f t="shared" si="60"/>
        <v>117.1296</v>
      </c>
      <c r="K1553" s="285"/>
      <c r="L1553" s="288">
        <f t="shared" si="73"/>
        <v>43101</v>
      </c>
      <c r="M1553" s="290">
        <f t="shared" si="74"/>
        <v>3132</v>
      </c>
      <c r="N1553" s="290">
        <f t="shared" si="74"/>
        <v>1324.7998</v>
      </c>
    </row>
    <row r="1554" spans="2:14" s="287" customFormat="1" ht="12.6">
      <c r="B1554" s="288">
        <f t="shared" si="56"/>
        <v>43132</v>
      </c>
      <c r="C1554" s="285"/>
      <c r="D1554" s="290">
        <f t="shared" ref="D1554:E1573" si="75">+D199</f>
        <v>2963</v>
      </c>
      <c r="E1554" s="290">
        <f t="shared" si="75"/>
        <v>1214.7073</v>
      </c>
      <c r="F1554" s="292"/>
      <c r="G1554" s="288">
        <f t="shared" si="72"/>
        <v>43132</v>
      </c>
      <c r="H1554" s="289"/>
      <c r="I1554" s="290">
        <f t="shared" si="59"/>
        <v>167</v>
      </c>
      <c r="J1554" s="290">
        <f t="shared" si="60"/>
        <v>117.77970000000001</v>
      </c>
      <c r="K1554" s="285"/>
      <c r="L1554" s="288">
        <f t="shared" si="73"/>
        <v>43132</v>
      </c>
      <c r="M1554" s="290">
        <f t="shared" si="74"/>
        <v>3130</v>
      </c>
      <c r="N1554" s="290">
        <f t="shared" si="74"/>
        <v>1332.4870000000001</v>
      </c>
    </row>
    <row r="1555" spans="2:14" s="287" customFormat="1" ht="12.6">
      <c r="B1555" s="288">
        <f t="shared" si="56"/>
        <v>43160</v>
      </c>
      <c r="C1555" s="285"/>
      <c r="D1555" s="290">
        <f t="shared" si="75"/>
        <v>2962</v>
      </c>
      <c r="E1555" s="290">
        <f t="shared" si="75"/>
        <v>1218.2608</v>
      </c>
      <c r="F1555" s="292"/>
      <c r="G1555" s="288">
        <f t="shared" si="72"/>
        <v>43160</v>
      </c>
      <c r="H1555" s="289"/>
      <c r="I1555" s="290">
        <f t="shared" si="59"/>
        <v>167</v>
      </c>
      <c r="J1555" s="290">
        <f t="shared" si="60"/>
        <v>119.29170000000001</v>
      </c>
      <c r="K1555" s="285"/>
      <c r="L1555" s="288">
        <f t="shared" si="73"/>
        <v>43160</v>
      </c>
      <c r="M1555" s="290">
        <f t="shared" ref="M1555:N1557" si="76">+D1555+I1555</f>
        <v>3129</v>
      </c>
      <c r="N1555" s="290">
        <f t="shared" si="76"/>
        <v>1337.5525</v>
      </c>
    </row>
    <row r="1556" spans="2:14" s="287" customFormat="1" ht="12.6">
      <c r="B1556" s="288">
        <f t="shared" si="56"/>
        <v>43191</v>
      </c>
      <c r="C1556" s="285"/>
      <c r="D1556" s="290">
        <f t="shared" si="75"/>
        <v>2959</v>
      </c>
      <c r="E1556" s="290">
        <f t="shared" si="75"/>
        <v>1225.9326000000001</v>
      </c>
      <c r="F1556" s="292"/>
      <c r="G1556" s="288">
        <f t="shared" si="72"/>
        <v>43191</v>
      </c>
      <c r="H1556" s="289"/>
      <c r="I1556" s="290">
        <f t="shared" si="59"/>
        <v>167</v>
      </c>
      <c r="J1556" s="290">
        <f t="shared" si="60"/>
        <v>130.40029999999999</v>
      </c>
      <c r="K1556" s="285"/>
      <c r="L1556" s="288">
        <f t="shared" si="73"/>
        <v>43191</v>
      </c>
      <c r="M1556" s="290">
        <f t="shared" si="76"/>
        <v>3126</v>
      </c>
      <c r="N1556" s="290">
        <f t="shared" si="76"/>
        <v>1356.3329000000001</v>
      </c>
    </row>
    <row r="1557" spans="2:14" s="287" customFormat="1" ht="12.6">
      <c r="B1557" s="288">
        <f t="shared" si="56"/>
        <v>43221</v>
      </c>
      <c r="C1557" s="285"/>
      <c r="D1557" s="290">
        <f t="shared" si="75"/>
        <v>2957</v>
      </c>
      <c r="E1557" s="290">
        <f t="shared" si="75"/>
        <v>1229.5798</v>
      </c>
      <c r="F1557" s="292"/>
      <c r="G1557" s="288">
        <f t="shared" si="72"/>
        <v>43221</v>
      </c>
      <c r="H1557" s="289"/>
      <c r="I1557" s="290">
        <f t="shared" si="59"/>
        <v>167</v>
      </c>
      <c r="J1557" s="290">
        <f t="shared" si="60"/>
        <v>132.40219999999999</v>
      </c>
      <c r="K1557" s="285"/>
      <c r="L1557" s="288">
        <f t="shared" si="73"/>
        <v>43221</v>
      </c>
      <c r="M1557" s="290">
        <f t="shared" si="76"/>
        <v>3124</v>
      </c>
      <c r="N1557" s="290">
        <f t="shared" si="76"/>
        <v>1361.982</v>
      </c>
    </row>
    <row r="1558" spans="2:14" s="287" customFormat="1" ht="12.6">
      <c r="B1558" s="288">
        <f t="shared" si="56"/>
        <v>43252</v>
      </c>
      <c r="C1558" s="285"/>
      <c r="D1558" s="290">
        <f t="shared" si="75"/>
        <v>2957</v>
      </c>
      <c r="E1558" s="290">
        <f t="shared" si="75"/>
        <v>1219.9419</v>
      </c>
      <c r="F1558" s="292"/>
      <c r="G1558" s="288">
        <f t="shared" ref="G1558:G1563" si="77">+B1558</f>
        <v>43252</v>
      </c>
      <c r="H1558" s="289"/>
      <c r="I1558" s="290">
        <f t="shared" si="59"/>
        <v>166</v>
      </c>
      <c r="J1558" s="290">
        <f t="shared" si="60"/>
        <v>134.1481</v>
      </c>
      <c r="K1558" s="285"/>
      <c r="L1558" s="288">
        <f t="shared" ref="L1558:L1563" si="78">+G1558</f>
        <v>43252</v>
      </c>
      <c r="M1558" s="290">
        <f t="shared" ref="M1558:N1562" si="79">+D1558+I1558</f>
        <v>3123</v>
      </c>
      <c r="N1558" s="290">
        <f t="shared" si="79"/>
        <v>1354.0900000000001</v>
      </c>
    </row>
    <row r="1559" spans="2:14" s="287" customFormat="1" ht="12.6">
      <c r="B1559" s="288">
        <f t="shared" si="56"/>
        <v>43282</v>
      </c>
      <c r="C1559" s="285"/>
      <c r="D1559" s="290">
        <f t="shared" si="75"/>
        <v>2955</v>
      </c>
      <c r="E1559" s="290">
        <f t="shared" si="75"/>
        <v>1225.3204000000001</v>
      </c>
      <c r="F1559" s="292"/>
      <c r="G1559" s="288">
        <f t="shared" si="77"/>
        <v>43282</v>
      </c>
      <c r="H1559" s="289"/>
      <c r="I1559" s="290">
        <f t="shared" si="59"/>
        <v>166</v>
      </c>
      <c r="J1559" s="290">
        <f t="shared" si="60"/>
        <v>136.36109999999999</v>
      </c>
      <c r="K1559" s="285"/>
      <c r="L1559" s="288">
        <f t="shared" si="78"/>
        <v>43282</v>
      </c>
      <c r="M1559" s="290">
        <f t="shared" si="79"/>
        <v>3121</v>
      </c>
      <c r="N1559" s="290">
        <f t="shared" si="79"/>
        <v>1361.6815000000001</v>
      </c>
    </row>
    <row r="1560" spans="2:14" s="287" customFormat="1" ht="12.6">
      <c r="B1560" s="288">
        <f t="shared" si="56"/>
        <v>43313</v>
      </c>
      <c r="C1560" s="285"/>
      <c r="D1560" s="290">
        <f t="shared" si="75"/>
        <v>2955</v>
      </c>
      <c r="E1560" s="290">
        <f t="shared" si="75"/>
        <v>1230.3097</v>
      </c>
      <c r="F1560" s="292"/>
      <c r="G1560" s="288">
        <f t="shared" si="77"/>
        <v>43313</v>
      </c>
      <c r="H1560" s="289"/>
      <c r="I1560" s="290">
        <f t="shared" si="59"/>
        <v>166</v>
      </c>
      <c r="J1560" s="290">
        <f t="shared" si="60"/>
        <v>138.05119999999999</v>
      </c>
      <c r="K1560" s="285"/>
      <c r="L1560" s="288">
        <f t="shared" si="78"/>
        <v>43313</v>
      </c>
      <c r="M1560" s="290">
        <f t="shared" si="79"/>
        <v>3121</v>
      </c>
      <c r="N1560" s="290">
        <f t="shared" si="79"/>
        <v>1368.3609000000001</v>
      </c>
    </row>
    <row r="1561" spans="2:14" s="287" customFormat="1" ht="12.6">
      <c r="B1561" s="288">
        <f t="shared" si="56"/>
        <v>43344</v>
      </c>
      <c r="C1561" s="285"/>
      <c r="D1561" s="290">
        <f t="shared" si="75"/>
        <v>2955</v>
      </c>
      <c r="E1561" s="290">
        <f t="shared" si="75"/>
        <v>1237.3615</v>
      </c>
      <c r="F1561" s="292"/>
      <c r="G1561" s="288">
        <f t="shared" si="77"/>
        <v>43344</v>
      </c>
      <c r="H1561" s="289"/>
      <c r="I1561" s="290">
        <f t="shared" si="59"/>
        <v>166</v>
      </c>
      <c r="J1561" s="290">
        <f t="shared" si="60"/>
        <v>139.82300000000001</v>
      </c>
      <c r="K1561" s="285"/>
      <c r="L1561" s="288">
        <f t="shared" si="78"/>
        <v>43344</v>
      </c>
      <c r="M1561" s="290">
        <f>+D1561+I1561</f>
        <v>3121</v>
      </c>
      <c r="N1561" s="290">
        <f>+E1561+J1561</f>
        <v>1377.1845000000001</v>
      </c>
    </row>
    <row r="1562" spans="2:14" s="287" customFormat="1" ht="12.6">
      <c r="B1562" s="288">
        <f t="shared" si="56"/>
        <v>43374</v>
      </c>
      <c r="C1562" s="285"/>
      <c r="D1562" s="290">
        <f t="shared" si="75"/>
        <v>2954</v>
      </c>
      <c r="E1562" s="290">
        <f t="shared" si="75"/>
        <v>1242.7319</v>
      </c>
      <c r="F1562" s="292"/>
      <c r="G1562" s="288">
        <f t="shared" si="77"/>
        <v>43374</v>
      </c>
      <c r="H1562" s="289"/>
      <c r="I1562" s="290">
        <f t="shared" si="59"/>
        <v>166</v>
      </c>
      <c r="J1562" s="290">
        <f t="shared" si="60"/>
        <v>142.01220000000001</v>
      </c>
      <c r="K1562" s="285"/>
      <c r="L1562" s="288">
        <f t="shared" si="78"/>
        <v>43374</v>
      </c>
      <c r="M1562" s="290">
        <f t="shared" si="79"/>
        <v>3120</v>
      </c>
      <c r="N1562" s="290">
        <f t="shared" si="79"/>
        <v>1384.7440999999999</v>
      </c>
    </row>
    <row r="1563" spans="2:14" s="287" customFormat="1" ht="12.6">
      <c r="B1563" s="288">
        <f t="shared" si="56"/>
        <v>43405</v>
      </c>
      <c r="C1563" s="285"/>
      <c r="D1563" s="290">
        <f t="shared" si="75"/>
        <v>2953</v>
      </c>
      <c r="E1563" s="290">
        <f t="shared" si="75"/>
        <v>1239.8594000000001</v>
      </c>
      <c r="F1563" s="292"/>
      <c r="G1563" s="288">
        <f t="shared" si="77"/>
        <v>43405</v>
      </c>
      <c r="H1563" s="289"/>
      <c r="I1563" s="290">
        <f t="shared" si="59"/>
        <v>165</v>
      </c>
      <c r="J1563" s="290">
        <f t="shared" si="60"/>
        <v>144.5188</v>
      </c>
      <c r="K1563" s="285"/>
      <c r="L1563" s="288">
        <f t="shared" si="78"/>
        <v>43405</v>
      </c>
      <c r="M1563" s="290">
        <f t="shared" ref="M1563:N1573" si="80">+D1563+I1563</f>
        <v>3118</v>
      </c>
      <c r="N1563" s="290">
        <f t="shared" si="80"/>
        <v>1384.3782000000001</v>
      </c>
    </row>
    <row r="1564" spans="2:14" s="287" customFormat="1" ht="12.6">
      <c r="B1564" s="288">
        <f t="shared" si="56"/>
        <v>43435</v>
      </c>
      <c r="C1564" s="285"/>
      <c r="D1564" s="290">
        <f t="shared" si="75"/>
        <v>2953</v>
      </c>
      <c r="E1564" s="290">
        <f t="shared" si="75"/>
        <v>1248.4974</v>
      </c>
      <c r="F1564" s="292"/>
      <c r="G1564" s="288">
        <f t="shared" ref="G1564:G1573" si="81">+B1564</f>
        <v>43435</v>
      </c>
      <c r="H1564" s="289"/>
      <c r="I1564" s="290">
        <f t="shared" si="59"/>
        <v>165</v>
      </c>
      <c r="J1564" s="290">
        <f t="shared" si="60"/>
        <v>144.4889</v>
      </c>
      <c r="K1564" s="285"/>
      <c r="L1564" s="288">
        <f t="shared" ref="L1564:L1573" si="82">+G1564</f>
        <v>43435</v>
      </c>
      <c r="M1564" s="290">
        <f t="shared" si="80"/>
        <v>3118</v>
      </c>
      <c r="N1564" s="290">
        <f t="shared" si="80"/>
        <v>1392.9863</v>
      </c>
    </row>
    <row r="1565" spans="2:14" s="287" customFormat="1" ht="12.6">
      <c r="B1565" s="288">
        <f t="shared" si="56"/>
        <v>43466</v>
      </c>
      <c r="C1565" s="285"/>
      <c r="D1565" s="290">
        <f t="shared" si="75"/>
        <v>2952</v>
      </c>
      <c r="E1565" s="290">
        <f t="shared" si="75"/>
        <v>1247.0587</v>
      </c>
      <c r="F1565" s="292"/>
      <c r="G1565" s="288">
        <f t="shared" si="81"/>
        <v>43466</v>
      </c>
      <c r="H1565" s="289"/>
      <c r="I1565" s="290">
        <f t="shared" si="59"/>
        <v>165</v>
      </c>
      <c r="J1565" s="290">
        <f t="shared" si="60"/>
        <v>146.09889999999999</v>
      </c>
      <c r="K1565" s="285"/>
      <c r="L1565" s="288">
        <f t="shared" si="82"/>
        <v>43466</v>
      </c>
      <c r="M1565" s="290">
        <f t="shared" si="80"/>
        <v>3117</v>
      </c>
      <c r="N1565" s="290">
        <f t="shared" si="80"/>
        <v>1393.1576</v>
      </c>
    </row>
    <row r="1566" spans="2:14" s="287" customFormat="1" ht="12.6">
      <c r="B1566" s="288">
        <f t="shared" ref="B1566:B1597" si="83">+B211</f>
        <v>43497</v>
      </c>
      <c r="C1566" s="285"/>
      <c r="D1566" s="290">
        <f t="shared" si="75"/>
        <v>2094</v>
      </c>
      <c r="E1566" s="290">
        <f t="shared" si="75"/>
        <v>1246.4695999999999</v>
      </c>
      <c r="F1566" s="292"/>
      <c r="G1566" s="288">
        <f t="shared" si="81"/>
        <v>43497</v>
      </c>
      <c r="H1566" s="289"/>
      <c r="I1566" s="290">
        <f t="shared" ref="I1566:I1597" si="84">+D843</f>
        <v>122</v>
      </c>
      <c r="J1566" s="290">
        <f t="shared" ref="J1566:J1597" si="85">+E843</f>
        <v>147.59899999999999</v>
      </c>
      <c r="K1566" s="285"/>
      <c r="L1566" s="288">
        <f t="shared" si="82"/>
        <v>43497</v>
      </c>
      <c r="M1566" s="290">
        <f t="shared" si="80"/>
        <v>2216</v>
      </c>
      <c r="N1566" s="290">
        <f t="shared" si="80"/>
        <v>1394.0685999999998</v>
      </c>
    </row>
    <row r="1567" spans="2:14" s="287" customFormat="1" ht="12.6">
      <c r="B1567" s="288">
        <f t="shared" si="83"/>
        <v>43525</v>
      </c>
      <c r="C1567" s="285"/>
      <c r="D1567" s="290">
        <f t="shared" si="75"/>
        <v>2094</v>
      </c>
      <c r="E1567" s="290">
        <f t="shared" si="75"/>
        <v>1253.3173999999999</v>
      </c>
      <c r="F1567" s="292"/>
      <c r="G1567" s="288">
        <f t="shared" si="81"/>
        <v>43525</v>
      </c>
      <c r="H1567" s="289"/>
      <c r="I1567" s="290">
        <f t="shared" si="84"/>
        <v>122</v>
      </c>
      <c r="J1567" s="290">
        <f t="shared" si="85"/>
        <v>149.30510000000001</v>
      </c>
      <c r="K1567" s="285"/>
      <c r="L1567" s="288">
        <f t="shared" si="82"/>
        <v>43525</v>
      </c>
      <c r="M1567" s="290">
        <f>+D1567+I1567</f>
        <v>2216</v>
      </c>
      <c r="N1567" s="290">
        <f>+E1567+J1567</f>
        <v>1402.6224999999999</v>
      </c>
    </row>
    <row r="1568" spans="2:14" s="287" customFormat="1" ht="12.6">
      <c r="B1568" s="288">
        <f t="shared" si="83"/>
        <v>43556</v>
      </c>
      <c r="C1568" s="285"/>
      <c r="D1568" s="290">
        <f t="shared" si="75"/>
        <v>1864</v>
      </c>
      <c r="E1568" s="290">
        <f t="shared" si="75"/>
        <v>1267.1643999999999</v>
      </c>
      <c r="F1568" s="292"/>
      <c r="G1568" s="288">
        <f t="shared" si="81"/>
        <v>43556</v>
      </c>
      <c r="H1568" s="289"/>
      <c r="I1568" s="290">
        <f>+D848</f>
        <v>110</v>
      </c>
      <c r="J1568" s="290">
        <f>+E848</f>
        <v>106.28360000000001</v>
      </c>
      <c r="K1568" s="285"/>
      <c r="L1568" s="288">
        <f t="shared" si="82"/>
        <v>43556</v>
      </c>
      <c r="M1568" s="290">
        <f t="shared" si="80"/>
        <v>1974</v>
      </c>
      <c r="N1568" s="290">
        <f t="shared" si="80"/>
        <v>1373.4479999999999</v>
      </c>
    </row>
    <row r="1569" spans="2:14" s="287" customFormat="1" ht="12.6">
      <c r="B1569" s="288">
        <f t="shared" ref="B1569:B1572" si="86">+B214</f>
        <v>43586</v>
      </c>
      <c r="C1569" s="285"/>
      <c r="D1569" s="290">
        <f t="shared" ref="D1569:E1569" si="87">+D214</f>
        <v>1863</v>
      </c>
      <c r="E1569" s="290">
        <f t="shared" si="87"/>
        <v>1238.8742999999999</v>
      </c>
      <c r="F1569" s="292"/>
      <c r="G1569" s="288">
        <f t="shared" ref="G1569:G1572" si="88">+B1569</f>
        <v>43586</v>
      </c>
      <c r="H1569" s="289"/>
      <c r="I1569" s="290">
        <f t="shared" ref="I1569:J1569" si="89">+D846</f>
        <v>111</v>
      </c>
      <c r="J1569" s="290">
        <f t="shared" si="89"/>
        <v>154.9666</v>
      </c>
      <c r="K1569" s="285"/>
      <c r="L1569" s="288">
        <f t="shared" ref="L1569:L1572" si="90">+G1569</f>
        <v>43586</v>
      </c>
      <c r="M1569" s="290">
        <f t="shared" ref="M1569:M1572" si="91">+D1569+I1569</f>
        <v>1974</v>
      </c>
      <c r="N1569" s="290">
        <f t="shared" ref="N1569:N1572" si="92">+E1569+J1569</f>
        <v>1393.8408999999999</v>
      </c>
    </row>
    <row r="1570" spans="2:14" s="287" customFormat="1" ht="12.6">
      <c r="B1570" s="288">
        <f t="shared" si="86"/>
        <v>43617</v>
      </c>
      <c r="C1570" s="285"/>
      <c r="D1570" s="290">
        <f t="shared" ref="D1570:E1570" si="93">+D215</f>
        <v>1859</v>
      </c>
      <c r="E1570" s="290">
        <f t="shared" si="93"/>
        <v>1237.3701000000001</v>
      </c>
      <c r="F1570" s="292"/>
      <c r="G1570" s="288">
        <f t="shared" si="88"/>
        <v>43617</v>
      </c>
      <c r="H1570" s="289"/>
      <c r="I1570" s="290">
        <f t="shared" ref="I1570:J1570" si="94">+D847</f>
        <v>111</v>
      </c>
      <c r="J1570" s="290">
        <f t="shared" si="94"/>
        <v>153.93539999999999</v>
      </c>
      <c r="K1570" s="285"/>
      <c r="L1570" s="288">
        <f t="shared" si="90"/>
        <v>43617</v>
      </c>
      <c r="M1570" s="290">
        <f t="shared" si="91"/>
        <v>1970</v>
      </c>
      <c r="N1570" s="290">
        <f t="shared" si="92"/>
        <v>1391.3055000000002</v>
      </c>
    </row>
    <row r="1571" spans="2:14" s="287" customFormat="1" ht="12.6">
      <c r="B1571" s="288">
        <f t="shared" si="86"/>
        <v>43647</v>
      </c>
      <c r="C1571" s="285"/>
      <c r="D1571" s="290">
        <f t="shared" ref="D1571:E1571" si="95">+D216</f>
        <v>1854</v>
      </c>
      <c r="E1571" s="290">
        <f t="shared" si="95"/>
        <v>1237.5115000000001</v>
      </c>
      <c r="F1571" s="292"/>
      <c r="G1571" s="288">
        <f t="shared" si="88"/>
        <v>43647</v>
      </c>
      <c r="H1571" s="289"/>
      <c r="I1571" s="290">
        <f t="shared" ref="I1571:J1571" si="96">+D848</f>
        <v>110</v>
      </c>
      <c r="J1571" s="290">
        <f t="shared" si="96"/>
        <v>106.28360000000001</v>
      </c>
      <c r="K1571" s="285"/>
      <c r="L1571" s="288">
        <f t="shared" si="90"/>
        <v>43647</v>
      </c>
      <c r="M1571" s="290">
        <f t="shared" si="91"/>
        <v>1964</v>
      </c>
      <c r="N1571" s="290">
        <f t="shared" si="92"/>
        <v>1343.7951</v>
      </c>
    </row>
    <row r="1572" spans="2:14" s="287" customFormat="1" ht="12.6">
      <c r="B1572" s="288">
        <f t="shared" si="86"/>
        <v>43678</v>
      </c>
      <c r="C1572" s="285"/>
      <c r="D1572" s="290">
        <f t="shared" ref="D1572:E1572" si="97">+D217</f>
        <v>1848</v>
      </c>
      <c r="E1572" s="290">
        <f t="shared" si="97"/>
        <v>1210.8965000000001</v>
      </c>
      <c r="F1572" s="292"/>
      <c r="G1572" s="288">
        <f t="shared" si="88"/>
        <v>43678</v>
      </c>
      <c r="H1572" s="289"/>
      <c r="I1572" s="290">
        <f t="shared" ref="I1572:J1572" si="98">+D849</f>
        <v>109</v>
      </c>
      <c r="J1572" s="290">
        <f t="shared" si="98"/>
        <v>107.49160000000001</v>
      </c>
      <c r="K1572" s="285"/>
      <c r="L1572" s="288">
        <f t="shared" si="90"/>
        <v>43678</v>
      </c>
      <c r="M1572" s="290">
        <f t="shared" si="91"/>
        <v>1957</v>
      </c>
      <c r="N1572" s="290">
        <f t="shared" si="92"/>
        <v>1318.3881000000001</v>
      </c>
    </row>
    <row r="1573" spans="2:14" s="287" customFormat="1" ht="12.6">
      <c r="B1573" s="288">
        <f>+B218</f>
        <v>43709</v>
      </c>
      <c r="C1573" s="285"/>
      <c r="D1573" s="290">
        <f t="shared" ref="D1573:E1573" si="99">+D218</f>
        <v>473</v>
      </c>
      <c r="E1573" s="290">
        <f t="shared" si="99"/>
        <v>1119.4513999999999</v>
      </c>
      <c r="F1573" s="292"/>
      <c r="G1573" s="288">
        <f t="shared" si="81"/>
        <v>43709</v>
      </c>
      <c r="H1573" s="289"/>
      <c r="I1573" s="290">
        <f>+D850</f>
        <v>30</v>
      </c>
      <c r="J1573" s="290">
        <f>+E850</f>
        <v>96.179400000000001</v>
      </c>
      <c r="K1573" s="285"/>
      <c r="L1573" s="288">
        <f t="shared" si="82"/>
        <v>43709</v>
      </c>
      <c r="M1573" s="290">
        <f t="shared" si="80"/>
        <v>503</v>
      </c>
      <c r="N1573" s="290">
        <f t="shared" si="80"/>
        <v>1215.6307999999999</v>
      </c>
    </row>
    <row r="1574" spans="2:14" s="287" customFormat="1" ht="12.6">
      <c r="B1574" s="288"/>
      <c r="C1574" s="285"/>
      <c r="D1574" s="290"/>
      <c r="E1574" s="290"/>
      <c r="F1574" s="292"/>
      <c r="G1574" s="288"/>
      <c r="H1574" s="289"/>
      <c r="I1574" s="290"/>
      <c r="J1574" s="290"/>
      <c r="K1574" s="285"/>
      <c r="L1574" s="288"/>
      <c r="M1574" s="290"/>
      <c r="N1574" s="290"/>
    </row>
    <row r="1575" spans="2:14" s="287" customFormat="1" ht="12.6">
      <c r="B1575" s="288"/>
      <c r="C1575" s="285"/>
      <c r="D1575" s="290"/>
      <c r="E1575" s="290"/>
      <c r="F1575" s="292"/>
      <c r="G1575" s="288"/>
      <c r="H1575" s="289"/>
      <c r="I1575" s="290"/>
      <c r="J1575" s="290"/>
      <c r="K1575" s="285"/>
      <c r="L1575" s="288"/>
      <c r="M1575" s="290"/>
      <c r="N1575" s="290"/>
    </row>
    <row r="1576" spans="2:14" s="287" customFormat="1" ht="12.6">
      <c r="B1576" s="288"/>
      <c r="C1576" s="285"/>
      <c r="D1576" s="290"/>
      <c r="E1576" s="290"/>
      <c r="F1576" s="292"/>
      <c r="G1576" s="288"/>
      <c r="H1576" s="289"/>
      <c r="I1576" s="290"/>
      <c r="J1576" s="290"/>
      <c r="K1576" s="285"/>
      <c r="L1576" s="288"/>
      <c r="M1576" s="290"/>
      <c r="N1576" s="290"/>
    </row>
    <row r="1577" spans="2:14" s="287" customFormat="1" ht="12.6">
      <c r="B1577" s="288"/>
      <c r="C1577" s="285"/>
      <c r="D1577" s="290"/>
      <c r="E1577" s="290"/>
      <c r="F1577" s="292"/>
      <c r="G1577" s="288"/>
      <c r="H1577" s="289"/>
      <c r="I1577" s="290"/>
      <c r="J1577" s="290"/>
      <c r="K1577" s="285"/>
      <c r="L1577" s="288"/>
      <c r="M1577" s="290"/>
      <c r="N1577" s="290"/>
    </row>
    <row r="1578" spans="2:14" s="287" customFormat="1" ht="12.6">
      <c r="B1578" s="288"/>
      <c r="C1578" s="285"/>
      <c r="D1578" s="290"/>
      <c r="E1578" s="290"/>
      <c r="F1578" s="292"/>
      <c r="G1578" s="288"/>
      <c r="H1578" s="289"/>
      <c r="I1578" s="290"/>
      <c r="J1578" s="290"/>
      <c r="K1578" s="285"/>
      <c r="L1578" s="288"/>
      <c r="M1578" s="290"/>
      <c r="N1578" s="290"/>
    </row>
    <row r="1579" spans="2:14" s="287" customFormat="1" ht="12.6">
      <c r="C1579" s="284"/>
      <c r="D1579" s="284" t="s">
        <v>25</v>
      </c>
      <c r="E1579" s="284" t="s">
        <v>0</v>
      </c>
      <c r="H1579" s="292"/>
      <c r="I1579" s="292"/>
      <c r="J1579" s="285"/>
      <c r="K1579" s="285"/>
      <c r="M1579" s="290"/>
    </row>
    <row r="1580" spans="2:14" s="287" customFormat="1" ht="12.6">
      <c r="C1580" s="286" t="s">
        <v>65</v>
      </c>
      <c r="D1580" s="293">
        <f>+AVERAGE(M1571:M1573)</f>
        <v>1474.6666666666667</v>
      </c>
      <c r="E1580" s="293">
        <f>+AVERAGE(N1571:N1573)</f>
        <v>1292.6046666666668</v>
      </c>
      <c r="H1580" s="292"/>
      <c r="I1580" s="292"/>
      <c r="J1580" s="285"/>
      <c r="K1580" s="285"/>
    </row>
    <row r="1581" spans="2:14" s="287" customFormat="1" ht="12.6">
      <c r="C1581" s="286" t="s">
        <v>22</v>
      </c>
      <c r="D1581" s="294">
        <f>+AVERAGE(I1571:I1573)</f>
        <v>83</v>
      </c>
      <c r="E1581" s="294">
        <f>+AVERAGE(J1571:J1573)</f>
        <v>103.3182</v>
      </c>
      <c r="H1581" s="292"/>
      <c r="I1581" s="292"/>
      <c r="J1581" s="285"/>
      <c r="K1581" s="285"/>
    </row>
    <row r="1582" spans="2:14" s="287" customFormat="1" ht="12.6">
      <c r="C1582" s="286" t="s">
        <v>26</v>
      </c>
      <c r="D1582" s="295">
        <f>AVERAGE(D1571:D1573)</f>
        <v>1391.6666666666667</v>
      </c>
      <c r="E1582" s="295">
        <f>AVERAGE(E1571:E1573)</f>
        <v>1189.2864666666667</v>
      </c>
      <c r="H1582" s="292"/>
      <c r="I1582" s="292"/>
      <c r="J1582" s="285"/>
      <c r="K1582" s="285"/>
    </row>
    <row r="1583" spans="2:14" s="287" customFormat="1" ht="12.6">
      <c r="C1583" s="285"/>
      <c r="D1583" s="296" t="s">
        <v>21</v>
      </c>
      <c r="E1583" s="296" t="s">
        <v>21</v>
      </c>
      <c r="F1583" s="292"/>
      <c r="G1583" s="292"/>
      <c r="H1583" s="292"/>
      <c r="I1583" s="292"/>
      <c r="J1583" s="285"/>
      <c r="K1583" s="285"/>
    </row>
    <row r="1584" spans="2:14" s="287" customFormat="1" ht="12.6">
      <c r="C1584" s="285"/>
      <c r="D1584" s="284" t="s">
        <v>25</v>
      </c>
      <c r="E1584" s="284" t="s">
        <v>0</v>
      </c>
      <c r="F1584" s="292"/>
      <c r="G1584" s="292"/>
      <c r="H1584" s="292"/>
      <c r="I1584" s="292"/>
      <c r="J1584" s="285"/>
      <c r="K1584" s="285"/>
    </row>
    <row r="1585" spans="2:15" s="287" customFormat="1" ht="12.6">
      <c r="C1585" s="286" t="s">
        <v>22</v>
      </c>
      <c r="D1585" s="297">
        <f>+D1581/D1580</f>
        <v>5.6283905967450268E-2</v>
      </c>
      <c r="E1585" s="297">
        <f>+E1581/E1580</f>
        <v>7.9930239047050725E-2</v>
      </c>
      <c r="F1585" s="292"/>
      <c r="G1585" s="292"/>
      <c r="H1585" s="292"/>
      <c r="I1585" s="292"/>
      <c r="J1585" s="285"/>
      <c r="K1585" s="285"/>
    </row>
    <row r="1586" spans="2:15" s="287" customFormat="1" ht="12.6">
      <c r="C1586" s="286" t="s">
        <v>26</v>
      </c>
      <c r="D1586" s="297">
        <f>+D1582/D1580</f>
        <v>0.94371609403254975</v>
      </c>
      <c r="E1586" s="297">
        <f>+E1582/E1580</f>
        <v>0.92006976095294912</v>
      </c>
      <c r="F1586" s="292"/>
      <c r="G1586" s="292"/>
      <c r="H1586" s="292"/>
      <c r="I1586" s="292"/>
      <c r="J1586" s="285"/>
      <c r="K1586" s="285"/>
    </row>
    <row r="1587" spans="2:15" s="287" customFormat="1" ht="12.6">
      <c r="C1587" s="286" t="s">
        <v>65</v>
      </c>
      <c r="D1587" s="298">
        <f>SUM(D1585:D1586)</f>
        <v>1</v>
      </c>
      <c r="E1587" s="298">
        <f>SUM(E1585:E1586)</f>
        <v>0.99999999999999989</v>
      </c>
      <c r="F1587" s="292"/>
      <c r="G1587" s="292"/>
      <c r="H1587" s="292"/>
      <c r="I1587" s="292"/>
      <c r="J1587" s="285"/>
      <c r="K1587" s="285"/>
    </row>
    <row r="1588" spans="2:15" s="287" customFormat="1" ht="12.6">
      <c r="B1588" s="285"/>
      <c r="F1588" s="292"/>
      <c r="G1588" s="292"/>
      <c r="H1588" s="292"/>
      <c r="I1588" s="292"/>
      <c r="J1588" s="285"/>
      <c r="K1588" s="285"/>
    </row>
    <row r="1589" spans="2:15" s="287" customFormat="1" ht="12.6">
      <c r="B1589" s="285"/>
      <c r="C1589" s="285"/>
      <c r="D1589" s="292"/>
      <c r="E1589" s="292"/>
      <c r="F1589" s="292"/>
      <c r="G1589" s="292"/>
      <c r="H1589" s="292"/>
      <c r="I1589" s="292"/>
      <c r="J1589" s="285"/>
      <c r="K1589" s="285"/>
    </row>
    <row r="1590" spans="2:15" s="287" customFormat="1" ht="12.6">
      <c r="B1590" s="299" t="s">
        <v>52</v>
      </c>
      <c r="C1590" s="285"/>
      <c r="D1590" s="292"/>
      <c r="E1590" s="292"/>
      <c r="F1590" s="292"/>
      <c r="G1590" s="300" t="s">
        <v>53</v>
      </c>
      <c r="H1590" s="292"/>
      <c r="I1590" s="292"/>
      <c r="J1590" s="285"/>
      <c r="K1590" s="285"/>
      <c r="L1590" s="287" t="s">
        <v>5</v>
      </c>
    </row>
    <row r="1591" spans="2:15" s="287" customFormat="1" ht="12.6">
      <c r="B1591" s="286" t="s">
        <v>23</v>
      </c>
      <c r="C1591" s="284"/>
      <c r="D1591" s="284" t="s">
        <v>25</v>
      </c>
      <c r="E1591" s="284" t="s">
        <v>0</v>
      </c>
      <c r="F1591" s="292"/>
      <c r="G1591" s="286" t="s">
        <v>23</v>
      </c>
      <c r="H1591" s="284"/>
      <c r="I1591" s="284" t="s">
        <v>25</v>
      </c>
      <c r="J1591" s="284" t="s">
        <v>0</v>
      </c>
      <c r="K1591" s="285"/>
      <c r="L1591" s="286"/>
      <c r="M1591" s="284"/>
      <c r="N1591" s="284" t="s">
        <v>75</v>
      </c>
      <c r="O1591" s="286" t="s">
        <v>0</v>
      </c>
    </row>
    <row r="1592" spans="2:15" s="287" customFormat="1" ht="12.6">
      <c r="B1592" s="288">
        <f t="shared" ref="B1592:B1623" si="100">+B229</f>
        <v>37653</v>
      </c>
      <c r="C1592" s="285"/>
      <c r="D1592" s="290">
        <f t="shared" ref="D1592:E1611" si="101">+D229</f>
        <v>2502</v>
      </c>
      <c r="E1592" s="290">
        <f t="shared" si="101"/>
        <v>743.02516300000002</v>
      </c>
      <c r="F1592" s="292"/>
      <c r="G1592" s="288">
        <f t="shared" ref="G1592:G1623" si="102">+B861</f>
        <v>37653</v>
      </c>
      <c r="H1592" s="285"/>
      <c r="I1592" s="292">
        <f t="shared" ref="I1592:I1623" si="103">+D861</f>
        <v>119</v>
      </c>
      <c r="J1592" s="290">
        <f t="shared" ref="J1592:J1623" si="104">+E861</f>
        <v>234.083023</v>
      </c>
      <c r="K1592" s="285"/>
      <c r="L1592" s="288">
        <f t="shared" ref="L1592:L1655" si="105">+B1592</f>
        <v>37653</v>
      </c>
      <c r="M1592" s="289"/>
      <c r="N1592" s="289">
        <f>+D1592+I1592</f>
        <v>2621</v>
      </c>
      <c r="O1592" s="289">
        <f>+E1592+J1592</f>
        <v>977.10818600000005</v>
      </c>
    </row>
    <row r="1593" spans="2:15" s="287" customFormat="1" ht="12.6">
      <c r="B1593" s="288">
        <f t="shared" si="100"/>
        <v>37681</v>
      </c>
      <c r="C1593" s="285"/>
      <c r="D1593" s="290">
        <f t="shared" si="101"/>
        <v>2655</v>
      </c>
      <c r="E1593" s="290">
        <f t="shared" si="101"/>
        <v>804.91097200000002</v>
      </c>
      <c r="F1593" s="292"/>
      <c r="G1593" s="288">
        <f t="shared" si="102"/>
        <v>37681</v>
      </c>
      <c r="H1593" s="285"/>
      <c r="I1593" s="292">
        <f t="shared" si="103"/>
        <v>128</v>
      </c>
      <c r="J1593" s="290">
        <f t="shared" si="104"/>
        <v>246.51593400000002</v>
      </c>
      <c r="K1593" s="285"/>
      <c r="L1593" s="288">
        <f t="shared" si="105"/>
        <v>37681</v>
      </c>
      <c r="M1593" s="289"/>
      <c r="N1593" s="289">
        <f t="shared" ref="N1593:N1617" si="106">+D1593+I1593</f>
        <v>2783</v>
      </c>
      <c r="O1593" s="289">
        <f t="shared" ref="O1593:O1617" si="107">+E1593+J1593</f>
        <v>1051.4269060000001</v>
      </c>
    </row>
    <row r="1594" spans="2:15" s="287" customFormat="1" ht="12.6">
      <c r="B1594" s="288">
        <f t="shared" si="100"/>
        <v>37712</v>
      </c>
      <c r="C1594" s="285"/>
      <c r="D1594" s="290">
        <f t="shared" si="101"/>
        <v>2812</v>
      </c>
      <c r="E1594" s="290">
        <f t="shared" si="101"/>
        <v>890.31242800000007</v>
      </c>
      <c r="F1594" s="292"/>
      <c r="G1594" s="288">
        <f t="shared" si="102"/>
        <v>37712</v>
      </c>
      <c r="H1594" s="285"/>
      <c r="I1594" s="292">
        <f t="shared" si="103"/>
        <v>134</v>
      </c>
      <c r="J1594" s="290">
        <f t="shared" si="104"/>
        <v>293.64860599999997</v>
      </c>
      <c r="K1594" s="285"/>
      <c r="L1594" s="288">
        <f t="shared" si="105"/>
        <v>37712</v>
      </c>
      <c r="M1594" s="289"/>
      <c r="N1594" s="289">
        <f t="shared" si="106"/>
        <v>2946</v>
      </c>
      <c r="O1594" s="289">
        <f t="shared" si="107"/>
        <v>1183.9610339999999</v>
      </c>
    </row>
    <row r="1595" spans="2:15" s="287" customFormat="1" ht="12.6">
      <c r="B1595" s="288">
        <f t="shared" si="100"/>
        <v>37742</v>
      </c>
      <c r="C1595" s="285"/>
      <c r="D1595" s="290">
        <f t="shared" si="101"/>
        <v>2902</v>
      </c>
      <c r="E1595" s="290">
        <f t="shared" si="101"/>
        <v>955.92222000000004</v>
      </c>
      <c r="F1595" s="292"/>
      <c r="G1595" s="288">
        <f t="shared" si="102"/>
        <v>37742</v>
      </c>
      <c r="H1595" s="285"/>
      <c r="I1595" s="292">
        <f t="shared" si="103"/>
        <v>146</v>
      </c>
      <c r="J1595" s="290">
        <f t="shared" si="104"/>
        <v>297.44932699999998</v>
      </c>
      <c r="K1595" s="285"/>
      <c r="L1595" s="288">
        <f t="shared" si="105"/>
        <v>37742</v>
      </c>
      <c r="M1595" s="289"/>
      <c r="N1595" s="289">
        <f t="shared" si="106"/>
        <v>3048</v>
      </c>
      <c r="O1595" s="289">
        <f t="shared" si="107"/>
        <v>1253.371547</v>
      </c>
    </row>
    <row r="1596" spans="2:15" s="287" customFormat="1" ht="12.6">
      <c r="B1596" s="288">
        <f t="shared" si="100"/>
        <v>37773</v>
      </c>
      <c r="C1596" s="285"/>
      <c r="D1596" s="290">
        <f t="shared" si="101"/>
        <v>3016</v>
      </c>
      <c r="E1596" s="290">
        <f t="shared" si="101"/>
        <v>1040.556049</v>
      </c>
      <c r="F1596" s="292"/>
      <c r="G1596" s="288">
        <f t="shared" si="102"/>
        <v>37773</v>
      </c>
      <c r="H1596" s="285"/>
      <c r="I1596" s="292">
        <f t="shared" si="103"/>
        <v>149</v>
      </c>
      <c r="J1596" s="290">
        <f t="shared" si="104"/>
        <v>301.01737600000001</v>
      </c>
      <c r="K1596" s="285"/>
      <c r="L1596" s="288">
        <f t="shared" si="105"/>
        <v>37773</v>
      </c>
      <c r="M1596" s="289"/>
      <c r="N1596" s="289">
        <f t="shared" si="106"/>
        <v>3165</v>
      </c>
      <c r="O1596" s="289">
        <f t="shared" si="107"/>
        <v>1341.573425</v>
      </c>
    </row>
    <row r="1597" spans="2:15" s="287" customFormat="1" ht="12.6">
      <c r="B1597" s="288">
        <f t="shared" si="100"/>
        <v>37803</v>
      </c>
      <c r="C1597" s="285"/>
      <c r="D1597" s="290">
        <f t="shared" si="101"/>
        <v>3129</v>
      </c>
      <c r="E1597" s="290">
        <f t="shared" si="101"/>
        <v>1090.609845</v>
      </c>
      <c r="F1597" s="292"/>
      <c r="G1597" s="288">
        <f t="shared" si="102"/>
        <v>37803</v>
      </c>
      <c r="H1597" s="285"/>
      <c r="I1597" s="292">
        <f t="shared" si="103"/>
        <v>156</v>
      </c>
      <c r="J1597" s="290">
        <f t="shared" si="104"/>
        <v>305.19732100000004</v>
      </c>
      <c r="K1597" s="285"/>
      <c r="L1597" s="288">
        <f t="shared" si="105"/>
        <v>37803</v>
      </c>
      <c r="M1597" s="289"/>
      <c r="N1597" s="289">
        <f t="shared" si="106"/>
        <v>3285</v>
      </c>
      <c r="O1597" s="289">
        <f t="shared" si="107"/>
        <v>1395.8071660000001</v>
      </c>
    </row>
    <row r="1598" spans="2:15" s="287" customFormat="1" ht="10.5" customHeight="1">
      <c r="B1598" s="288">
        <f t="shared" si="100"/>
        <v>37834</v>
      </c>
      <c r="C1598" s="285"/>
      <c r="D1598" s="290">
        <f t="shared" si="101"/>
        <v>3250</v>
      </c>
      <c r="E1598" s="290">
        <f t="shared" si="101"/>
        <v>1143.564402</v>
      </c>
      <c r="F1598" s="292"/>
      <c r="G1598" s="288">
        <f t="shared" si="102"/>
        <v>37834</v>
      </c>
      <c r="H1598" s="285"/>
      <c r="I1598" s="292">
        <f t="shared" si="103"/>
        <v>157</v>
      </c>
      <c r="J1598" s="290">
        <f t="shared" si="104"/>
        <v>311.26265999999998</v>
      </c>
      <c r="K1598" s="285"/>
      <c r="L1598" s="288">
        <f t="shared" si="105"/>
        <v>37834</v>
      </c>
      <c r="M1598" s="289"/>
      <c r="N1598" s="289">
        <f t="shared" si="106"/>
        <v>3407</v>
      </c>
      <c r="O1598" s="289">
        <f t="shared" si="107"/>
        <v>1454.8270619999998</v>
      </c>
    </row>
    <row r="1599" spans="2:15" s="287" customFormat="1" ht="12.6">
      <c r="B1599" s="288">
        <f t="shared" si="100"/>
        <v>37865</v>
      </c>
      <c r="C1599" s="285"/>
      <c r="D1599" s="290">
        <f t="shared" si="101"/>
        <v>3357</v>
      </c>
      <c r="E1599" s="290">
        <f t="shared" si="101"/>
        <v>1165.1709980000001</v>
      </c>
      <c r="F1599" s="292"/>
      <c r="G1599" s="288">
        <f t="shared" si="102"/>
        <v>37865</v>
      </c>
      <c r="H1599" s="285"/>
      <c r="I1599" s="292">
        <f t="shared" si="103"/>
        <v>167</v>
      </c>
      <c r="J1599" s="290">
        <f t="shared" si="104"/>
        <v>272.74975999999998</v>
      </c>
      <c r="K1599" s="285"/>
      <c r="L1599" s="288">
        <f t="shared" si="105"/>
        <v>37865</v>
      </c>
      <c r="M1599" s="289"/>
      <c r="N1599" s="289">
        <f t="shared" si="106"/>
        <v>3524</v>
      </c>
      <c r="O1599" s="289">
        <f t="shared" si="107"/>
        <v>1437.920758</v>
      </c>
    </row>
    <row r="1600" spans="2:15" s="287" customFormat="1" ht="12.6">
      <c r="B1600" s="288">
        <f t="shared" si="100"/>
        <v>37895</v>
      </c>
      <c r="C1600" s="285"/>
      <c r="D1600" s="290">
        <f t="shared" si="101"/>
        <v>3397</v>
      </c>
      <c r="E1600" s="290">
        <f t="shared" si="101"/>
        <v>1205.1072549999999</v>
      </c>
      <c r="F1600" s="292"/>
      <c r="G1600" s="288">
        <f t="shared" si="102"/>
        <v>37895</v>
      </c>
      <c r="H1600" s="285"/>
      <c r="I1600" s="292">
        <f t="shared" si="103"/>
        <v>170</v>
      </c>
      <c r="J1600" s="290">
        <f t="shared" si="104"/>
        <v>277.09986900000001</v>
      </c>
      <c r="K1600" s="285"/>
      <c r="L1600" s="288">
        <f t="shared" si="105"/>
        <v>37895</v>
      </c>
      <c r="M1600" s="289"/>
      <c r="N1600" s="289">
        <f t="shared" si="106"/>
        <v>3567</v>
      </c>
      <c r="O1600" s="289">
        <f t="shared" si="107"/>
        <v>1482.207124</v>
      </c>
    </row>
    <row r="1601" spans="2:15" s="287" customFormat="1" ht="12.6">
      <c r="B1601" s="288">
        <f t="shared" si="100"/>
        <v>37926</v>
      </c>
      <c r="C1601" s="285"/>
      <c r="D1601" s="290">
        <f t="shared" si="101"/>
        <v>3488</v>
      </c>
      <c r="E1601" s="290">
        <f t="shared" si="101"/>
        <v>1244.0255110000001</v>
      </c>
      <c r="F1601" s="292"/>
      <c r="G1601" s="288">
        <f t="shared" si="102"/>
        <v>37926</v>
      </c>
      <c r="H1601" s="285"/>
      <c r="I1601" s="292">
        <f t="shared" si="103"/>
        <v>177</v>
      </c>
      <c r="J1601" s="290">
        <f t="shared" si="104"/>
        <v>201.97639699999999</v>
      </c>
      <c r="K1601" s="285"/>
      <c r="L1601" s="288">
        <f t="shared" si="105"/>
        <v>37926</v>
      </c>
      <c r="M1601" s="289"/>
      <c r="N1601" s="289">
        <f t="shared" si="106"/>
        <v>3665</v>
      </c>
      <c r="O1601" s="289">
        <f t="shared" si="107"/>
        <v>1446.001908</v>
      </c>
    </row>
    <row r="1602" spans="2:15" s="287" customFormat="1" ht="12.6">
      <c r="B1602" s="288">
        <f t="shared" si="100"/>
        <v>37956</v>
      </c>
      <c r="C1602" s="285"/>
      <c r="D1602" s="290">
        <f t="shared" si="101"/>
        <v>3578</v>
      </c>
      <c r="E1602" s="290">
        <f t="shared" si="101"/>
        <v>1259.137966</v>
      </c>
      <c r="F1602" s="292"/>
      <c r="G1602" s="288">
        <f t="shared" si="102"/>
        <v>37956</v>
      </c>
      <c r="H1602" s="285"/>
      <c r="I1602" s="292">
        <f t="shared" si="103"/>
        <v>184</v>
      </c>
      <c r="J1602" s="290">
        <f t="shared" si="104"/>
        <v>186.16375700000003</v>
      </c>
      <c r="K1602" s="285"/>
      <c r="L1602" s="288">
        <f t="shared" si="105"/>
        <v>37956</v>
      </c>
      <c r="M1602" s="289"/>
      <c r="N1602" s="289">
        <f t="shared" si="106"/>
        <v>3762</v>
      </c>
      <c r="O1602" s="289">
        <f t="shared" si="107"/>
        <v>1445.301723</v>
      </c>
    </row>
    <row r="1603" spans="2:15" s="287" customFormat="1" ht="12.6">
      <c r="B1603" s="288">
        <f t="shared" si="100"/>
        <v>37987</v>
      </c>
      <c r="C1603" s="285"/>
      <c r="D1603" s="290">
        <f t="shared" si="101"/>
        <v>3571</v>
      </c>
      <c r="E1603" s="290">
        <f t="shared" si="101"/>
        <v>1278.6489180000001</v>
      </c>
      <c r="F1603" s="292"/>
      <c r="G1603" s="288">
        <f t="shared" si="102"/>
        <v>37987</v>
      </c>
      <c r="H1603" s="285"/>
      <c r="I1603" s="292">
        <f t="shared" si="103"/>
        <v>181</v>
      </c>
      <c r="J1603" s="290">
        <f t="shared" si="104"/>
        <v>138.19648200000003</v>
      </c>
      <c r="K1603" s="285"/>
      <c r="L1603" s="288">
        <f t="shared" si="105"/>
        <v>37987</v>
      </c>
      <c r="M1603" s="289"/>
      <c r="N1603" s="289">
        <f t="shared" si="106"/>
        <v>3752</v>
      </c>
      <c r="O1603" s="289">
        <f t="shared" si="107"/>
        <v>1416.8454000000002</v>
      </c>
    </row>
    <row r="1604" spans="2:15" s="287" customFormat="1" ht="12.6">
      <c r="B1604" s="288">
        <f t="shared" si="100"/>
        <v>38018</v>
      </c>
      <c r="C1604" s="285"/>
      <c r="D1604" s="290">
        <f t="shared" si="101"/>
        <v>3569</v>
      </c>
      <c r="E1604" s="290">
        <f t="shared" si="101"/>
        <v>1289.4814429999999</v>
      </c>
      <c r="F1604" s="292"/>
      <c r="G1604" s="288">
        <f t="shared" si="102"/>
        <v>38018</v>
      </c>
      <c r="H1604" s="285"/>
      <c r="I1604" s="292">
        <f t="shared" si="103"/>
        <v>185</v>
      </c>
      <c r="J1604" s="290">
        <f t="shared" si="104"/>
        <v>133.51594900000001</v>
      </c>
      <c r="K1604" s="285"/>
      <c r="L1604" s="288">
        <f t="shared" si="105"/>
        <v>38018</v>
      </c>
      <c r="M1604" s="289"/>
      <c r="N1604" s="289">
        <f t="shared" si="106"/>
        <v>3754</v>
      </c>
      <c r="O1604" s="289">
        <f t="shared" si="107"/>
        <v>1422.997392</v>
      </c>
    </row>
    <row r="1605" spans="2:15" s="287" customFormat="1" ht="12.6">
      <c r="B1605" s="288">
        <f t="shared" si="100"/>
        <v>38047</v>
      </c>
      <c r="C1605" s="285"/>
      <c r="D1605" s="290">
        <f t="shared" si="101"/>
        <v>3595</v>
      </c>
      <c r="E1605" s="290">
        <f t="shared" si="101"/>
        <v>1313.0834890000001</v>
      </c>
      <c r="F1605" s="292"/>
      <c r="G1605" s="288">
        <f t="shared" si="102"/>
        <v>38047</v>
      </c>
      <c r="H1605" s="285"/>
      <c r="I1605" s="292">
        <f t="shared" si="103"/>
        <v>185</v>
      </c>
      <c r="J1605" s="290">
        <f t="shared" si="104"/>
        <v>131.57690300000002</v>
      </c>
      <c r="K1605" s="285"/>
      <c r="L1605" s="288">
        <f t="shared" si="105"/>
        <v>38047</v>
      </c>
      <c r="M1605" s="289"/>
      <c r="N1605" s="289">
        <f t="shared" si="106"/>
        <v>3780</v>
      </c>
      <c r="O1605" s="289">
        <f t="shared" si="107"/>
        <v>1444.6603920000002</v>
      </c>
    </row>
    <row r="1606" spans="2:15" s="287" customFormat="1" ht="12.6">
      <c r="B1606" s="288">
        <f t="shared" si="100"/>
        <v>38078</v>
      </c>
      <c r="C1606" s="285"/>
      <c r="D1606" s="290">
        <f t="shared" si="101"/>
        <v>3599</v>
      </c>
      <c r="E1606" s="290">
        <f t="shared" si="101"/>
        <v>1314.0607809999999</v>
      </c>
      <c r="F1606" s="292"/>
      <c r="G1606" s="288">
        <f t="shared" si="102"/>
        <v>38078</v>
      </c>
      <c r="H1606" s="285"/>
      <c r="I1606" s="292">
        <f t="shared" si="103"/>
        <v>185</v>
      </c>
      <c r="J1606" s="290">
        <f t="shared" si="104"/>
        <v>129.81126699999999</v>
      </c>
      <c r="K1606" s="285"/>
      <c r="L1606" s="288">
        <f t="shared" si="105"/>
        <v>38078</v>
      </c>
      <c r="M1606" s="289"/>
      <c r="N1606" s="289">
        <f t="shared" si="106"/>
        <v>3784</v>
      </c>
      <c r="O1606" s="289">
        <f t="shared" si="107"/>
        <v>1443.8720479999999</v>
      </c>
    </row>
    <row r="1607" spans="2:15" s="287" customFormat="1" ht="12.6">
      <c r="B1607" s="288">
        <f t="shared" si="100"/>
        <v>38108</v>
      </c>
      <c r="C1607" s="285"/>
      <c r="D1607" s="290">
        <f t="shared" si="101"/>
        <v>3588</v>
      </c>
      <c r="E1607" s="290">
        <f t="shared" si="101"/>
        <v>1318.94731</v>
      </c>
      <c r="F1607" s="292"/>
      <c r="G1607" s="288">
        <f t="shared" si="102"/>
        <v>38108</v>
      </c>
      <c r="H1607" s="285"/>
      <c r="I1607" s="292">
        <f t="shared" si="103"/>
        <v>194</v>
      </c>
      <c r="J1607" s="290">
        <f t="shared" si="104"/>
        <v>125.94506700000001</v>
      </c>
      <c r="K1607" s="285"/>
      <c r="L1607" s="288">
        <f t="shared" si="105"/>
        <v>38108</v>
      </c>
      <c r="M1607" s="289"/>
      <c r="N1607" s="289">
        <f t="shared" si="106"/>
        <v>3782</v>
      </c>
      <c r="O1607" s="289">
        <f t="shared" si="107"/>
        <v>1444.8923770000001</v>
      </c>
    </row>
    <row r="1608" spans="2:15" s="287" customFormat="1" ht="12.6">
      <c r="B1608" s="288">
        <f t="shared" si="100"/>
        <v>38139</v>
      </c>
      <c r="C1608" s="285"/>
      <c r="D1608" s="290">
        <f t="shared" si="101"/>
        <v>3602</v>
      </c>
      <c r="E1608" s="290">
        <f t="shared" si="101"/>
        <v>1336.8626180000003</v>
      </c>
      <c r="F1608" s="292"/>
      <c r="G1608" s="288">
        <f t="shared" si="102"/>
        <v>38139</v>
      </c>
      <c r="H1608" s="285"/>
      <c r="I1608" s="292">
        <f t="shared" si="103"/>
        <v>193</v>
      </c>
      <c r="J1608" s="290">
        <f t="shared" si="104"/>
        <v>56.942146000000001</v>
      </c>
      <c r="K1608" s="285"/>
      <c r="L1608" s="288">
        <f t="shared" si="105"/>
        <v>38139</v>
      </c>
      <c r="M1608" s="289"/>
      <c r="N1608" s="289">
        <f t="shared" si="106"/>
        <v>3795</v>
      </c>
      <c r="O1608" s="289">
        <f t="shared" si="107"/>
        <v>1393.8047640000004</v>
      </c>
    </row>
    <row r="1609" spans="2:15" s="287" customFormat="1" ht="12.6">
      <c r="B1609" s="288">
        <f t="shared" si="100"/>
        <v>38169</v>
      </c>
      <c r="C1609" s="285"/>
      <c r="D1609" s="290">
        <f t="shared" si="101"/>
        <v>3567</v>
      </c>
      <c r="E1609" s="290">
        <f t="shared" si="101"/>
        <v>1359.45135</v>
      </c>
      <c r="F1609" s="292"/>
      <c r="G1609" s="288">
        <f t="shared" si="102"/>
        <v>38169</v>
      </c>
      <c r="H1609" s="285"/>
      <c r="I1609" s="292">
        <f t="shared" si="103"/>
        <v>192</v>
      </c>
      <c r="J1609" s="290">
        <f t="shared" si="104"/>
        <v>59</v>
      </c>
      <c r="K1609" s="285"/>
      <c r="L1609" s="288">
        <f t="shared" si="105"/>
        <v>38169</v>
      </c>
      <c r="M1609" s="289"/>
      <c r="N1609" s="289">
        <f t="shared" si="106"/>
        <v>3759</v>
      </c>
      <c r="O1609" s="289">
        <f t="shared" si="107"/>
        <v>1418.45135</v>
      </c>
    </row>
    <row r="1610" spans="2:15" s="287" customFormat="1" ht="12.6">
      <c r="B1610" s="288">
        <f t="shared" si="100"/>
        <v>38200</v>
      </c>
      <c r="C1610" s="285"/>
      <c r="D1610" s="290">
        <f t="shared" si="101"/>
        <v>3529</v>
      </c>
      <c r="E1610" s="290">
        <f t="shared" si="101"/>
        <v>1335.7426559999999</v>
      </c>
      <c r="F1610" s="292"/>
      <c r="G1610" s="288">
        <f t="shared" si="102"/>
        <v>38200</v>
      </c>
      <c r="H1610" s="285"/>
      <c r="I1610" s="292">
        <f t="shared" si="103"/>
        <v>189</v>
      </c>
      <c r="J1610" s="290">
        <f t="shared" si="104"/>
        <v>60</v>
      </c>
      <c r="K1610" s="285"/>
      <c r="L1610" s="288">
        <f t="shared" si="105"/>
        <v>38200</v>
      </c>
      <c r="M1610" s="289"/>
      <c r="N1610" s="289">
        <f t="shared" si="106"/>
        <v>3718</v>
      </c>
      <c r="O1610" s="289">
        <f t="shared" si="107"/>
        <v>1395.7426559999999</v>
      </c>
    </row>
    <row r="1611" spans="2:15" s="287" customFormat="1" ht="12.6">
      <c r="B1611" s="288">
        <f t="shared" si="100"/>
        <v>38231</v>
      </c>
      <c r="C1611" s="285"/>
      <c r="D1611" s="290">
        <f t="shared" si="101"/>
        <v>3474</v>
      </c>
      <c r="E1611" s="290">
        <f t="shared" si="101"/>
        <v>1266.9463209999999</v>
      </c>
      <c r="F1611" s="292"/>
      <c r="G1611" s="288">
        <f t="shared" si="102"/>
        <v>38231</v>
      </c>
      <c r="H1611" s="285"/>
      <c r="I1611" s="292">
        <f t="shared" si="103"/>
        <v>188</v>
      </c>
      <c r="J1611" s="290">
        <f t="shared" si="104"/>
        <v>60</v>
      </c>
      <c r="K1611" s="285"/>
      <c r="L1611" s="288">
        <f t="shared" si="105"/>
        <v>38231</v>
      </c>
      <c r="M1611" s="289"/>
      <c r="N1611" s="289">
        <f t="shared" si="106"/>
        <v>3662</v>
      </c>
      <c r="O1611" s="289">
        <f t="shared" si="107"/>
        <v>1326.9463209999999</v>
      </c>
    </row>
    <row r="1612" spans="2:15" s="287" customFormat="1" ht="12.6">
      <c r="B1612" s="288">
        <f t="shared" si="100"/>
        <v>38261</v>
      </c>
      <c r="C1612" s="285"/>
      <c r="D1612" s="290">
        <f t="shared" ref="D1612:E1631" si="108">+D249</f>
        <v>3458</v>
      </c>
      <c r="E1612" s="290">
        <f t="shared" si="108"/>
        <v>1360.0127640000001</v>
      </c>
      <c r="F1612" s="292"/>
      <c r="G1612" s="288">
        <f t="shared" si="102"/>
        <v>38261</v>
      </c>
      <c r="H1612" s="285"/>
      <c r="I1612" s="292">
        <f t="shared" si="103"/>
        <v>185</v>
      </c>
      <c r="J1612" s="290">
        <f t="shared" si="104"/>
        <v>61.891309</v>
      </c>
      <c r="K1612" s="285"/>
      <c r="L1612" s="288">
        <f t="shared" si="105"/>
        <v>38261</v>
      </c>
      <c r="M1612" s="289"/>
      <c r="N1612" s="289">
        <f t="shared" si="106"/>
        <v>3643</v>
      </c>
      <c r="O1612" s="289">
        <f t="shared" si="107"/>
        <v>1421.9040730000002</v>
      </c>
    </row>
    <row r="1613" spans="2:15" s="287" customFormat="1" ht="12.6">
      <c r="B1613" s="288">
        <f t="shared" si="100"/>
        <v>38292</v>
      </c>
      <c r="C1613" s="285"/>
      <c r="D1613" s="290">
        <f t="shared" si="108"/>
        <v>3409</v>
      </c>
      <c r="E1613" s="290">
        <f t="shared" si="108"/>
        <v>1373.4636009999999</v>
      </c>
      <c r="F1613" s="292"/>
      <c r="G1613" s="288">
        <f t="shared" si="102"/>
        <v>38292</v>
      </c>
      <c r="H1613" s="285"/>
      <c r="I1613" s="292">
        <f t="shared" si="103"/>
        <v>185</v>
      </c>
      <c r="J1613" s="290">
        <f t="shared" si="104"/>
        <v>58.338222000000002</v>
      </c>
      <c r="K1613" s="285"/>
      <c r="L1613" s="288">
        <f t="shared" si="105"/>
        <v>38292</v>
      </c>
      <c r="M1613" s="289"/>
      <c r="N1613" s="289">
        <f t="shared" si="106"/>
        <v>3594</v>
      </c>
      <c r="O1613" s="289">
        <f t="shared" si="107"/>
        <v>1431.801823</v>
      </c>
    </row>
    <row r="1614" spans="2:15" s="287" customFormat="1" ht="12.6">
      <c r="B1614" s="288">
        <f t="shared" si="100"/>
        <v>38322</v>
      </c>
      <c r="C1614" s="285"/>
      <c r="D1614" s="290">
        <f t="shared" si="108"/>
        <v>3364</v>
      </c>
      <c r="E1614" s="290">
        <f t="shared" si="108"/>
        <v>1403.17689</v>
      </c>
      <c r="F1614" s="292"/>
      <c r="G1614" s="288">
        <f t="shared" si="102"/>
        <v>38322</v>
      </c>
      <c r="H1614" s="285"/>
      <c r="I1614" s="292">
        <f t="shared" si="103"/>
        <v>184</v>
      </c>
      <c r="J1614" s="290">
        <f t="shared" si="104"/>
        <v>58.889211000000003</v>
      </c>
      <c r="K1614" s="285"/>
      <c r="L1614" s="288">
        <f t="shared" si="105"/>
        <v>38322</v>
      </c>
      <c r="M1614" s="289"/>
      <c r="N1614" s="289">
        <f t="shared" si="106"/>
        <v>3548</v>
      </c>
      <c r="O1614" s="289">
        <f t="shared" si="107"/>
        <v>1462.0661009999999</v>
      </c>
    </row>
    <row r="1615" spans="2:15" s="287" customFormat="1" ht="12.6">
      <c r="B1615" s="288">
        <f t="shared" si="100"/>
        <v>38353</v>
      </c>
      <c r="C1615" s="285"/>
      <c r="D1615" s="290">
        <f t="shared" si="108"/>
        <v>3335</v>
      </c>
      <c r="E1615" s="290">
        <f t="shared" si="108"/>
        <v>1385.514815</v>
      </c>
      <c r="F1615" s="292"/>
      <c r="G1615" s="288">
        <f t="shared" si="102"/>
        <v>38353</v>
      </c>
      <c r="H1615" s="285"/>
      <c r="I1615" s="292">
        <f t="shared" si="103"/>
        <v>183</v>
      </c>
      <c r="J1615" s="290">
        <f t="shared" si="104"/>
        <v>48.068174999999997</v>
      </c>
      <c r="K1615" s="285"/>
      <c r="L1615" s="288">
        <f t="shared" si="105"/>
        <v>38353</v>
      </c>
      <c r="M1615" s="289"/>
      <c r="N1615" s="289">
        <f t="shared" si="106"/>
        <v>3518</v>
      </c>
      <c r="O1615" s="289">
        <f t="shared" si="107"/>
        <v>1433.5829899999999</v>
      </c>
    </row>
    <row r="1616" spans="2:15" s="287" customFormat="1" ht="12.6">
      <c r="B1616" s="288">
        <f t="shared" si="100"/>
        <v>38384</v>
      </c>
      <c r="C1616" s="285"/>
      <c r="D1616" s="290">
        <f t="shared" si="108"/>
        <v>3302</v>
      </c>
      <c r="E1616" s="290">
        <f t="shared" si="108"/>
        <v>1392.5267200000001</v>
      </c>
      <c r="F1616" s="292"/>
      <c r="G1616" s="288">
        <f t="shared" si="102"/>
        <v>38384</v>
      </c>
      <c r="H1616" s="285"/>
      <c r="I1616" s="292">
        <f t="shared" si="103"/>
        <v>179</v>
      </c>
      <c r="J1616" s="290">
        <f t="shared" si="104"/>
        <v>48.412013999999999</v>
      </c>
      <c r="K1616" s="285"/>
      <c r="L1616" s="288">
        <f t="shared" si="105"/>
        <v>38384</v>
      </c>
      <c r="M1616" s="289"/>
      <c r="N1616" s="289">
        <f t="shared" si="106"/>
        <v>3481</v>
      </c>
      <c r="O1616" s="289">
        <f t="shared" si="107"/>
        <v>1440.9387340000001</v>
      </c>
    </row>
    <row r="1617" spans="2:15" s="287" customFormat="1" ht="12.6">
      <c r="B1617" s="288">
        <f t="shared" si="100"/>
        <v>38412</v>
      </c>
      <c r="C1617" s="285"/>
      <c r="D1617" s="290">
        <f t="shared" si="108"/>
        <v>3264</v>
      </c>
      <c r="E1617" s="290">
        <f t="shared" si="108"/>
        <v>1405.0475389999999</v>
      </c>
      <c r="F1617" s="292"/>
      <c r="G1617" s="288">
        <f t="shared" si="102"/>
        <v>38412</v>
      </c>
      <c r="H1617" s="285"/>
      <c r="I1617" s="292">
        <f t="shared" si="103"/>
        <v>177</v>
      </c>
      <c r="J1617" s="290">
        <f t="shared" si="104"/>
        <v>50.006315999999998</v>
      </c>
      <c r="K1617" s="285"/>
      <c r="L1617" s="288">
        <f t="shared" si="105"/>
        <v>38412</v>
      </c>
      <c r="M1617" s="289"/>
      <c r="N1617" s="289">
        <f t="shared" si="106"/>
        <v>3441</v>
      </c>
      <c r="O1617" s="289">
        <f t="shared" si="107"/>
        <v>1455.0538549999999</v>
      </c>
    </row>
    <row r="1618" spans="2:15" s="287" customFormat="1" ht="12.6">
      <c r="B1618" s="288">
        <f t="shared" si="100"/>
        <v>38443</v>
      </c>
      <c r="C1618" s="285"/>
      <c r="D1618" s="290">
        <f t="shared" si="108"/>
        <v>3231</v>
      </c>
      <c r="E1618" s="290">
        <f t="shared" si="108"/>
        <v>1408.9747540000001</v>
      </c>
      <c r="F1618" s="292"/>
      <c r="G1618" s="288">
        <f t="shared" si="102"/>
        <v>38443</v>
      </c>
      <c r="H1618" s="285"/>
      <c r="I1618" s="292">
        <f t="shared" si="103"/>
        <v>176</v>
      </c>
      <c r="J1618" s="290">
        <f t="shared" si="104"/>
        <v>53.402138000000001</v>
      </c>
      <c r="K1618" s="285"/>
      <c r="L1618" s="288">
        <f t="shared" si="105"/>
        <v>38443</v>
      </c>
      <c r="M1618" s="289"/>
      <c r="N1618" s="289">
        <f t="shared" ref="N1618:O1620" si="109">+D1618+I1618</f>
        <v>3407</v>
      </c>
      <c r="O1618" s="289">
        <f t="shared" si="109"/>
        <v>1462.376892</v>
      </c>
    </row>
    <row r="1619" spans="2:15" s="287" customFormat="1" ht="12.6">
      <c r="B1619" s="288">
        <f t="shared" si="100"/>
        <v>38473</v>
      </c>
      <c r="C1619" s="285"/>
      <c r="D1619" s="290">
        <f t="shared" si="108"/>
        <v>3204</v>
      </c>
      <c r="E1619" s="290">
        <f t="shared" si="108"/>
        <v>1407.2789230000001</v>
      </c>
      <c r="F1619" s="292"/>
      <c r="G1619" s="288">
        <f t="shared" si="102"/>
        <v>38473</v>
      </c>
      <c r="H1619" s="285"/>
      <c r="I1619" s="292">
        <f t="shared" si="103"/>
        <v>174</v>
      </c>
      <c r="J1619" s="290">
        <f t="shared" si="104"/>
        <v>53.017184</v>
      </c>
      <c r="K1619" s="285"/>
      <c r="L1619" s="288">
        <f t="shared" si="105"/>
        <v>38473</v>
      </c>
      <c r="M1619" s="289"/>
      <c r="N1619" s="289">
        <f t="shared" si="109"/>
        <v>3378</v>
      </c>
      <c r="O1619" s="289">
        <f t="shared" si="109"/>
        <v>1460.2961070000001</v>
      </c>
    </row>
    <row r="1620" spans="2:15" s="287" customFormat="1" ht="12.6">
      <c r="B1620" s="288">
        <f t="shared" si="100"/>
        <v>38504</v>
      </c>
      <c r="C1620" s="285"/>
      <c r="D1620" s="290">
        <f t="shared" si="108"/>
        <v>3178</v>
      </c>
      <c r="E1620" s="290">
        <f t="shared" si="108"/>
        <v>1413.0243519999999</v>
      </c>
      <c r="F1620" s="292"/>
      <c r="G1620" s="288">
        <f t="shared" si="102"/>
        <v>38504</v>
      </c>
      <c r="H1620" s="285"/>
      <c r="I1620" s="292">
        <f t="shared" si="103"/>
        <v>173</v>
      </c>
      <c r="J1620" s="290">
        <f t="shared" si="104"/>
        <v>53.509863000000003</v>
      </c>
      <c r="K1620" s="285"/>
      <c r="L1620" s="288">
        <f t="shared" si="105"/>
        <v>38504</v>
      </c>
      <c r="M1620" s="289"/>
      <c r="N1620" s="289">
        <f t="shared" si="109"/>
        <v>3351</v>
      </c>
      <c r="O1620" s="289">
        <f t="shared" si="109"/>
        <v>1466.5342149999999</v>
      </c>
    </row>
    <row r="1621" spans="2:15" s="287" customFormat="1" ht="12.6">
      <c r="B1621" s="288">
        <f t="shared" si="100"/>
        <v>38534</v>
      </c>
      <c r="C1621" s="285"/>
      <c r="D1621" s="290">
        <f t="shared" si="108"/>
        <v>3158</v>
      </c>
      <c r="E1621" s="290">
        <f t="shared" si="108"/>
        <v>1409.8201260000001</v>
      </c>
      <c r="F1621" s="292"/>
      <c r="G1621" s="288">
        <f t="shared" si="102"/>
        <v>38534</v>
      </c>
      <c r="H1621" s="285"/>
      <c r="I1621" s="292">
        <f t="shared" si="103"/>
        <v>172</v>
      </c>
      <c r="J1621" s="290">
        <f t="shared" si="104"/>
        <v>52.501708000000001</v>
      </c>
      <c r="K1621" s="285"/>
      <c r="L1621" s="288">
        <f t="shared" si="105"/>
        <v>38534</v>
      </c>
      <c r="M1621" s="289"/>
      <c r="N1621" s="289">
        <f t="shared" ref="N1621:N1626" si="110">+D1621+I1621</f>
        <v>3330</v>
      </c>
      <c r="O1621" s="289">
        <f t="shared" ref="O1621:O1626" si="111">+E1621+J1621</f>
        <v>1462.3218340000001</v>
      </c>
    </row>
    <row r="1622" spans="2:15" s="287" customFormat="1" ht="12.6">
      <c r="B1622" s="288">
        <f t="shared" si="100"/>
        <v>38565</v>
      </c>
      <c r="C1622" s="285"/>
      <c r="D1622" s="290">
        <f t="shared" si="108"/>
        <v>3140</v>
      </c>
      <c r="E1622" s="290">
        <f t="shared" si="108"/>
        <v>1378.475009</v>
      </c>
      <c r="F1622" s="292"/>
      <c r="G1622" s="288">
        <f t="shared" si="102"/>
        <v>38565</v>
      </c>
      <c r="H1622" s="285"/>
      <c r="I1622" s="292">
        <f t="shared" si="103"/>
        <v>172</v>
      </c>
      <c r="J1622" s="290">
        <f t="shared" si="104"/>
        <v>53.536135000000002</v>
      </c>
      <c r="K1622" s="285"/>
      <c r="L1622" s="288">
        <f t="shared" si="105"/>
        <v>38565</v>
      </c>
      <c r="M1622" s="289"/>
      <c r="N1622" s="289">
        <f t="shared" si="110"/>
        <v>3312</v>
      </c>
      <c r="O1622" s="289">
        <f t="shared" si="111"/>
        <v>1432.0111440000001</v>
      </c>
    </row>
    <row r="1623" spans="2:15" s="287" customFormat="1" ht="12.6">
      <c r="B1623" s="288">
        <f t="shared" si="100"/>
        <v>38596</v>
      </c>
      <c r="C1623" s="285"/>
      <c r="D1623" s="290">
        <f t="shared" si="108"/>
        <v>3118</v>
      </c>
      <c r="E1623" s="290">
        <f t="shared" si="108"/>
        <v>1323.8070319999999</v>
      </c>
      <c r="F1623" s="292"/>
      <c r="G1623" s="288">
        <f t="shared" si="102"/>
        <v>38596</v>
      </c>
      <c r="H1623" s="285"/>
      <c r="I1623" s="292">
        <f t="shared" si="103"/>
        <v>171</v>
      </c>
      <c r="J1623" s="290">
        <f t="shared" si="104"/>
        <v>51.095063000000003</v>
      </c>
      <c r="K1623" s="285"/>
      <c r="L1623" s="288">
        <f t="shared" si="105"/>
        <v>38596</v>
      </c>
      <c r="M1623" s="289"/>
      <c r="N1623" s="289">
        <f t="shared" si="110"/>
        <v>3289</v>
      </c>
      <c r="O1623" s="289">
        <f t="shared" si="111"/>
        <v>1374.9020949999999</v>
      </c>
    </row>
    <row r="1624" spans="2:15" s="287" customFormat="1" ht="12.6">
      <c r="B1624" s="288">
        <f t="shared" ref="B1624:B1655" si="112">+B261</f>
        <v>38626</v>
      </c>
      <c r="C1624" s="285"/>
      <c r="D1624" s="290">
        <f t="shared" si="108"/>
        <v>3096</v>
      </c>
      <c r="E1624" s="290">
        <f t="shared" si="108"/>
        <v>1325.1652180000001</v>
      </c>
      <c r="F1624" s="292"/>
      <c r="G1624" s="288">
        <f t="shared" ref="G1624:G1655" si="113">+B893</f>
        <v>38626</v>
      </c>
      <c r="H1624" s="285"/>
      <c r="I1624" s="292">
        <f t="shared" ref="I1624:I1655" si="114">+D893</f>
        <v>171</v>
      </c>
      <c r="J1624" s="290">
        <f t="shared" ref="J1624:J1655" si="115">+E893</f>
        <v>51.371229999999997</v>
      </c>
      <c r="K1624" s="285"/>
      <c r="L1624" s="288">
        <f t="shared" si="105"/>
        <v>38626</v>
      </c>
      <c r="M1624" s="289"/>
      <c r="N1624" s="289">
        <f t="shared" si="110"/>
        <v>3267</v>
      </c>
      <c r="O1624" s="289">
        <f t="shared" si="111"/>
        <v>1376.5364480000001</v>
      </c>
    </row>
    <row r="1625" spans="2:15" s="287" customFormat="1" ht="12.6">
      <c r="B1625" s="288">
        <f t="shared" si="112"/>
        <v>38657</v>
      </c>
      <c r="C1625" s="285"/>
      <c r="D1625" s="290">
        <f t="shared" si="108"/>
        <v>3078</v>
      </c>
      <c r="E1625" s="290">
        <f t="shared" si="108"/>
        <v>1288.2753459999999</v>
      </c>
      <c r="F1625" s="292"/>
      <c r="G1625" s="288">
        <f t="shared" si="113"/>
        <v>38657</v>
      </c>
      <c r="H1625" s="285"/>
      <c r="I1625" s="292">
        <f t="shared" si="114"/>
        <v>169</v>
      </c>
      <c r="J1625" s="290">
        <f t="shared" si="115"/>
        <v>51.133170999999997</v>
      </c>
      <c r="K1625" s="285"/>
      <c r="L1625" s="288">
        <f t="shared" si="105"/>
        <v>38657</v>
      </c>
      <c r="M1625" s="289"/>
      <c r="N1625" s="289">
        <f t="shared" si="110"/>
        <v>3247</v>
      </c>
      <c r="O1625" s="289">
        <f t="shared" si="111"/>
        <v>1339.4085169999998</v>
      </c>
    </row>
    <row r="1626" spans="2:15" s="287" customFormat="1" ht="12.6">
      <c r="B1626" s="288">
        <f t="shared" si="112"/>
        <v>38687</v>
      </c>
      <c r="C1626" s="285"/>
      <c r="D1626" s="290">
        <f t="shared" si="108"/>
        <v>3058</v>
      </c>
      <c r="E1626" s="290">
        <f t="shared" si="108"/>
        <v>1299.6332769999999</v>
      </c>
      <c r="F1626" s="292"/>
      <c r="G1626" s="288">
        <f t="shared" si="113"/>
        <v>38687</v>
      </c>
      <c r="H1626" s="285"/>
      <c r="I1626" s="292">
        <f t="shared" si="114"/>
        <v>169</v>
      </c>
      <c r="J1626" s="290">
        <f t="shared" si="115"/>
        <v>49.487233000000003</v>
      </c>
      <c r="K1626" s="285"/>
      <c r="L1626" s="288">
        <f t="shared" si="105"/>
        <v>38687</v>
      </c>
      <c r="M1626" s="289"/>
      <c r="N1626" s="289">
        <f t="shared" si="110"/>
        <v>3227</v>
      </c>
      <c r="O1626" s="289">
        <f t="shared" si="111"/>
        <v>1349.12051</v>
      </c>
    </row>
    <row r="1627" spans="2:15" s="287" customFormat="1" ht="12.6">
      <c r="B1627" s="288">
        <f t="shared" si="112"/>
        <v>38718</v>
      </c>
      <c r="C1627" s="285"/>
      <c r="D1627" s="290">
        <f t="shared" si="108"/>
        <v>3035</v>
      </c>
      <c r="E1627" s="290">
        <f t="shared" si="108"/>
        <v>1300.3387</v>
      </c>
      <c r="F1627" s="292"/>
      <c r="G1627" s="288">
        <f t="shared" si="113"/>
        <v>38718</v>
      </c>
      <c r="H1627" s="285"/>
      <c r="I1627" s="292">
        <f t="shared" si="114"/>
        <v>168</v>
      </c>
      <c r="J1627" s="290">
        <f t="shared" si="115"/>
        <v>50.196109</v>
      </c>
      <c r="K1627" s="285"/>
      <c r="L1627" s="288">
        <f t="shared" si="105"/>
        <v>38718</v>
      </c>
      <c r="M1627" s="289"/>
      <c r="N1627" s="289">
        <f t="shared" ref="N1627:O1635" si="116">+D1627+I1627</f>
        <v>3203</v>
      </c>
      <c r="O1627" s="289">
        <f t="shared" si="116"/>
        <v>1350.534809</v>
      </c>
    </row>
    <row r="1628" spans="2:15" s="287" customFormat="1" ht="12.6">
      <c r="B1628" s="288">
        <f t="shared" si="112"/>
        <v>38749</v>
      </c>
      <c r="C1628" s="285"/>
      <c r="D1628" s="290">
        <f t="shared" si="108"/>
        <v>3004</v>
      </c>
      <c r="E1628" s="290">
        <f t="shared" si="108"/>
        <v>1286.068066</v>
      </c>
      <c r="F1628" s="292"/>
      <c r="G1628" s="288">
        <f t="shared" si="113"/>
        <v>38749</v>
      </c>
      <c r="H1628" s="285"/>
      <c r="I1628" s="292">
        <f t="shared" si="114"/>
        <v>168</v>
      </c>
      <c r="J1628" s="290">
        <f t="shared" si="115"/>
        <v>50.720714000000001</v>
      </c>
      <c r="K1628" s="285"/>
      <c r="L1628" s="288">
        <f t="shared" si="105"/>
        <v>38749</v>
      </c>
      <c r="M1628" s="289"/>
      <c r="N1628" s="289">
        <f t="shared" si="116"/>
        <v>3172</v>
      </c>
      <c r="O1628" s="289">
        <f t="shared" si="116"/>
        <v>1336.7887800000001</v>
      </c>
    </row>
    <row r="1629" spans="2:15" s="287" customFormat="1" ht="12.6">
      <c r="B1629" s="288">
        <f t="shared" si="112"/>
        <v>38777</v>
      </c>
      <c r="C1629" s="285"/>
      <c r="D1629" s="290">
        <f t="shared" si="108"/>
        <v>2988</v>
      </c>
      <c r="E1629" s="290">
        <f t="shared" si="108"/>
        <v>1302.7702589999999</v>
      </c>
      <c r="F1629" s="292"/>
      <c r="G1629" s="288">
        <f t="shared" si="113"/>
        <v>38777</v>
      </c>
      <c r="H1629" s="285"/>
      <c r="I1629" s="292">
        <f t="shared" si="114"/>
        <v>168</v>
      </c>
      <c r="J1629" s="290">
        <f t="shared" si="115"/>
        <v>52.246136</v>
      </c>
      <c r="K1629" s="285"/>
      <c r="L1629" s="288">
        <f t="shared" si="105"/>
        <v>38777</v>
      </c>
      <c r="M1629" s="289"/>
      <c r="N1629" s="289">
        <f t="shared" si="116"/>
        <v>3156</v>
      </c>
      <c r="O1629" s="289">
        <f t="shared" si="116"/>
        <v>1355.0163949999999</v>
      </c>
    </row>
    <row r="1630" spans="2:15" s="287" customFormat="1" ht="12.6">
      <c r="B1630" s="288">
        <f t="shared" si="112"/>
        <v>38808</v>
      </c>
      <c r="C1630" s="285"/>
      <c r="D1630" s="290">
        <f t="shared" si="108"/>
        <v>2969</v>
      </c>
      <c r="E1630" s="290">
        <f t="shared" si="108"/>
        <v>1323.67509</v>
      </c>
      <c r="F1630" s="292"/>
      <c r="G1630" s="288">
        <f t="shared" si="113"/>
        <v>38808</v>
      </c>
      <c r="H1630" s="285"/>
      <c r="I1630" s="292">
        <f t="shared" si="114"/>
        <v>168</v>
      </c>
      <c r="J1630" s="290">
        <f t="shared" si="115"/>
        <v>54.222673</v>
      </c>
      <c r="K1630" s="285"/>
      <c r="L1630" s="288">
        <f t="shared" si="105"/>
        <v>38808</v>
      </c>
      <c r="M1630" s="289"/>
      <c r="N1630" s="289">
        <f t="shared" si="116"/>
        <v>3137</v>
      </c>
      <c r="O1630" s="289">
        <f t="shared" si="116"/>
        <v>1377.8977629999999</v>
      </c>
    </row>
    <row r="1631" spans="2:15" s="287" customFormat="1" ht="12.6">
      <c r="B1631" s="288">
        <f t="shared" si="112"/>
        <v>38838</v>
      </c>
      <c r="C1631" s="285"/>
      <c r="D1631" s="290">
        <f t="shared" si="108"/>
        <v>2939</v>
      </c>
      <c r="E1631" s="290">
        <f t="shared" si="108"/>
        <v>1294.2175030000001</v>
      </c>
      <c r="F1631" s="292"/>
      <c r="G1631" s="288">
        <f t="shared" si="113"/>
        <v>38838</v>
      </c>
      <c r="H1631" s="285"/>
      <c r="I1631" s="292">
        <f t="shared" si="114"/>
        <v>167</v>
      </c>
      <c r="J1631" s="290">
        <f t="shared" si="115"/>
        <v>54.723964000000002</v>
      </c>
      <c r="K1631" s="285"/>
      <c r="L1631" s="288">
        <f t="shared" si="105"/>
        <v>38838</v>
      </c>
      <c r="M1631" s="289"/>
      <c r="N1631" s="289">
        <f t="shared" si="116"/>
        <v>3106</v>
      </c>
      <c r="O1631" s="289">
        <f t="shared" si="116"/>
        <v>1348.9414670000001</v>
      </c>
    </row>
    <row r="1632" spans="2:15" s="287" customFormat="1" ht="12.6">
      <c r="B1632" s="288">
        <f t="shared" si="112"/>
        <v>38869</v>
      </c>
      <c r="C1632" s="285"/>
      <c r="D1632" s="290">
        <f t="shared" ref="D1632:E1651" si="117">+D269</f>
        <v>2925</v>
      </c>
      <c r="E1632" s="290">
        <f t="shared" si="117"/>
        <v>1284.8327139999999</v>
      </c>
      <c r="F1632" s="292"/>
      <c r="G1632" s="288">
        <f t="shared" si="113"/>
        <v>38869</v>
      </c>
      <c r="H1632" s="285"/>
      <c r="I1632" s="292">
        <f t="shared" si="114"/>
        <v>166</v>
      </c>
      <c r="J1632" s="290">
        <f t="shared" si="115"/>
        <v>55.872149</v>
      </c>
      <c r="K1632" s="285"/>
      <c r="L1632" s="288">
        <f t="shared" si="105"/>
        <v>38869</v>
      </c>
      <c r="M1632" s="289"/>
      <c r="N1632" s="289">
        <f t="shared" si="116"/>
        <v>3091</v>
      </c>
      <c r="O1632" s="289">
        <f t="shared" si="116"/>
        <v>1340.7048629999999</v>
      </c>
    </row>
    <row r="1633" spans="2:15" s="287" customFormat="1" ht="12.6">
      <c r="B1633" s="288">
        <f t="shared" si="112"/>
        <v>38899</v>
      </c>
      <c r="C1633" s="285"/>
      <c r="D1633" s="290">
        <f t="shared" si="117"/>
        <v>2903</v>
      </c>
      <c r="E1633" s="290">
        <f t="shared" si="117"/>
        <v>1279.290982</v>
      </c>
      <c r="F1633" s="292"/>
      <c r="G1633" s="288">
        <f t="shared" si="113"/>
        <v>38899</v>
      </c>
      <c r="H1633" s="285"/>
      <c r="I1633" s="292">
        <f t="shared" si="114"/>
        <v>165</v>
      </c>
      <c r="J1633" s="290">
        <f t="shared" si="115"/>
        <v>57.210332000000001</v>
      </c>
      <c r="K1633" s="285"/>
      <c r="L1633" s="288">
        <f t="shared" si="105"/>
        <v>38899</v>
      </c>
      <c r="M1633" s="289"/>
      <c r="N1633" s="289">
        <f t="shared" si="116"/>
        <v>3068</v>
      </c>
      <c r="O1633" s="289">
        <f t="shared" si="116"/>
        <v>1336.5013140000001</v>
      </c>
    </row>
    <row r="1634" spans="2:15" s="287" customFormat="1" ht="12.6">
      <c r="B1634" s="288">
        <f t="shared" si="112"/>
        <v>38930</v>
      </c>
      <c r="C1634" s="285"/>
      <c r="D1634" s="290">
        <f t="shared" si="117"/>
        <v>2881</v>
      </c>
      <c r="E1634" s="290">
        <f t="shared" si="117"/>
        <v>1277.3314559999999</v>
      </c>
      <c r="F1634" s="292"/>
      <c r="G1634" s="288">
        <f t="shared" si="113"/>
        <v>38930</v>
      </c>
      <c r="H1634" s="285"/>
      <c r="I1634" s="292">
        <f t="shared" si="114"/>
        <v>165</v>
      </c>
      <c r="J1634" s="290">
        <f t="shared" si="115"/>
        <v>58.011825999999999</v>
      </c>
      <c r="K1634" s="285"/>
      <c r="L1634" s="288">
        <f t="shared" si="105"/>
        <v>38930</v>
      </c>
      <c r="M1634" s="289"/>
      <c r="N1634" s="289">
        <f t="shared" si="116"/>
        <v>3046</v>
      </c>
      <c r="O1634" s="289">
        <f t="shared" si="116"/>
        <v>1335.3432819999998</v>
      </c>
    </row>
    <row r="1635" spans="2:15" s="287" customFormat="1" ht="12.6">
      <c r="B1635" s="288">
        <f t="shared" si="112"/>
        <v>38961</v>
      </c>
      <c r="C1635" s="285"/>
      <c r="D1635" s="290">
        <f t="shared" si="117"/>
        <v>2865</v>
      </c>
      <c r="E1635" s="290">
        <f t="shared" si="117"/>
        <v>1263.1067499999999</v>
      </c>
      <c r="F1635" s="292"/>
      <c r="G1635" s="288">
        <f t="shared" si="113"/>
        <v>38961</v>
      </c>
      <c r="H1635" s="285"/>
      <c r="I1635" s="292">
        <f t="shared" si="114"/>
        <v>164</v>
      </c>
      <c r="J1635" s="290">
        <f t="shared" si="115"/>
        <v>58.623474000000002</v>
      </c>
      <c r="K1635" s="285"/>
      <c r="L1635" s="288">
        <f t="shared" si="105"/>
        <v>38961</v>
      </c>
      <c r="M1635" s="289"/>
      <c r="N1635" s="289">
        <f t="shared" si="116"/>
        <v>3029</v>
      </c>
      <c r="O1635" s="289">
        <f t="shared" si="116"/>
        <v>1321.7302239999999</v>
      </c>
    </row>
    <row r="1636" spans="2:15" s="287" customFormat="1" ht="12.6">
      <c r="B1636" s="288">
        <f t="shared" si="112"/>
        <v>38991</v>
      </c>
      <c r="C1636" s="285"/>
      <c r="D1636" s="290">
        <f t="shared" si="117"/>
        <v>2846</v>
      </c>
      <c r="E1636" s="290">
        <f t="shared" si="117"/>
        <v>1252.7629160000001</v>
      </c>
      <c r="F1636" s="292"/>
      <c r="G1636" s="288">
        <f t="shared" si="113"/>
        <v>38991</v>
      </c>
      <c r="H1636" s="285"/>
      <c r="I1636" s="292">
        <f t="shared" si="114"/>
        <v>164</v>
      </c>
      <c r="J1636" s="290">
        <f t="shared" si="115"/>
        <v>59.594721000000007</v>
      </c>
      <c r="K1636" s="285"/>
      <c r="L1636" s="288">
        <f t="shared" si="105"/>
        <v>38991</v>
      </c>
      <c r="M1636" s="289"/>
      <c r="N1636" s="289">
        <f t="shared" ref="N1636:N1641" si="118">+D1636+I1636</f>
        <v>3010</v>
      </c>
      <c r="O1636" s="289">
        <f t="shared" ref="O1636:O1641" si="119">+E1636+J1636</f>
        <v>1312.3576370000001</v>
      </c>
    </row>
    <row r="1637" spans="2:15" s="287" customFormat="1" ht="12.6">
      <c r="B1637" s="288">
        <f t="shared" si="112"/>
        <v>39022</v>
      </c>
      <c r="C1637" s="285"/>
      <c r="D1637" s="290">
        <f t="shared" si="117"/>
        <v>2828</v>
      </c>
      <c r="E1637" s="290">
        <f t="shared" si="117"/>
        <v>1213.4061669999999</v>
      </c>
      <c r="F1637" s="292"/>
      <c r="G1637" s="288">
        <f t="shared" si="113"/>
        <v>39022</v>
      </c>
      <c r="H1637" s="285"/>
      <c r="I1637" s="292">
        <f t="shared" si="114"/>
        <v>164</v>
      </c>
      <c r="J1637" s="290">
        <f t="shared" si="115"/>
        <v>58.817665000000005</v>
      </c>
      <c r="K1637" s="285"/>
      <c r="L1637" s="288">
        <f t="shared" si="105"/>
        <v>39022</v>
      </c>
      <c r="M1637" s="289"/>
      <c r="N1637" s="289">
        <f t="shared" si="118"/>
        <v>2992</v>
      </c>
      <c r="O1637" s="289">
        <f t="shared" si="119"/>
        <v>1272.2238319999999</v>
      </c>
    </row>
    <row r="1638" spans="2:15" s="287" customFormat="1" ht="12.6">
      <c r="B1638" s="288">
        <f t="shared" si="112"/>
        <v>39052</v>
      </c>
      <c r="C1638" s="285"/>
      <c r="D1638" s="290">
        <f t="shared" si="117"/>
        <v>2811</v>
      </c>
      <c r="E1638" s="290">
        <f t="shared" si="117"/>
        <v>1183.440715</v>
      </c>
      <c r="F1638" s="292"/>
      <c r="G1638" s="288">
        <f t="shared" si="113"/>
        <v>39052</v>
      </c>
      <c r="H1638" s="285"/>
      <c r="I1638" s="292">
        <f t="shared" si="114"/>
        <v>164</v>
      </c>
      <c r="J1638" s="290">
        <f t="shared" si="115"/>
        <v>59.002262999999999</v>
      </c>
      <c r="K1638" s="285"/>
      <c r="L1638" s="288">
        <f t="shared" si="105"/>
        <v>39052</v>
      </c>
      <c r="M1638" s="289"/>
      <c r="N1638" s="289">
        <f t="shared" si="118"/>
        <v>2975</v>
      </c>
      <c r="O1638" s="289">
        <f t="shared" si="119"/>
        <v>1242.442978</v>
      </c>
    </row>
    <row r="1639" spans="2:15" s="287" customFormat="1" ht="12.6">
      <c r="B1639" s="288">
        <f t="shared" si="112"/>
        <v>39083</v>
      </c>
      <c r="C1639" s="285"/>
      <c r="D1639" s="290">
        <f t="shared" si="117"/>
        <v>2802</v>
      </c>
      <c r="E1639" s="290">
        <f t="shared" si="117"/>
        <v>1173.3368370000001</v>
      </c>
      <c r="F1639" s="292"/>
      <c r="G1639" s="288">
        <f t="shared" si="113"/>
        <v>39083</v>
      </c>
      <c r="H1639" s="285"/>
      <c r="I1639" s="292">
        <f t="shared" si="114"/>
        <v>163</v>
      </c>
      <c r="J1639" s="290">
        <f t="shared" si="115"/>
        <v>53.461423000000003</v>
      </c>
      <c r="K1639" s="285"/>
      <c r="L1639" s="288">
        <f t="shared" si="105"/>
        <v>39083</v>
      </c>
      <c r="M1639" s="289"/>
      <c r="N1639" s="289">
        <f t="shared" si="118"/>
        <v>2965</v>
      </c>
      <c r="O1639" s="289">
        <f t="shared" si="119"/>
        <v>1226.79826</v>
      </c>
    </row>
    <row r="1640" spans="2:15" s="287" customFormat="1" ht="12.6">
      <c r="B1640" s="288">
        <f t="shared" si="112"/>
        <v>39114</v>
      </c>
      <c r="C1640" s="285"/>
      <c r="D1640" s="290">
        <f t="shared" si="117"/>
        <v>2795</v>
      </c>
      <c r="E1640" s="290">
        <f t="shared" si="117"/>
        <v>1171.0270290000001</v>
      </c>
      <c r="F1640" s="292"/>
      <c r="G1640" s="288">
        <f t="shared" si="113"/>
        <v>39114</v>
      </c>
      <c r="H1640" s="285"/>
      <c r="I1640" s="292">
        <f t="shared" si="114"/>
        <v>163</v>
      </c>
      <c r="J1640" s="290">
        <f t="shared" si="115"/>
        <v>54.247681</v>
      </c>
      <c r="K1640" s="285"/>
      <c r="L1640" s="288">
        <f t="shared" si="105"/>
        <v>39114</v>
      </c>
      <c r="M1640" s="289"/>
      <c r="N1640" s="289">
        <f t="shared" si="118"/>
        <v>2958</v>
      </c>
      <c r="O1640" s="289">
        <f t="shared" si="119"/>
        <v>1225.2747100000001</v>
      </c>
    </row>
    <row r="1641" spans="2:15" s="287" customFormat="1" ht="12.6">
      <c r="B1641" s="288">
        <f t="shared" si="112"/>
        <v>39142</v>
      </c>
      <c r="C1641" s="285"/>
      <c r="D1641" s="290">
        <f t="shared" si="117"/>
        <v>2766</v>
      </c>
      <c r="E1641" s="290">
        <f t="shared" si="117"/>
        <v>1167.6039619999999</v>
      </c>
      <c r="F1641" s="292"/>
      <c r="G1641" s="288">
        <f t="shared" si="113"/>
        <v>39142</v>
      </c>
      <c r="H1641" s="285"/>
      <c r="I1641" s="292">
        <f t="shared" si="114"/>
        <v>161</v>
      </c>
      <c r="J1641" s="290">
        <f t="shared" si="115"/>
        <v>53.383159999999997</v>
      </c>
      <c r="K1641" s="285"/>
      <c r="L1641" s="288">
        <f t="shared" si="105"/>
        <v>39142</v>
      </c>
      <c r="M1641" s="289"/>
      <c r="N1641" s="289">
        <f t="shared" si="118"/>
        <v>2927</v>
      </c>
      <c r="O1641" s="289">
        <f t="shared" si="119"/>
        <v>1220.987122</v>
      </c>
    </row>
    <row r="1642" spans="2:15" s="287" customFormat="1" ht="12.6">
      <c r="B1642" s="288">
        <f t="shared" si="112"/>
        <v>39173</v>
      </c>
      <c r="C1642" s="285"/>
      <c r="D1642" s="290">
        <f t="shared" si="117"/>
        <v>2758</v>
      </c>
      <c r="E1642" s="290">
        <f t="shared" si="117"/>
        <v>1177.8548490000001</v>
      </c>
      <c r="F1642" s="292"/>
      <c r="G1642" s="288">
        <f t="shared" si="113"/>
        <v>39173</v>
      </c>
      <c r="H1642" s="285"/>
      <c r="I1642" s="292">
        <f t="shared" si="114"/>
        <v>160</v>
      </c>
      <c r="J1642" s="290">
        <f t="shared" si="115"/>
        <v>56.724634999999999</v>
      </c>
      <c r="K1642" s="285"/>
      <c r="L1642" s="288">
        <f t="shared" si="105"/>
        <v>39173</v>
      </c>
      <c r="M1642" s="289"/>
      <c r="N1642" s="289">
        <f t="shared" ref="N1642:O1644" si="120">+D1642+I1642</f>
        <v>2918</v>
      </c>
      <c r="O1642" s="289">
        <f t="shared" si="120"/>
        <v>1234.5794840000001</v>
      </c>
    </row>
    <row r="1643" spans="2:15" s="287" customFormat="1" ht="12.6">
      <c r="B1643" s="288">
        <f t="shared" si="112"/>
        <v>39203</v>
      </c>
      <c r="C1643" s="285"/>
      <c r="D1643" s="290">
        <f t="shared" si="117"/>
        <v>2752</v>
      </c>
      <c r="E1643" s="290">
        <f t="shared" si="117"/>
        <v>1175.323744</v>
      </c>
      <c r="F1643" s="292"/>
      <c r="G1643" s="288">
        <f t="shared" si="113"/>
        <v>39203</v>
      </c>
      <c r="H1643" s="285"/>
      <c r="I1643" s="292">
        <f t="shared" si="114"/>
        <v>160</v>
      </c>
      <c r="J1643" s="290">
        <f t="shared" si="115"/>
        <v>57.185895000000002</v>
      </c>
      <c r="K1643" s="285"/>
      <c r="L1643" s="288">
        <f t="shared" si="105"/>
        <v>39203</v>
      </c>
      <c r="M1643" s="289"/>
      <c r="N1643" s="289">
        <f t="shared" si="120"/>
        <v>2912</v>
      </c>
      <c r="O1643" s="289">
        <f t="shared" si="120"/>
        <v>1232.5096390000001</v>
      </c>
    </row>
    <row r="1644" spans="2:15" s="287" customFormat="1" ht="12.6">
      <c r="B1644" s="288">
        <f t="shared" si="112"/>
        <v>39234</v>
      </c>
      <c r="C1644" s="285"/>
      <c r="D1644" s="290">
        <f t="shared" si="117"/>
        <v>2739</v>
      </c>
      <c r="E1644" s="290">
        <f t="shared" si="117"/>
        <v>1172.558732</v>
      </c>
      <c r="F1644" s="292"/>
      <c r="G1644" s="288">
        <f t="shared" si="113"/>
        <v>39234</v>
      </c>
      <c r="H1644" s="285"/>
      <c r="I1644" s="292">
        <f t="shared" si="114"/>
        <v>160</v>
      </c>
      <c r="J1644" s="290">
        <f t="shared" si="115"/>
        <v>56.847847999999999</v>
      </c>
      <c r="K1644" s="285"/>
      <c r="L1644" s="288">
        <f t="shared" si="105"/>
        <v>39234</v>
      </c>
      <c r="M1644" s="285"/>
      <c r="N1644" s="289">
        <f t="shared" si="120"/>
        <v>2899</v>
      </c>
      <c r="O1644" s="289">
        <f t="shared" si="120"/>
        <v>1229.4065799999998</v>
      </c>
    </row>
    <row r="1645" spans="2:15" s="287" customFormat="1" ht="12.6">
      <c r="B1645" s="288">
        <f t="shared" si="112"/>
        <v>39264</v>
      </c>
      <c r="C1645" s="285"/>
      <c r="D1645" s="290">
        <f t="shared" si="117"/>
        <v>2732</v>
      </c>
      <c r="E1645" s="290">
        <f t="shared" si="117"/>
        <v>1152.894937</v>
      </c>
      <c r="F1645" s="292"/>
      <c r="G1645" s="288">
        <f t="shared" si="113"/>
        <v>39264</v>
      </c>
      <c r="H1645" s="285"/>
      <c r="I1645" s="292">
        <f t="shared" si="114"/>
        <v>159</v>
      </c>
      <c r="J1645" s="290">
        <f t="shared" si="115"/>
        <v>57.927463000000003</v>
      </c>
      <c r="K1645" s="285"/>
      <c r="L1645" s="288">
        <f t="shared" si="105"/>
        <v>39264</v>
      </c>
      <c r="M1645" s="285"/>
      <c r="N1645" s="289">
        <f t="shared" ref="N1645:O1647" si="121">+D1645+I1645</f>
        <v>2891</v>
      </c>
      <c r="O1645" s="289">
        <f t="shared" si="121"/>
        <v>1210.8224</v>
      </c>
    </row>
    <row r="1646" spans="2:15" s="287" customFormat="1" ht="12.6">
      <c r="B1646" s="288">
        <f t="shared" si="112"/>
        <v>39295</v>
      </c>
      <c r="C1646" s="285"/>
      <c r="D1646" s="290">
        <f t="shared" si="117"/>
        <v>2728</v>
      </c>
      <c r="E1646" s="290">
        <f t="shared" si="117"/>
        <v>1152.8123410000001</v>
      </c>
      <c r="F1646" s="292"/>
      <c r="G1646" s="288">
        <f t="shared" si="113"/>
        <v>39295</v>
      </c>
      <c r="H1646" s="285"/>
      <c r="I1646" s="292">
        <f t="shared" si="114"/>
        <v>158</v>
      </c>
      <c r="J1646" s="290">
        <f t="shared" si="115"/>
        <v>58.725211999999999</v>
      </c>
      <c r="K1646" s="285"/>
      <c r="L1646" s="288">
        <f t="shared" si="105"/>
        <v>39295</v>
      </c>
      <c r="M1646" s="285"/>
      <c r="N1646" s="289">
        <f t="shared" si="121"/>
        <v>2886</v>
      </c>
      <c r="O1646" s="289">
        <f t="shared" si="121"/>
        <v>1211.5375530000001</v>
      </c>
    </row>
    <row r="1647" spans="2:15" s="287" customFormat="1" ht="12.6">
      <c r="B1647" s="288">
        <f t="shared" si="112"/>
        <v>39326</v>
      </c>
      <c r="C1647" s="285"/>
      <c r="D1647" s="290">
        <f t="shared" si="117"/>
        <v>2718</v>
      </c>
      <c r="E1647" s="290">
        <f t="shared" si="117"/>
        <v>1157.37835</v>
      </c>
      <c r="F1647" s="292"/>
      <c r="G1647" s="288">
        <f t="shared" si="113"/>
        <v>39326</v>
      </c>
      <c r="H1647" s="285"/>
      <c r="I1647" s="292">
        <f t="shared" si="114"/>
        <v>158</v>
      </c>
      <c r="J1647" s="290">
        <f t="shared" si="115"/>
        <v>58.457600999999997</v>
      </c>
      <c r="K1647" s="285"/>
      <c r="L1647" s="288">
        <f t="shared" si="105"/>
        <v>39326</v>
      </c>
      <c r="M1647" s="285"/>
      <c r="N1647" s="289">
        <f t="shared" si="121"/>
        <v>2876</v>
      </c>
      <c r="O1647" s="289">
        <f t="shared" si="121"/>
        <v>1215.835951</v>
      </c>
    </row>
    <row r="1648" spans="2:15" s="287" customFormat="1" ht="12.6">
      <c r="B1648" s="288">
        <f t="shared" si="112"/>
        <v>39356</v>
      </c>
      <c r="C1648" s="285"/>
      <c r="D1648" s="290">
        <f t="shared" si="117"/>
        <v>2709</v>
      </c>
      <c r="E1648" s="290">
        <f t="shared" si="117"/>
        <v>1162.9805650000001</v>
      </c>
      <c r="F1648" s="292"/>
      <c r="G1648" s="288">
        <f t="shared" si="113"/>
        <v>39356</v>
      </c>
      <c r="H1648" s="285"/>
      <c r="I1648" s="292">
        <f t="shared" si="114"/>
        <v>158</v>
      </c>
      <c r="J1648" s="290">
        <f t="shared" si="115"/>
        <v>58.882762</v>
      </c>
      <c r="K1648" s="285"/>
      <c r="L1648" s="288">
        <f t="shared" si="105"/>
        <v>39356</v>
      </c>
      <c r="M1648" s="285"/>
      <c r="N1648" s="289">
        <f t="shared" ref="N1648:O1653" si="122">+D1648+I1648</f>
        <v>2867</v>
      </c>
      <c r="O1648" s="289">
        <f t="shared" si="122"/>
        <v>1221.863327</v>
      </c>
    </row>
    <row r="1649" spans="2:15" s="287" customFormat="1" ht="12.6">
      <c r="B1649" s="288">
        <f t="shared" si="112"/>
        <v>39387</v>
      </c>
      <c r="C1649" s="285"/>
      <c r="D1649" s="290">
        <f t="shared" si="117"/>
        <v>2694</v>
      </c>
      <c r="E1649" s="290">
        <f t="shared" si="117"/>
        <v>1153.70659</v>
      </c>
      <c r="F1649" s="292"/>
      <c r="G1649" s="288">
        <f t="shared" si="113"/>
        <v>39387</v>
      </c>
      <c r="H1649" s="285"/>
      <c r="I1649" s="292">
        <f t="shared" si="114"/>
        <v>157</v>
      </c>
      <c r="J1649" s="290">
        <f t="shared" si="115"/>
        <v>54.662512</v>
      </c>
      <c r="K1649" s="285"/>
      <c r="L1649" s="288">
        <f t="shared" si="105"/>
        <v>39387</v>
      </c>
      <c r="M1649" s="285"/>
      <c r="N1649" s="289">
        <f t="shared" si="122"/>
        <v>2851</v>
      </c>
      <c r="O1649" s="289">
        <f t="shared" si="122"/>
        <v>1208.3691020000001</v>
      </c>
    </row>
    <row r="1650" spans="2:15" s="287" customFormat="1" ht="12.6">
      <c r="B1650" s="288">
        <f t="shared" si="112"/>
        <v>39417</v>
      </c>
      <c r="C1650" s="285"/>
      <c r="D1650" s="290">
        <f t="shared" si="117"/>
        <v>2685</v>
      </c>
      <c r="E1650" s="290">
        <f t="shared" si="117"/>
        <v>1168.1288340000001</v>
      </c>
      <c r="F1650" s="292"/>
      <c r="G1650" s="288">
        <f t="shared" si="113"/>
        <v>39417</v>
      </c>
      <c r="H1650" s="285"/>
      <c r="I1650" s="292">
        <f t="shared" si="114"/>
        <v>157</v>
      </c>
      <c r="J1650" s="290">
        <f t="shared" si="115"/>
        <v>55.173667999999999</v>
      </c>
      <c r="K1650" s="285"/>
      <c r="L1650" s="288">
        <f t="shared" si="105"/>
        <v>39417</v>
      </c>
      <c r="M1650" s="285"/>
      <c r="N1650" s="289">
        <f t="shared" si="122"/>
        <v>2842</v>
      </c>
      <c r="O1650" s="289">
        <f t="shared" si="122"/>
        <v>1223.302502</v>
      </c>
    </row>
    <row r="1651" spans="2:15" s="287" customFormat="1" ht="12.6">
      <c r="B1651" s="288">
        <f t="shared" si="112"/>
        <v>39448</v>
      </c>
      <c r="C1651" s="285"/>
      <c r="D1651" s="290">
        <f t="shared" si="117"/>
        <v>2672</v>
      </c>
      <c r="E1651" s="290">
        <f t="shared" si="117"/>
        <v>1157.6824240000001</v>
      </c>
      <c r="F1651" s="292"/>
      <c r="G1651" s="288">
        <f t="shared" si="113"/>
        <v>39448</v>
      </c>
      <c r="H1651" s="285"/>
      <c r="I1651" s="292">
        <f t="shared" si="114"/>
        <v>157</v>
      </c>
      <c r="J1651" s="290">
        <f t="shared" si="115"/>
        <v>54.977854000000001</v>
      </c>
      <c r="K1651" s="285"/>
      <c r="L1651" s="288">
        <f t="shared" si="105"/>
        <v>39448</v>
      </c>
      <c r="M1651" s="285"/>
      <c r="N1651" s="289">
        <f t="shared" si="122"/>
        <v>2829</v>
      </c>
      <c r="O1651" s="289">
        <f t="shared" si="122"/>
        <v>1212.6602780000001</v>
      </c>
    </row>
    <row r="1652" spans="2:15" s="287" customFormat="1" ht="12.6">
      <c r="B1652" s="288">
        <f t="shared" si="112"/>
        <v>39479</v>
      </c>
      <c r="C1652" s="285"/>
      <c r="D1652" s="290">
        <f t="shared" ref="D1652:E1671" si="123">+D289</f>
        <v>2664</v>
      </c>
      <c r="E1652" s="290">
        <f t="shared" si="123"/>
        <v>1168.685835</v>
      </c>
      <c r="F1652" s="292"/>
      <c r="G1652" s="288">
        <f t="shared" si="113"/>
        <v>39479</v>
      </c>
      <c r="H1652" s="285"/>
      <c r="I1652" s="292">
        <f t="shared" si="114"/>
        <v>157</v>
      </c>
      <c r="J1652" s="290">
        <f t="shared" si="115"/>
        <v>55.598658</v>
      </c>
      <c r="K1652" s="285"/>
      <c r="L1652" s="288">
        <f t="shared" si="105"/>
        <v>39479</v>
      </c>
      <c r="M1652" s="285"/>
      <c r="N1652" s="289">
        <f t="shared" si="122"/>
        <v>2821</v>
      </c>
      <c r="O1652" s="289">
        <f t="shared" si="122"/>
        <v>1224.2844930000001</v>
      </c>
    </row>
    <row r="1653" spans="2:15" s="287" customFormat="1" ht="12.6">
      <c r="B1653" s="288">
        <f t="shared" si="112"/>
        <v>39508</v>
      </c>
      <c r="C1653" s="285"/>
      <c r="D1653" s="290">
        <f t="shared" si="123"/>
        <v>2659</v>
      </c>
      <c r="E1653" s="290">
        <f t="shared" si="123"/>
        <v>1179.3129779999999</v>
      </c>
      <c r="F1653" s="292"/>
      <c r="G1653" s="288">
        <f t="shared" si="113"/>
        <v>39508</v>
      </c>
      <c r="H1653" s="285"/>
      <c r="I1653" s="292">
        <f t="shared" si="114"/>
        <v>157</v>
      </c>
      <c r="J1653" s="290">
        <f t="shared" si="115"/>
        <v>57.123449999999998</v>
      </c>
      <c r="K1653" s="285"/>
      <c r="L1653" s="288">
        <f t="shared" si="105"/>
        <v>39508</v>
      </c>
      <c r="M1653" s="285"/>
      <c r="N1653" s="289">
        <f t="shared" si="122"/>
        <v>2816</v>
      </c>
      <c r="O1653" s="289">
        <f t="shared" si="122"/>
        <v>1236.436428</v>
      </c>
    </row>
    <row r="1654" spans="2:15" s="287" customFormat="1" ht="12.6">
      <c r="B1654" s="288">
        <f t="shared" si="112"/>
        <v>39539</v>
      </c>
      <c r="C1654" s="285"/>
      <c r="D1654" s="290">
        <f t="shared" si="123"/>
        <v>2654</v>
      </c>
      <c r="E1654" s="290">
        <f t="shared" si="123"/>
        <v>1211.525697</v>
      </c>
      <c r="F1654" s="292"/>
      <c r="G1654" s="288">
        <f t="shared" si="113"/>
        <v>39539</v>
      </c>
      <c r="H1654" s="285"/>
      <c r="I1654" s="292">
        <f t="shared" si="114"/>
        <v>156</v>
      </c>
      <c r="J1654" s="290">
        <f t="shared" si="115"/>
        <v>60.819854999999997</v>
      </c>
      <c r="K1654" s="285"/>
      <c r="L1654" s="288">
        <f t="shared" si="105"/>
        <v>39539</v>
      </c>
      <c r="M1654" s="285"/>
      <c r="N1654" s="289">
        <f t="shared" ref="N1654:O1656" si="124">+D1654+I1654</f>
        <v>2810</v>
      </c>
      <c r="O1654" s="289">
        <f t="shared" si="124"/>
        <v>1272.345552</v>
      </c>
    </row>
    <row r="1655" spans="2:15" s="287" customFormat="1" ht="12.6">
      <c r="B1655" s="288">
        <f t="shared" si="112"/>
        <v>39569</v>
      </c>
      <c r="C1655" s="285"/>
      <c r="D1655" s="290">
        <f t="shared" si="123"/>
        <v>2648</v>
      </c>
      <c r="E1655" s="290">
        <f t="shared" si="123"/>
        <v>1233.086849</v>
      </c>
      <c r="F1655" s="292"/>
      <c r="G1655" s="288">
        <f t="shared" si="113"/>
        <v>39569</v>
      </c>
      <c r="H1655" s="285"/>
      <c r="I1655" s="292">
        <f t="shared" si="114"/>
        <v>156</v>
      </c>
      <c r="J1655" s="290">
        <f t="shared" si="115"/>
        <v>62.546869000000001</v>
      </c>
      <c r="K1655" s="285"/>
      <c r="L1655" s="288">
        <f t="shared" si="105"/>
        <v>39569</v>
      </c>
      <c r="M1655" s="285"/>
      <c r="N1655" s="289">
        <f t="shared" si="124"/>
        <v>2804</v>
      </c>
      <c r="O1655" s="289">
        <f t="shared" si="124"/>
        <v>1295.633718</v>
      </c>
    </row>
    <row r="1656" spans="2:15" s="287" customFormat="1" ht="12.6">
      <c r="B1656" s="288">
        <f t="shared" ref="B1656:B1687" si="125">+B293</f>
        <v>39600</v>
      </c>
      <c r="C1656" s="285"/>
      <c r="D1656" s="290">
        <f t="shared" si="123"/>
        <v>2641</v>
      </c>
      <c r="E1656" s="290">
        <f t="shared" si="123"/>
        <v>1176.134822</v>
      </c>
      <c r="F1656" s="292"/>
      <c r="G1656" s="288">
        <f t="shared" ref="G1656:G1687" si="126">+B925</f>
        <v>39600</v>
      </c>
      <c r="H1656" s="285"/>
      <c r="I1656" s="292">
        <f t="shared" ref="I1656:I1687" si="127">+D925</f>
        <v>156</v>
      </c>
      <c r="J1656" s="290">
        <f t="shared" ref="J1656:J1687" si="128">+E925</f>
        <v>63.089764000000002</v>
      </c>
      <c r="K1656" s="285"/>
      <c r="L1656" s="288">
        <f t="shared" ref="L1656:L1719" si="129">+B1656</f>
        <v>39600</v>
      </c>
      <c r="M1656" s="285"/>
      <c r="N1656" s="289">
        <f t="shared" si="124"/>
        <v>2797</v>
      </c>
      <c r="O1656" s="289">
        <f t="shared" si="124"/>
        <v>1239.224586</v>
      </c>
    </row>
    <row r="1657" spans="2:15" s="287" customFormat="1" ht="12.6">
      <c r="B1657" s="288">
        <f t="shared" si="125"/>
        <v>39630</v>
      </c>
      <c r="C1657" s="285"/>
      <c r="D1657" s="290">
        <f t="shared" si="123"/>
        <v>2632</v>
      </c>
      <c r="E1657" s="290">
        <f t="shared" si="123"/>
        <v>1194.8789320000001</v>
      </c>
      <c r="F1657" s="292"/>
      <c r="G1657" s="288">
        <f t="shared" si="126"/>
        <v>39630</v>
      </c>
      <c r="H1657" s="285"/>
      <c r="I1657" s="292">
        <f t="shared" si="127"/>
        <v>154</v>
      </c>
      <c r="J1657" s="290">
        <f t="shared" si="128"/>
        <v>65.201279999999997</v>
      </c>
      <c r="K1657" s="285"/>
      <c r="L1657" s="288">
        <f t="shared" si="129"/>
        <v>39630</v>
      </c>
      <c r="M1657" s="285"/>
      <c r="N1657" s="289">
        <f t="shared" ref="N1657:O1659" si="130">+D1657+I1657</f>
        <v>2786</v>
      </c>
      <c r="O1657" s="289">
        <f t="shared" si="130"/>
        <v>1260.0802120000001</v>
      </c>
    </row>
    <row r="1658" spans="2:15" s="287" customFormat="1" ht="12.6">
      <c r="B1658" s="288">
        <f t="shared" si="125"/>
        <v>39661</v>
      </c>
      <c r="C1658" s="285"/>
      <c r="D1658" s="290">
        <f t="shared" si="123"/>
        <v>2625</v>
      </c>
      <c r="E1658" s="290">
        <f t="shared" si="123"/>
        <v>1198.888109</v>
      </c>
      <c r="F1658" s="292"/>
      <c r="G1658" s="288">
        <f t="shared" si="126"/>
        <v>39661</v>
      </c>
      <c r="H1658" s="285"/>
      <c r="I1658" s="292">
        <f t="shared" si="127"/>
        <v>154</v>
      </c>
      <c r="J1658" s="290">
        <f t="shared" si="128"/>
        <v>64.361007999999998</v>
      </c>
      <c r="K1658" s="285"/>
      <c r="L1658" s="288">
        <f t="shared" si="129"/>
        <v>39661</v>
      </c>
      <c r="M1658" s="285"/>
      <c r="N1658" s="289">
        <f t="shared" si="130"/>
        <v>2779</v>
      </c>
      <c r="O1658" s="289">
        <f t="shared" si="130"/>
        <v>1263.2491170000001</v>
      </c>
    </row>
    <row r="1659" spans="2:15" s="287" customFormat="1" ht="12.6">
      <c r="B1659" s="288">
        <f t="shared" si="125"/>
        <v>39692</v>
      </c>
      <c r="C1659" s="285"/>
      <c r="D1659" s="290">
        <f t="shared" si="123"/>
        <v>2621</v>
      </c>
      <c r="E1659" s="290">
        <f t="shared" si="123"/>
        <v>1202.990507</v>
      </c>
      <c r="F1659" s="292"/>
      <c r="G1659" s="288">
        <f t="shared" si="126"/>
        <v>39692</v>
      </c>
      <c r="H1659" s="285"/>
      <c r="I1659" s="292">
        <f t="shared" si="127"/>
        <v>154</v>
      </c>
      <c r="J1659" s="290">
        <f t="shared" si="128"/>
        <v>64.961377999999996</v>
      </c>
      <c r="K1659" s="285"/>
      <c r="L1659" s="288">
        <f t="shared" si="129"/>
        <v>39692</v>
      </c>
      <c r="M1659" s="285"/>
      <c r="N1659" s="289">
        <f t="shared" si="130"/>
        <v>2775</v>
      </c>
      <c r="O1659" s="289">
        <f t="shared" si="130"/>
        <v>1267.9518849999999</v>
      </c>
    </row>
    <row r="1660" spans="2:15" s="287" customFormat="1" ht="12.6">
      <c r="B1660" s="288">
        <f t="shared" si="125"/>
        <v>39722</v>
      </c>
      <c r="C1660" s="285"/>
      <c r="D1660" s="290">
        <f t="shared" si="123"/>
        <v>2613</v>
      </c>
      <c r="E1660" s="290">
        <f t="shared" si="123"/>
        <v>1221.6261440000001</v>
      </c>
      <c r="F1660" s="292"/>
      <c r="G1660" s="288">
        <f t="shared" si="126"/>
        <v>39722</v>
      </c>
      <c r="H1660" s="285"/>
      <c r="I1660" s="292">
        <f t="shared" si="127"/>
        <v>154</v>
      </c>
      <c r="J1660" s="290">
        <f t="shared" si="128"/>
        <v>66.354654999999994</v>
      </c>
      <c r="K1660" s="285"/>
      <c r="L1660" s="288">
        <f t="shared" si="129"/>
        <v>39722</v>
      </c>
      <c r="M1660" s="285"/>
      <c r="N1660" s="289">
        <f t="shared" ref="N1660:O1662" si="131">+D1660+I1660</f>
        <v>2767</v>
      </c>
      <c r="O1660" s="289">
        <f t="shared" si="131"/>
        <v>1287.9807990000002</v>
      </c>
    </row>
    <row r="1661" spans="2:15" s="287" customFormat="1" ht="12.6">
      <c r="B1661" s="288">
        <f t="shared" si="125"/>
        <v>39753</v>
      </c>
      <c r="C1661" s="285"/>
      <c r="D1661" s="290">
        <f t="shared" si="123"/>
        <v>2609</v>
      </c>
      <c r="E1661" s="290">
        <f t="shared" si="123"/>
        <v>1228.5640940000001</v>
      </c>
      <c r="F1661" s="292"/>
      <c r="G1661" s="288">
        <f t="shared" si="126"/>
        <v>39753</v>
      </c>
      <c r="H1661" s="285"/>
      <c r="I1661" s="292">
        <f t="shared" si="127"/>
        <v>154</v>
      </c>
      <c r="J1661" s="290">
        <f t="shared" si="128"/>
        <v>65.247185000000002</v>
      </c>
      <c r="K1661" s="285"/>
      <c r="L1661" s="288">
        <f t="shared" si="129"/>
        <v>39753</v>
      </c>
      <c r="M1661" s="285"/>
      <c r="N1661" s="289">
        <f t="shared" si="131"/>
        <v>2763</v>
      </c>
      <c r="O1661" s="289">
        <f t="shared" si="131"/>
        <v>1293.811279</v>
      </c>
    </row>
    <row r="1662" spans="2:15" s="287" customFormat="1" ht="12.6">
      <c r="B1662" s="288">
        <f t="shared" si="125"/>
        <v>39783</v>
      </c>
      <c r="C1662" s="285"/>
      <c r="D1662" s="290">
        <f t="shared" si="123"/>
        <v>2592</v>
      </c>
      <c r="E1662" s="290">
        <f t="shared" si="123"/>
        <v>1225.8214809999999</v>
      </c>
      <c r="F1662" s="292"/>
      <c r="G1662" s="288">
        <f t="shared" si="126"/>
        <v>39783</v>
      </c>
      <c r="H1662" s="285"/>
      <c r="I1662" s="292">
        <f t="shared" si="127"/>
        <v>153</v>
      </c>
      <c r="J1662" s="290">
        <f t="shared" si="128"/>
        <v>65.707491000000005</v>
      </c>
      <c r="K1662" s="285"/>
      <c r="L1662" s="288">
        <f t="shared" si="129"/>
        <v>39783</v>
      </c>
      <c r="M1662" s="285"/>
      <c r="N1662" s="289">
        <f t="shared" si="131"/>
        <v>2745</v>
      </c>
      <c r="O1662" s="289">
        <f t="shared" si="131"/>
        <v>1291.5289720000001</v>
      </c>
    </row>
    <row r="1663" spans="2:15" s="287" customFormat="1" ht="12.6">
      <c r="B1663" s="288">
        <f t="shared" si="125"/>
        <v>39814</v>
      </c>
      <c r="C1663" s="285"/>
      <c r="D1663" s="290">
        <f t="shared" si="123"/>
        <v>2589</v>
      </c>
      <c r="E1663" s="290">
        <f t="shared" si="123"/>
        <v>1232.4908129999999</v>
      </c>
      <c r="F1663" s="292"/>
      <c r="G1663" s="288">
        <f t="shared" si="126"/>
        <v>39814</v>
      </c>
      <c r="H1663" s="285"/>
      <c r="I1663" s="292">
        <f t="shared" si="127"/>
        <v>153</v>
      </c>
      <c r="J1663" s="290">
        <f t="shared" si="128"/>
        <v>66.352830999999995</v>
      </c>
      <c r="K1663" s="285"/>
      <c r="L1663" s="288">
        <f t="shared" si="129"/>
        <v>39814</v>
      </c>
      <c r="M1663" s="285"/>
      <c r="N1663" s="289">
        <f t="shared" ref="N1663:O1665" si="132">+D1663+I1663</f>
        <v>2742</v>
      </c>
      <c r="O1663" s="289">
        <f t="shared" si="132"/>
        <v>1298.8436439999998</v>
      </c>
    </row>
    <row r="1664" spans="2:15" s="287" customFormat="1" ht="12.6">
      <c r="B1664" s="288">
        <f t="shared" si="125"/>
        <v>39845</v>
      </c>
      <c r="C1664" s="285"/>
      <c r="D1664" s="290">
        <f t="shared" si="123"/>
        <v>2583</v>
      </c>
      <c r="E1664" s="290">
        <f t="shared" si="123"/>
        <v>1224.606149</v>
      </c>
      <c r="F1664" s="292"/>
      <c r="G1664" s="288">
        <f t="shared" si="126"/>
        <v>39845</v>
      </c>
      <c r="H1664" s="285"/>
      <c r="I1664" s="292">
        <f t="shared" si="127"/>
        <v>153</v>
      </c>
      <c r="J1664" s="290">
        <f t="shared" si="128"/>
        <v>65.891030000000001</v>
      </c>
      <c r="K1664" s="285"/>
      <c r="L1664" s="288">
        <f t="shared" si="129"/>
        <v>39845</v>
      </c>
      <c r="M1664" s="285"/>
      <c r="N1664" s="289">
        <f t="shared" si="132"/>
        <v>2736</v>
      </c>
      <c r="O1664" s="289">
        <f t="shared" si="132"/>
        <v>1290.497179</v>
      </c>
    </row>
    <row r="1665" spans="2:15" s="287" customFormat="1" ht="12.6">
      <c r="B1665" s="288">
        <f t="shared" si="125"/>
        <v>39873</v>
      </c>
      <c r="C1665" s="285"/>
      <c r="D1665" s="290">
        <f t="shared" si="123"/>
        <v>2582</v>
      </c>
      <c r="E1665" s="290">
        <f t="shared" si="123"/>
        <v>1237.2857939999999</v>
      </c>
      <c r="F1665" s="292"/>
      <c r="G1665" s="288">
        <f t="shared" si="126"/>
        <v>39873</v>
      </c>
      <c r="H1665" s="285"/>
      <c r="I1665" s="292">
        <f t="shared" si="127"/>
        <v>151</v>
      </c>
      <c r="J1665" s="290">
        <f t="shared" si="128"/>
        <v>66.346472000000006</v>
      </c>
      <c r="K1665" s="285"/>
      <c r="L1665" s="288">
        <f t="shared" si="129"/>
        <v>39873</v>
      </c>
      <c r="M1665" s="285"/>
      <c r="N1665" s="289">
        <f t="shared" si="132"/>
        <v>2733</v>
      </c>
      <c r="O1665" s="289">
        <f t="shared" si="132"/>
        <v>1303.6322659999998</v>
      </c>
    </row>
    <row r="1666" spans="2:15" s="287" customFormat="1" ht="12.6">
      <c r="B1666" s="288">
        <f t="shared" si="125"/>
        <v>39904</v>
      </c>
      <c r="C1666" s="285"/>
      <c r="D1666" s="290">
        <f t="shared" si="123"/>
        <v>2572</v>
      </c>
      <c r="E1666" s="290">
        <f t="shared" si="123"/>
        <v>1260.5605519999999</v>
      </c>
      <c r="F1666" s="292"/>
      <c r="G1666" s="288">
        <f t="shared" si="126"/>
        <v>39904</v>
      </c>
      <c r="H1666" s="285"/>
      <c r="I1666" s="292">
        <f t="shared" si="127"/>
        <v>151</v>
      </c>
      <c r="J1666" s="290">
        <f t="shared" si="128"/>
        <v>89.190599000000006</v>
      </c>
      <c r="K1666" s="285"/>
      <c r="L1666" s="288">
        <f t="shared" si="129"/>
        <v>39904</v>
      </c>
      <c r="M1666" s="285"/>
      <c r="N1666" s="289">
        <f t="shared" ref="N1666:O1668" si="133">+D1666+I1666</f>
        <v>2723</v>
      </c>
      <c r="O1666" s="289">
        <f t="shared" si="133"/>
        <v>1349.7511509999999</v>
      </c>
    </row>
    <row r="1667" spans="2:15" s="287" customFormat="1" ht="12.6">
      <c r="B1667" s="288">
        <f t="shared" si="125"/>
        <v>39934</v>
      </c>
      <c r="C1667" s="285"/>
      <c r="D1667" s="290">
        <f t="shared" si="123"/>
        <v>2568</v>
      </c>
      <c r="E1667" s="290">
        <f t="shared" si="123"/>
        <v>1285.1364149999999</v>
      </c>
      <c r="F1667" s="292"/>
      <c r="G1667" s="288">
        <f t="shared" si="126"/>
        <v>39934</v>
      </c>
      <c r="H1667" s="285"/>
      <c r="I1667" s="292">
        <f t="shared" si="127"/>
        <v>151</v>
      </c>
      <c r="J1667" s="290">
        <f t="shared" si="128"/>
        <v>92.940443999999999</v>
      </c>
      <c r="K1667" s="285"/>
      <c r="L1667" s="288">
        <f t="shared" si="129"/>
        <v>39934</v>
      </c>
      <c r="M1667" s="285"/>
      <c r="N1667" s="289">
        <f t="shared" si="133"/>
        <v>2719</v>
      </c>
      <c r="O1667" s="289">
        <f t="shared" si="133"/>
        <v>1378.076859</v>
      </c>
    </row>
    <row r="1668" spans="2:15" s="287" customFormat="1" ht="12.6">
      <c r="B1668" s="288">
        <f t="shared" si="125"/>
        <v>39965</v>
      </c>
      <c r="C1668" s="285"/>
      <c r="D1668" s="290">
        <f t="shared" si="123"/>
        <v>2560</v>
      </c>
      <c r="E1668" s="290">
        <f t="shared" si="123"/>
        <v>1291.3620229999999</v>
      </c>
      <c r="F1668" s="292"/>
      <c r="G1668" s="288">
        <f t="shared" si="126"/>
        <v>39965</v>
      </c>
      <c r="H1668" s="285"/>
      <c r="I1668" s="292">
        <f t="shared" si="127"/>
        <v>151</v>
      </c>
      <c r="J1668" s="290">
        <f t="shared" si="128"/>
        <v>70.803301000000005</v>
      </c>
      <c r="K1668" s="285"/>
      <c r="L1668" s="288">
        <f t="shared" si="129"/>
        <v>39965</v>
      </c>
      <c r="M1668" s="285"/>
      <c r="N1668" s="289">
        <f t="shared" ref="N1668:N1673" si="134">+D1668+I1668</f>
        <v>2711</v>
      </c>
      <c r="O1668" s="289">
        <f t="shared" si="133"/>
        <v>1362.1653239999998</v>
      </c>
    </row>
    <row r="1669" spans="2:15" s="287" customFormat="1" ht="12.6">
      <c r="B1669" s="288">
        <f t="shared" si="125"/>
        <v>39995</v>
      </c>
      <c r="C1669" s="285"/>
      <c r="D1669" s="290">
        <f t="shared" si="123"/>
        <v>2553</v>
      </c>
      <c r="E1669" s="290">
        <f t="shared" si="123"/>
        <v>1286.6807209999999</v>
      </c>
      <c r="F1669" s="292"/>
      <c r="G1669" s="288">
        <f t="shared" si="126"/>
        <v>39995</v>
      </c>
      <c r="H1669" s="285"/>
      <c r="I1669" s="292">
        <f t="shared" si="127"/>
        <v>150</v>
      </c>
      <c r="J1669" s="290">
        <f t="shared" si="128"/>
        <v>71.972408999999999</v>
      </c>
      <c r="K1669" s="285"/>
      <c r="L1669" s="288">
        <f t="shared" si="129"/>
        <v>39995</v>
      </c>
      <c r="M1669" s="285"/>
      <c r="N1669" s="289">
        <f t="shared" si="134"/>
        <v>2703</v>
      </c>
      <c r="O1669" s="289">
        <f t="shared" ref="O1669:O1674" si="135">+E1669+J1669</f>
        <v>1358.6531299999999</v>
      </c>
    </row>
    <row r="1670" spans="2:15" s="287" customFormat="1" ht="12.6">
      <c r="B1670" s="288">
        <f t="shared" si="125"/>
        <v>40026</v>
      </c>
      <c r="C1670" s="285"/>
      <c r="D1670" s="290">
        <f t="shared" si="123"/>
        <v>2539</v>
      </c>
      <c r="E1670" s="290">
        <f t="shared" si="123"/>
        <v>1280.35536</v>
      </c>
      <c r="F1670" s="292"/>
      <c r="G1670" s="288">
        <f t="shared" si="126"/>
        <v>40026</v>
      </c>
      <c r="H1670" s="285"/>
      <c r="I1670" s="292">
        <f t="shared" si="127"/>
        <v>148</v>
      </c>
      <c r="J1670" s="290">
        <f t="shared" si="128"/>
        <v>72.551957999999999</v>
      </c>
      <c r="K1670" s="285"/>
      <c r="L1670" s="288">
        <f t="shared" si="129"/>
        <v>40026</v>
      </c>
      <c r="M1670" s="285"/>
      <c r="N1670" s="289">
        <f t="shared" si="134"/>
        <v>2687</v>
      </c>
      <c r="O1670" s="289">
        <f t="shared" si="135"/>
        <v>1352.907318</v>
      </c>
    </row>
    <row r="1671" spans="2:15" s="287" customFormat="1" ht="12.6">
      <c r="B1671" s="288">
        <f t="shared" si="125"/>
        <v>40057</v>
      </c>
      <c r="C1671" s="285"/>
      <c r="D1671" s="290">
        <f t="shared" si="123"/>
        <v>2534</v>
      </c>
      <c r="E1671" s="290">
        <f t="shared" si="123"/>
        <v>1281.689271</v>
      </c>
      <c r="F1671" s="292"/>
      <c r="G1671" s="288">
        <f t="shared" si="126"/>
        <v>40057</v>
      </c>
      <c r="H1671" s="285"/>
      <c r="I1671" s="292">
        <f t="shared" si="127"/>
        <v>148</v>
      </c>
      <c r="J1671" s="290">
        <f t="shared" si="128"/>
        <v>73.098933000000002</v>
      </c>
      <c r="K1671" s="285"/>
      <c r="L1671" s="288">
        <f t="shared" si="129"/>
        <v>40057</v>
      </c>
      <c r="M1671" s="285"/>
      <c r="N1671" s="289">
        <f t="shared" si="134"/>
        <v>2682</v>
      </c>
      <c r="O1671" s="289">
        <f t="shared" si="135"/>
        <v>1354.788204</v>
      </c>
    </row>
    <row r="1672" spans="2:15" s="287" customFormat="1" ht="12.6">
      <c r="B1672" s="288">
        <f t="shared" si="125"/>
        <v>40087</v>
      </c>
      <c r="C1672" s="285"/>
      <c r="D1672" s="290">
        <f t="shared" ref="D1672:E1691" si="136">+D309</f>
        <v>2529</v>
      </c>
      <c r="E1672" s="290">
        <f t="shared" si="136"/>
        <v>1294.3852059999999</v>
      </c>
      <c r="F1672" s="292"/>
      <c r="G1672" s="288">
        <f t="shared" si="126"/>
        <v>40087</v>
      </c>
      <c r="H1672" s="285"/>
      <c r="I1672" s="292">
        <f t="shared" si="127"/>
        <v>147</v>
      </c>
      <c r="J1672" s="290">
        <f t="shared" si="128"/>
        <v>73.391150999999994</v>
      </c>
      <c r="K1672" s="285"/>
      <c r="L1672" s="288">
        <f t="shared" si="129"/>
        <v>40087</v>
      </c>
      <c r="M1672" s="285"/>
      <c r="N1672" s="289">
        <f t="shared" si="134"/>
        <v>2676</v>
      </c>
      <c r="O1672" s="289">
        <f t="shared" si="135"/>
        <v>1367.776357</v>
      </c>
    </row>
    <row r="1673" spans="2:15" s="287" customFormat="1" ht="12.6">
      <c r="B1673" s="288">
        <f t="shared" si="125"/>
        <v>40118</v>
      </c>
      <c r="C1673" s="285"/>
      <c r="D1673" s="290">
        <f t="shared" si="136"/>
        <v>2525</v>
      </c>
      <c r="E1673" s="290">
        <f t="shared" si="136"/>
        <v>1290.2557019999999</v>
      </c>
      <c r="F1673" s="292"/>
      <c r="G1673" s="288">
        <f t="shared" si="126"/>
        <v>40118</v>
      </c>
      <c r="H1673" s="285"/>
      <c r="I1673" s="292">
        <f t="shared" si="127"/>
        <v>147</v>
      </c>
      <c r="J1673" s="290">
        <f t="shared" si="128"/>
        <v>76.665941000000004</v>
      </c>
      <c r="K1673" s="285"/>
      <c r="L1673" s="288">
        <f t="shared" si="129"/>
        <v>40118</v>
      </c>
      <c r="M1673" s="285"/>
      <c r="N1673" s="289">
        <f t="shared" si="134"/>
        <v>2672</v>
      </c>
      <c r="O1673" s="289">
        <f t="shared" si="135"/>
        <v>1366.9216429999999</v>
      </c>
    </row>
    <row r="1674" spans="2:15" s="287" customFormat="1" ht="12.6">
      <c r="B1674" s="288">
        <f t="shared" si="125"/>
        <v>40148</v>
      </c>
      <c r="C1674" s="285"/>
      <c r="D1674" s="290">
        <f t="shared" si="136"/>
        <v>2517</v>
      </c>
      <c r="E1674" s="290">
        <f t="shared" si="136"/>
        <v>1291.842185</v>
      </c>
      <c r="F1674" s="292"/>
      <c r="G1674" s="288">
        <f t="shared" si="126"/>
        <v>40148</v>
      </c>
      <c r="H1674" s="285"/>
      <c r="I1674" s="292">
        <f t="shared" si="127"/>
        <v>147</v>
      </c>
      <c r="J1674" s="290">
        <f t="shared" si="128"/>
        <v>74.536365000000004</v>
      </c>
      <c r="K1674" s="285"/>
      <c r="L1674" s="288">
        <f t="shared" si="129"/>
        <v>40148</v>
      </c>
      <c r="M1674" s="285"/>
      <c r="N1674" s="289">
        <f t="shared" ref="N1674:N1680" si="137">+D1674+I1674</f>
        <v>2664</v>
      </c>
      <c r="O1674" s="289">
        <f t="shared" si="135"/>
        <v>1366.3785499999999</v>
      </c>
    </row>
    <row r="1675" spans="2:15" s="287" customFormat="1" ht="12.6">
      <c r="B1675" s="288">
        <f t="shared" si="125"/>
        <v>40179</v>
      </c>
      <c r="C1675" s="285"/>
      <c r="D1675" s="290">
        <f t="shared" si="136"/>
        <v>2512</v>
      </c>
      <c r="E1675" s="290">
        <f t="shared" si="136"/>
        <v>1336.6052890000001</v>
      </c>
      <c r="F1675" s="292"/>
      <c r="G1675" s="288">
        <f t="shared" si="126"/>
        <v>40179</v>
      </c>
      <c r="H1675" s="285"/>
      <c r="I1675" s="292">
        <f t="shared" si="127"/>
        <v>147</v>
      </c>
      <c r="J1675" s="290">
        <f t="shared" si="128"/>
        <v>75.148488999999998</v>
      </c>
      <c r="K1675" s="285"/>
      <c r="L1675" s="288">
        <f t="shared" si="129"/>
        <v>40179</v>
      </c>
      <c r="M1675" s="285"/>
      <c r="N1675" s="289">
        <f t="shared" si="137"/>
        <v>2659</v>
      </c>
      <c r="O1675" s="289">
        <f t="shared" ref="O1675:O1680" si="138">+E1675+J1675</f>
        <v>1411.753778</v>
      </c>
    </row>
    <row r="1676" spans="2:15" s="287" customFormat="1" ht="12.6">
      <c r="B1676" s="288">
        <f t="shared" si="125"/>
        <v>40210</v>
      </c>
      <c r="C1676" s="285"/>
      <c r="D1676" s="290">
        <f t="shared" si="136"/>
        <v>2501</v>
      </c>
      <c r="E1676" s="290">
        <f t="shared" si="136"/>
        <v>1240.0322349999999</v>
      </c>
      <c r="F1676" s="292"/>
      <c r="G1676" s="288">
        <f t="shared" si="126"/>
        <v>40210</v>
      </c>
      <c r="H1676" s="285"/>
      <c r="I1676" s="292">
        <f t="shared" si="127"/>
        <v>146</v>
      </c>
      <c r="J1676" s="290">
        <f t="shared" si="128"/>
        <v>75.577405999999996</v>
      </c>
      <c r="K1676" s="285"/>
      <c r="L1676" s="288">
        <f t="shared" si="129"/>
        <v>40210</v>
      </c>
      <c r="M1676" s="285"/>
      <c r="N1676" s="289">
        <f t="shared" si="137"/>
        <v>2647</v>
      </c>
      <c r="O1676" s="289">
        <f t="shared" si="138"/>
        <v>1315.609641</v>
      </c>
    </row>
    <row r="1677" spans="2:15" s="287" customFormat="1" ht="12.6">
      <c r="B1677" s="288">
        <f t="shared" si="125"/>
        <v>40238</v>
      </c>
      <c r="C1677" s="285"/>
      <c r="D1677" s="290">
        <f t="shared" si="136"/>
        <v>2495</v>
      </c>
      <c r="E1677" s="290">
        <f t="shared" si="136"/>
        <v>1249.30816</v>
      </c>
      <c r="F1677" s="292"/>
      <c r="G1677" s="288">
        <f t="shared" si="126"/>
        <v>40238</v>
      </c>
      <c r="H1677" s="285"/>
      <c r="I1677" s="292">
        <f t="shared" si="127"/>
        <v>146</v>
      </c>
      <c r="J1677" s="290">
        <f t="shared" si="128"/>
        <v>70.534299000000004</v>
      </c>
      <c r="K1677" s="285"/>
      <c r="L1677" s="288">
        <f t="shared" si="129"/>
        <v>40238</v>
      </c>
      <c r="M1677" s="285"/>
      <c r="N1677" s="289">
        <f t="shared" si="137"/>
        <v>2641</v>
      </c>
      <c r="O1677" s="289">
        <f t="shared" si="138"/>
        <v>1319.842459</v>
      </c>
    </row>
    <row r="1678" spans="2:15" s="287" customFormat="1" ht="12.6">
      <c r="B1678" s="288">
        <f t="shared" si="125"/>
        <v>40269</v>
      </c>
      <c r="C1678" s="285"/>
      <c r="D1678" s="290">
        <f t="shared" si="136"/>
        <v>2493</v>
      </c>
      <c r="E1678" s="290">
        <f t="shared" si="136"/>
        <v>1269.1067149999999</v>
      </c>
      <c r="F1678" s="292"/>
      <c r="G1678" s="288">
        <f t="shared" si="126"/>
        <v>40269</v>
      </c>
      <c r="H1678" s="285"/>
      <c r="I1678" s="292">
        <f t="shared" si="127"/>
        <v>146</v>
      </c>
      <c r="J1678" s="290">
        <f t="shared" si="128"/>
        <v>74.126622999999995</v>
      </c>
      <c r="K1678" s="285"/>
      <c r="L1678" s="288">
        <f t="shared" si="129"/>
        <v>40269</v>
      </c>
      <c r="M1678" s="285"/>
      <c r="N1678" s="289">
        <f t="shared" si="137"/>
        <v>2639</v>
      </c>
      <c r="O1678" s="289">
        <f t="shared" si="138"/>
        <v>1343.233338</v>
      </c>
    </row>
    <row r="1679" spans="2:15" s="287" customFormat="1" ht="12.6">
      <c r="B1679" s="288">
        <f t="shared" si="125"/>
        <v>40299</v>
      </c>
      <c r="C1679" s="285"/>
      <c r="D1679" s="290">
        <f t="shared" si="136"/>
        <v>2488</v>
      </c>
      <c r="E1679" s="290">
        <f t="shared" si="136"/>
        <v>1278.4387690000001</v>
      </c>
      <c r="F1679" s="292"/>
      <c r="G1679" s="288">
        <f t="shared" si="126"/>
        <v>40299</v>
      </c>
      <c r="H1679" s="285"/>
      <c r="I1679" s="292">
        <f t="shared" si="127"/>
        <v>146</v>
      </c>
      <c r="J1679" s="290">
        <f t="shared" si="128"/>
        <v>75.102812999999998</v>
      </c>
      <c r="K1679" s="285"/>
      <c r="L1679" s="288">
        <f t="shared" si="129"/>
        <v>40299</v>
      </c>
      <c r="M1679" s="285"/>
      <c r="N1679" s="289">
        <f t="shared" si="137"/>
        <v>2634</v>
      </c>
      <c r="O1679" s="289">
        <f t="shared" si="138"/>
        <v>1353.5415820000001</v>
      </c>
    </row>
    <row r="1680" spans="2:15" s="287" customFormat="1" ht="12.6">
      <c r="B1680" s="288">
        <f t="shared" si="125"/>
        <v>40330</v>
      </c>
      <c r="C1680" s="285"/>
      <c r="D1680" s="290">
        <f t="shared" si="136"/>
        <v>2488</v>
      </c>
      <c r="E1680" s="290">
        <f t="shared" si="136"/>
        <v>1279.241712</v>
      </c>
      <c r="F1680" s="292"/>
      <c r="G1680" s="288">
        <f t="shared" si="126"/>
        <v>40330</v>
      </c>
      <c r="H1680" s="285"/>
      <c r="I1680" s="292">
        <f t="shared" si="127"/>
        <v>146</v>
      </c>
      <c r="J1680" s="290">
        <f t="shared" si="128"/>
        <v>75.624972999999997</v>
      </c>
      <c r="K1680" s="285"/>
      <c r="L1680" s="288">
        <f t="shared" si="129"/>
        <v>40330</v>
      </c>
      <c r="M1680" s="285"/>
      <c r="N1680" s="289">
        <f t="shared" si="137"/>
        <v>2634</v>
      </c>
      <c r="O1680" s="289">
        <f t="shared" si="138"/>
        <v>1354.866685</v>
      </c>
    </row>
    <row r="1681" spans="2:15" s="287" customFormat="1" ht="12.6">
      <c r="B1681" s="288">
        <f t="shared" si="125"/>
        <v>40360</v>
      </c>
      <c r="C1681" s="285"/>
      <c r="D1681" s="290">
        <f t="shared" si="136"/>
        <v>2485</v>
      </c>
      <c r="E1681" s="290">
        <f t="shared" si="136"/>
        <v>1276.9915000000001</v>
      </c>
      <c r="F1681" s="292"/>
      <c r="G1681" s="288">
        <f t="shared" si="126"/>
        <v>40360</v>
      </c>
      <c r="H1681" s="285"/>
      <c r="I1681" s="292">
        <f t="shared" si="127"/>
        <v>146</v>
      </c>
      <c r="J1681" s="290">
        <f t="shared" si="128"/>
        <v>74.666033999999996</v>
      </c>
      <c r="K1681" s="285"/>
      <c r="L1681" s="288">
        <f t="shared" si="129"/>
        <v>40360</v>
      </c>
      <c r="M1681" s="285"/>
      <c r="N1681" s="289">
        <f t="shared" ref="N1681:O1683" si="139">+D1681+I1681</f>
        <v>2631</v>
      </c>
      <c r="O1681" s="289">
        <f t="shared" si="139"/>
        <v>1351.6575340000002</v>
      </c>
    </row>
    <row r="1682" spans="2:15" s="287" customFormat="1" ht="12.6">
      <c r="B1682" s="288">
        <f t="shared" si="125"/>
        <v>40391</v>
      </c>
      <c r="C1682" s="285"/>
      <c r="D1682" s="290">
        <f t="shared" si="136"/>
        <v>2482</v>
      </c>
      <c r="E1682" s="290">
        <f t="shared" si="136"/>
        <v>1285.1852710000001</v>
      </c>
      <c r="F1682" s="292"/>
      <c r="G1682" s="288">
        <f t="shared" si="126"/>
        <v>40391</v>
      </c>
      <c r="H1682" s="285"/>
      <c r="I1682" s="292">
        <f t="shared" si="127"/>
        <v>146</v>
      </c>
      <c r="J1682" s="290">
        <f t="shared" si="128"/>
        <v>75.192763999999997</v>
      </c>
      <c r="K1682" s="285"/>
      <c r="L1682" s="288">
        <f t="shared" si="129"/>
        <v>40391</v>
      </c>
      <c r="M1682" s="285"/>
      <c r="N1682" s="289">
        <f t="shared" si="139"/>
        <v>2628</v>
      </c>
      <c r="O1682" s="289">
        <f t="shared" si="139"/>
        <v>1360.378035</v>
      </c>
    </row>
    <row r="1683" spans="2:15" s="287" customFormat="1" ht="12.6">
      <c r="B1683" s="288">
        <f t="shared" si="125"/>
        <v>40422</v>
      </c>
      <c r="C1683" s="285"/>
      <c r="D1683" s="290">
        <f t="shared" si="136"/>
        <v>2480</v>
      </c>
      <c r="E1683" s="290">
        <f t="shared" si="136"/>
        <v>1286.9163940000001</v>
      </c>
      <c r="F1683" s="292"/>
      <c r="G1683" s="288">
        <f t="shared" si="126"/>
        <v>40422</v>
      </c>
      <c r="H1683" s="285"/>
      <c r="I1683" s="292">
        <f t="shared" si="127"/>
        <v>146</v>
      </c>
      <c r="J1683" s="290">
        <f t="shared" si="128"/>
        <v>75.569536999999997</v>
      </c>
      <c r="K1683" s="285"/>
      <c r="L1683" s="288">
        <f t="shared" si="129"/>
        <v>40422</v>
      </c>
      <c r="M1683" s="285"/>
      <c r="N1683" s="289">
        <f t="shared" si="139"/>
        <v>2626</v>
      </c>
      <c r="O1683" s="289">
        <f t="shared" si="139"/>
        <v>1362.4859310000002</v>
      </c>
    </row>
    <row r="1684" spans="2:15" s="287" customFormat="1" ht="12.6">
      <c r="B1684" s="288">
        <f t="shared" si="125"/>
        <v>40452</v>
      </c>
      <c r="C1684" s="285"/>
      <c r="D1684" s="290">
        <f t="shared" si="136"/>
        <v>2479</v>
      </c>
      <c r="E1684" s="290">
        <f t="shared" si="136"/>
        <v>1288.510867</v>
      </c>
      <c r="F1684" s="292"/>
      <c r="G1684" s="288">
        <f t="shared" si="126"/>
        <v>40452</v>
      </c>
      <c r="H1684" s="285"/>
      <c r="I1684" s="292">
        <f t="shared" si="127"/>
        <v>146</v>
      </c>
      <c r="J1684" s="290">
        <f t="shared" si="128"/>
        <v>76.660572000000002</v>
      </c>
      <c r="K1684" s="285"/>
      <c r="L1684" s="288">
        <f t="shared" si="129"/>
        <v>40452</v>
      </c>
      <c r="M1684" s="285"/>
      <c r="N1684" s="289">
        <f t="shared" ref="N1684:O1689" si="140">+D1684+I1684</f>
        <v>2625</v>
      </c>
      <c r="O1684" s="289">
        <f t="shared" si="140"/>
        <v>1365.171439</v>
      </c>
    </row>
    <row r="1685" spans="2:15" s="287" customFormat="1" ht="12.6">
      <c r="B1685" s="288">
        <f t="shared" si="125"/>
        <v>40483</v>
      </c>
      <c r="C1685" s="285"/>
      <c r="D1685" s="290">
        <f t="shared" si="136"/>
        <v>2475</v>
      </c>
      <c r="E1685" s="290">
        <f t="shared" si="136"/>
        <v>1252.325182</v>
      </c>
      <c r="F1685" s="292"/>
      <c r="G1685" s="288">
        <f t="shared" si="126"/>
        <v>40483</v>
      </c>
      <c r="H1685" s="285"/>
      <c r="I1685" s="292">
        <f t="shared" si="127"/>
        <v>146</v>
      </c>
      <c r="J1685" s="290">
        <f t="shared" si="128"/>
        <v>74.696341000000004</v>
      </c>
      <c r="K1685" s="285"/>
      <c r="L1685" s="288">
        <f t="shared" si="129"/>
        <v>40483</v>
      </c>
      <c r="M1685" s="285"/>
      <c r="N1685" s="289">
        <f t="shared" si="140"/>
        <v>2621</v>
      </c>
      <c r="O1685" s="289">
        <f t="shared" si="140"/>
        <v>1327.0215230000001</v>
      </c>
    </row>
    <row r="1686" spans="2:15" s="287" customFormat="1" ht="12.6">
      <c r="B1686" s="288">
        <f t="shared" si="125"/>
        <v>40513</v>
      </c>
      <c r="C1686" s="285"/>
      <c r="D1686" s="290">
        <f t="shared" si="136"/>
        <v>2470</v>
      </c>
      <c r="E1686" s="290">
        <f t="shared" si="136"/>
        <v>1179.886923</v>
      </c>
      <c r="F1686" s="292"/>
      <c r="G1686" s="288">
        <f t="shared" si="126"/>
        <v>40513</v>
      </c>
      <c r="H1686" s="285"/>
      <c r="I1686" s="292">
        <f t="shared" si="127"/>
        <v>146</v>
      </c>
      <c r="J1686" s="290">
        <f t="shared" si="128"/>
        <v>75.199827999999997</v>
      </c>
      <c r="K1686" s="285"/>
      <c r="L1686" s="288">
        <f t="shared" si="129"/>
        <v>40513</v>
      </c>
      <c r="M1686" s="285"/>
      <c r="N1686" s="289">
        <f t="shared" si="140"/>
        <v>2616</v>
      </c>
      <c r="O1686" s="289">
        <f t="shared" si="140"/>
        <v>1255.086751</v>
      </c>
    </row>
    <row r="1687" spans="2:15" s="287" customFormat="1" ht="12.6">
      <c r="B1687" s="288">
        <f t="shared" si="125"/>
        <v>40544</v>
      </c>
      <c r="C1687" s="285"/>
      <c r="D1687" s="290">
        <f t="shared" si="136"/>
        <v>2467</v>
      </c>
      <c r="E1687" s="290">
        <f t="shared" si="136"/>
        <v>1180.5141490000001</v>
      </c>
      <c r="F1687" s="292"/>
      <c r="G1687" s="288">
        <f t="shared" si="126"/>
        <v>40544</v>
      </c>
      <c r="H1687" s="285"/>
      <c r="I1687" s="292">
        <f t="shared" si="127"/>
        <v>146</v>
      </c>
      <c r="J1687" s="290">
        <f t="shared" si="128"/>
        <v>75.719866999999994</v>
      </c>
      <c r="K1687" s="285"/>
      <c r="L1687" s="288">
        <f t="shared" si="129"/>
        <v>40544</v>
      </c>
      <c r="M1687" s="285"/>
      <c r="N1687" s="289">
        <f t="shared" si="140"/>
        <v>2613</v>
      </c>
      <c r="O1687" s="289">
        <f t="shared" si="140"/>
        <v>1256.2340160000001</v>
      </c>
    </row>
    <row r="1688" spans="2:15" s="287" customFormat="1" ht="12.6">
      <c r="B1688" s="288">
        <f t="shared" ref="B1688:B1719" si="141">+B325</f>
        <v>40575</v>
      </c>
      <c r="C1688" s="285"/>
      <c r="D1688" s="290">
        <f t="shared" si="136"/>
        <v>2468</v>
      </c>
      <c r="E1688" s="290">
        <f t="shared" si="136"/>
        <v>1184.250691</v>
      </c>
      <c r="F1688" s="292"/>
      <c r="G1688" s="288">
        <f t="shared" ref="G1688:G1719" si="142">+B957</f>
        <v>40575</v>
      </c>
      <c r="H1688" s="285"/>
      <c r="I1688" s="292">
        <f t="shared" ref="I1688:I1719" si="143">+D957</f>
        <v>145</v>
      </c>
      <c r="J1688" s="290">
        <f t="shared" ref="J1688:J1719" si="144">+E957</f>
        <v>76.239912000000004</v>
      </c>
      <c r="K1688" s="285"/>
      <c r="L1688" s="288">
        <f t="shared" si="129"/>
        <v>40575</v>
      </c>
      <c r="M1688" s="285"/>
      <c r="N1688" s="289">
        <f t="shared" si="140"/>
        <v>2613</v>
      </c>
      <c r="O1688" s="289">
        <f t="shared" si="140"/>
        <v>1260.490603</v>
      </c>
    </row>
    <row r="1689" spans="2:15" s="287" customFormat="1" ht="12.6">
      <c r="B1689" s="288">
        <f t="shared" si="141"/>
        <v>40603</v>
      </c>
      <c r="C1689" s="285"/>
      <c r="D1689" s="290">
        <f t="shared" si="136"/>
        <v>2457</v>
      </c>
      <c r="E1689" s="290">
        <f t="shared" si="136"/>
        <v>1199.1174349999999</v>
      </c>
      <c r="F1689" s="292"/>
      <c r="G1689" s="288">
        <f t="shared" si="142"/>
        <v>40603</v>
      </c>
      <c r="H1689" s="285"/>
      <c r="I1689" s="292">
        <f t="shared" si="143"/>
        <v>145</v>
      </c>
      <c r="J1689" s="290">
        <f t="shared" si="144"/>
        <v>77.515094000000005</v>
      </c>
      <c r="K1689" s="285"/>
      <c r="L1689" s="288">
        <f t="shared" si="129"/>
        <v>40603</v>
      </c>
      <c r="M1689" s="285"/>
      <c r="N1689" s="289">
        <f t="shared" si="140"/>
        <v>2602</v>
      </c>
      <c r="O1689" s="289">
        <f t="shared" si="140"/>
        <v>1276.632529</v>
      </c>
    </row>
    <row r="1690" spans="2:15" s="287" customFormat="1" ht="12.6">
      <c r="B1690" s="288">
        <f t="shared" si="141"/>
        <v>40634</v>
      </c>
      <c r="C1690" s="285"/>
      <c r="D1690" s="290">
        <f t="shared" si="136"/>
        <v>2454</v>
      </c>
      <c r="E1690" s="290">
        <f t="shared" si="136"/>
        <v>1207.0553520000001</v>
      </c>
      <c r="F1690" s="292"/>
      <c r="G1690" s="288">
        <f t="shared" si="142"/>
        <v>40634</v>
      </c>
      <c r="H1690" s="285"/>
      <c r="I1690" s="292">
        <f t="shared" si="143"/>
        <v>145</v>
      </c>
      <c r="J1690" s="290">
        <f t="shared" si="144"/>
        <v>81.800383999999994</v>
      </c>
      <c r="K1690" s="285"/>
      <c r="L1690" s="288">
        <f t="shared" si="129"/>
        <v>40634</v>
      </c>
      <c r="M1690" s="285"/>
      <c r="N1690" s="289">
        <f t="shared" ref="N1690:O1692" si="145">+D1690+I1690</f>
        <v>2599</v>
      </c>
      <c r="O1690" s="289">
        <f t="shared" si="145"/>
        <v>1288.855736</v>
      </c>
    </row>
    <row r="1691" spans="2:15" s="287" customFormat="1" ht="12.6">
      <c r="B1691" s="288">
        <f t="shared" si="141"/>
        <v>40664</v>
      </c>
      <c r="C1691" s="285"/>
      <c r="D1691" s="290">
        <f t="shared" si="136"/>
        <v>2451</v>
      </c>
      <c r="E1691" s="290">
        <f t="shared" si="136"/>
        <v>1217.6820520000001</v>
      </c>
      <c r="F1691" s="292"/>
      <c r="G1691" s="288">
        <f t="shared" si="142"/>
        <v>40664</v>
      </c>
      <c r="H1691" s="285"/>
      <c r="I1691" s="292">
        <f t="shared" si="143"/>
        <v>146</v>
      </c>
      <c r="J1691" s="290">
        <f t="shared" si="144"/>
        <v>83.583500000000001</v>
      </c>
      <c r="K1691" s="285"/>
      <c r="L1691" s="288">
        <f t="shared" si="129"/>
        <v>40664</v>
      </c>
      <c r="M1691" s="285"/>
      <c r="N1691" s="289">
        <f t="shared" si="145"/>
        <v>2597</v>
      </c>
      <c r="O1691" s="289">
        <f t="shared" si="145"/>
        <v>1301.2655520000001</v>
      </c>
    </row>
    <row r="1692" spans="2:15" s="287" customFormat="1" ht="12.6">
      <c r="B1692" s="288">
        <f t="shared" si="141"/>
        <v>40695</v>
      </c>
      <c r="C1692" s="285"/>
      <c r="D1692" s="290">
        <f t="shared" ref="D1692:E1711" si="146">+D329</f>
        <v>2443</v>
      </c>
      <c r="E1692" s="290">
        <f t="shared" si="146"/>
        <v>1227.257057</v>
      </c>
      <c r="F1692" s="292"/>
      <c r="G1692" s="288">
        <f t="shared" si="142"/>
        <v>40695</v>
      </c>
      <c r="H1692" s="285"/>
      <c r="I1692" s="292">
        <f t="shared" si="143"/>
        <v>146</v>
      </c>
      <c r="J1692" s="290">
        <f t="shared" si="144"/>
        <v>84.242037999999994</v>
      </c>
      <c r="K1692" s="285"/>
      <c r="L1692" s="288">
        <f t="shared" si="129"/>
        <v>40695</v>
      </c>
      <c r="M1692" s="285"/>
      <c r="N1692" s="289">
        <f t="shared" si="145"/>
        <v>2589</v>
      </c>
      <c r="O1692" s="289">
        <f t="shared" si="145"/>
        <v>1311.4990950000001</v>
      </c>
    </row>
    <row r="1693" spans="2:15" s="287" customFormat="1" ht="12.6">
      <c r="B1693" s="288">
        <f t="shared" si="141"/>
        <v>40725</v>
      </c>
      <c r="C1693" s="285"/>
      <c r="D1693" s="290">
        <f t="shared" si="146"/>
        <v>2439</v>
      </c>
      <c r="E1693" s="290">
        <f t="shared" si="146"/>
        <v>1235.4289309999999</v>
      </c>
      <c r="F1693" s="292"/>
      <c r="G1693" s="288">
        <f t="shared" si="142"/>
        <v>40725</v>
      </c>
      <c r="H1693" s="285"/>
      <c r="I1693" s="292">
        <f t="shared" si="143"/>
        <v>146</v>
      </c>
      <c r="J1693" s="290">
        <f t="shared" si="144"/>
        <v>85.180586000000005</v>
      </c>
      <c r="K1693" s="285"/>
      <c r="L1693" s="288">
        <f t="shared" si="129"/>
        <v>40725</v>
      </c>
      <c r="M1693" s="285"/>
      <c r="N1693" s="289">
        <f t="shared" ref="N1693:O1695" si="147">+D1693+I1693</f>
        <v>2585</v>
      </c>
      <c r="O1693" s="289">
        <f t="shared" si="147"/>
        <v>1320.6095169999999</v>
      </c>
    </row>
    <row r="1694" spans="2:15" s="287" customFormat="1" ht="12.6">
      <c r="B1694" s="288">
        <f t="shared" si="141"/>
        <v>40756</v>
      </c>
      <c r="C1694" s="285"/>
      <c r="D1694" s="290">
        <f t="shared" si="146"/>
        <v>2435</v>
      </c>
      <c r="E1694" s="290">
        <f t="shared" si="146"/>
        <v>1238.28961</v>
      </c>
      <c r="F1694" s="292"/>
      <c r="G1694" s="288">
        <f t="shared" si="142"/>
        <v>40756</v>
      </c>
      <c r="H1694" s="285"/>
      <c r="I1694" s="292">
        <f t="shared" si="143"/>
        <v>146</v>
      </c>
      <c r="J1694" s="290">
        <f t="shared" si="144"/>
        <v>85.655270999999999</v>
      </c>
      <c r="K1694" s="285"/>
      <c r="L1694" s="288">
        <f t="shared" si="129"/>
        <v>40756</v>
      </c>
      <c r="M1694" s="285"/>
      <c r="N1694" s="289">
        <f t="shared" si="147"/>
        <v>2581</v>
      </c>
      <c r="O1694" s="289">
        <f t="shared" si="147"/>
        <v>1323.9448810000001</v>
      </c>
    </row>
    <row r="1695" spans="2:15" s="287" customFormat="1" ht="12.6">
      <c r="B1695" s="288">
        <f t="shared" si="141"/>
        <v>40787</v>
      </c>
      <c r="C1695" s="285"/>
      <c r="D1695" s="290">
        <f t="shared" si="146"/>
        <v>2433</v>
      </c>
      <c r="E1695" s="290">
        <f t="shared" si="146"/>
        <v>1211.6779309999999</v>
      </c>
      <c r="F1695" s="292"/>
      <c r="G1695" s="288">
        <f t="shared" si="142"/>
        <v>40787</v>
      </c>
      <c r="H1695" s="285"/>
      <c r="I1695" s="292">
        <f t="shared" si="143"/>
        <v>146</v>
      </c>
      <c r="J1695" s="290">
        <f t="shared" si="144"/>
        <v>86.329646999999994</v>
      </c>
      <c r="K1695" s="285"/>
      <c r="L1695" s="288">
        <f t="shared" si="129"/>
        <v>40787</v>
      </c>
      <c r="M1695" s="285"/>
      <c r="N1695" s="289">
        <f t="shared" si="147"/>
        <v>2579</v>
      </c>
      <c r="O1695" s="289">
        <f t="shared" si="147"/>
        <v>1298.007578</v>
      </c>
    </row>
    <row r="1696" spans="2:15" s="287" customFormat="1" ht="12.6">
      <c r="B1696" s="288">
        <f t="shared" si="141"/>
        <v>40817</v>
      </c>
      <c r="C1696" s="285"/>
      <c r="D1696" s="290">
        <f t="shared" si="146"/>
        <v>2430</v>
      </c>
      <c r="E1696" s="290">
        <f t="shared" si="146"/>
        <v>1193.992994</v>
      </c>
      <c r="F1696" s="292"/>
      <c r="G1696" s="288">
        <f t="shared" si="142"/>
        <v>40817</v>
      </c>
      <c r="H1696" s="285"/>
      <c r="I1696" s="292">
        <f t="shared" si="143"/>
        <v>146</v>
      </c>
      <c r="J1696" s="290">
        <f t="shared" si="144"/>
        <v>87.004231000000004</v>
      </c>
      <c r="K1696" s="285"/>
      <c r="L1696" s="288">
        <f t="shared" si="129"/>
        <v>40817</v>
      </c>
      <c r="M1696" s="285"/>
      <c r="N1696" s="289">
        <f t="shared" ref="N1696:O1698" si="148">+D1696+I1696</f>
        <v>2576</v>
      </c>
      <c r="O1696" s="289">
        <f t="shared" si="148"/>
        <v>1280.9972250000001</v>
      </c>
    </row>
    <row r="1697" spans="2:15" s="287" customFormat="1" ht="12.6">
      <c r="B1697" s="288">
        <f t="shared" si="141"/>
        <v>40848</v>
      </c>
      <c r="C1697" s="285"/>
      <c r="D1697" s="290">
        <f t="shared" si="146"/>
        <v>2428</v>
      </c>
      <c r="E1697" s="290">
        <f t="shared" si="146"/>
        <v>1201.2908130000001</v>
      </c>
      <c r="F1697" s="292"/>
      <c r="G1697" s="288">
        <f t="shared" si="142"/>
        <v>40848</v>
      </c>
      <c r="H1697" s="285"/>
      <c r="I1697" s="292">
        <f t="shared" si="143"/>
        <v>146</v>
      </c>
      <c r="J1697" s="290">
        <f t="shared" si="144"/>
        <v>87.933670000000006</v>
      </c>
      <c r="K1697" s="285"/>
      <c r="L1697" s="288">
        <f t="shared" si="129"/>
        <v>40848</v>
      </c>
      <c r="M1697" s="285"/>
      <c r="N1697" s="289">
        <f t="shared" si="148"/>
        <v>2574</v>
      </c>
      <c r="O1697" s="289">
        <f t="shared" si="148"/>
        <v>1289.224483</v>
      </c>
    </row>
    <row r="1698" spans="2:15" s="287" customFormat="1" ht="12.6">
      <c r="B1698" s="288">
        <f t="shared" si="141"/>
        <v>40878</v>
      </c>
      <c r="C1698" s="285"/>
      <c r="D1698" s="290">
        <f t="shared" si="146"/>
        <v>2425</v>
      </c>
      <c r="E1698" s="290">
        <f t="shared" si="146"/>
        <v>1217.918915</v>
      </c>
      <c r="F1698" s="292"/>
      <c r="G1698" s="288">
        <f t="shared" si="142"/>
        <v>40878</v>
      </c>
      <c r="H1698" s="285"/>
      <c r="I1698" s="292">
        <f t="shared" si="143"/>
        <v>146</v>
      </c>
      <c r="J1698" s="290">
        <f t="shared" si="144"/>
        <v>88.535509000000005</v>
      </c>
      <c r="K1698" s="285"/>
      <c r="L1698" s="288">
        <f t="shared" si="129"/>
        <v>40878</v>
      </c>
      <c r="M1698" s="285"/>
      <c r="N1698" s="289">
        <f t="shared" si="148"/>
        <v>2571</v>
      </c>
      <c r="O1698" s="289">
        <f t="shared" si="148"/>
        <v>1306.454424</v>
      </c>
    </row>
    <row r="1699" spans="2:15" s="287" customFormat="1" ht="12.6">
      <c r="B1699" s="288">
        <f t="shared" si="141"/>
        <v>40909</v>
      </c>
      <c r="C1699" s="285"/>
      <c r="D1699" s="290">
        <f t="shared" si="146"/>
        <v>2425</v>
      </c>
      <c r="E1699" s="290">
        <f t="shared" si="146"/>
        <v>1224.424131</v>
      </c>
      <c r="F1699" s="292"/>
      <c r="G1699" s="288">
        <f t="shared" si="142"/>
        <v>40909</v>
      </c>
      <c r="H1699" s="285"/>
      <c r="I1699" s="292">
        <f t="shared" si="143"/>
        <v>146</v>
      </c>
      <c r="J1699" s="290">
        <f t="shared" si="144"/>
        <v>87.855693000000002</v>
      </c>
      <c r="K1699" s="285"/>
      <c r="L1699" s="288">
        <f t="shared" si="129"/>
        <v>40909</v>
      </c>
      <c r="M1699" s="285"/>
      <c r="N1699" s="289">
        <f t="shared" ref="N1699:O1701" si="149">+D1699+I1699</f>
        <v>2571</v>
      </c>
      <c r="O1699" s="289">
        <f t="shared" si="149"/>
        <v>1312.279824</v>
      </c>
    </row>
    <row r="1700" spans="2:15" s="287" customFormat="1" ht="12.6">
      <c r="B1700" s="288">
        <f t="shared" si="141"/>
        <v>40940</v>
      </c>
      <c r="C1700" s="285"/>
      <c r="D1700" s="290">
        <f t="shared" si="146"/>
        <v>2425</v>
      </c>
      <c r="E1700" s="290">
        <f t="shared" si="146"/>
        <v>1225.503205</v>
      </c>
      <c r="F1700" s="292"/>
      <c r="G1700" s="288">
        <f t="shared" si="142"/>
        <v>40940</v>
      </c>
      <c r="H1700" s="285"/>
      <c r="I1700" s="292">
        <f t="shared" si="143"/>
        <v>145</v>
      </c>
      <c r="J1700" s="290">
        <f t="shared" si="144"/>
        <v>88.526255000000006</v>
      </c>
      <c r="K1700" s="285"/>
      <c r="L1700" s="288">
        <f t="shared" si="129"/>
        <v>40940</v>
      </c>
      <c r="M1700" s="285"/>
      <c r="N1700" s="289">
        <f t="shared" si="149"/>
        <v>2570</v>
      </c>
      <c r="O1700" s="289">
        <f t="shared" si="149"/>
        <v>1314.02946</v>
      </c>
    </row>
    <row r="1701" spans="2:15" s="287" customFormat="1" ht="12.6">
      <c r="B1701" s="288">
        <f t="shared" si="141"/>
        <v>40969</v>
      </c>
      <c r="C1701" s="285"/>
      <c r="D1701" s="290">
        <f t="shared" si="146"/>
        <v>2425</v>
      </c>
      <c r="E1701" s="290">
        <f t="shared" si="146"/>
        <v>1232.8650339999999</v>
      </c>
      <c r="F1701" s="292"/>
      <c r="G1701" s="288">
        <f t="shared" si="142"/>
        <v>40969</v>
      </c>
      <c r="H1701" s="285"/>
      <c r="I1701" s="292">
        <f t="shared" si="143"/>
        <v>145</v>
      </c>
      <c r="J1701" s="290">
        <f t="shared" si="144"/>
        <v>90.290901000000005</v>
      </c>
      <c r="K1701" s="285"/>
      <c r="L1701" s="288">
        <f t="shared" si="129"/>
        <v>40969</v>
      </c>
      <c r="M1701" s="285"/>
      <c r="N1701" s="289">
        <f t="shared" si="149"/>
        <v>2570</v>
      </c>
      <c r="O1701" s="289">
        <f t="shared" si="149"/>
        <v>1323.155935</v>
      </c>
    </row>
    <row r="1702" spans="2:15" s="287" customFormat="1" ht="12.6">
      <c r="B1702" s="288">
        <f t="shared" si="141"/>
        <v>41000</v>
      </c>
      <c r="C1702" s="285"/>
      <c r="D1702" s="290">
        <f t="shared" si="146"/>
        <v>2421</v>
      </c>
      <c r="E1702" s="290">
        <f t="shared" si="146"/>
        <v>1231.8599630000001</v>
      </c>
      <c r="F1702" s="292"/>
      <c r="G1702" s="288">
        <f t="shared" si="142"/>
        <v>41000</v>
      </c>
      <c r="H1702" s="285"/>
      <c r="I1702" s="292">
        <f t="shared" si="143"/>
        <v>145</v>
      </c>
      <c r="J1702" s="290">
        <f t="shared" si="144"/>
        <v>95.741816999999998</v>
      </c>
      <c r="K1702" s="285"/>
      <c r="L1702" s="288">
        <f t="shared" si="129"/>
        <v>41000</v>
      </c>
      <c r="M1702" s="285"/>
      <c r="N1702" s="289">
        <f t="shared" ref="N1702:O1704" si="150">+D1702+I1702</f>
        <v>2566</v>
      </c>
      <c r="O1702" s="289">
        <f t="shared" si="150"/>
        <v>1327.6017800000002</v>
      </c>
    </row>
    <row r="1703" spans="2:15" s="287" customFormat="1" ht="12.6">
      <c r="B1703" s="288">
        <f t="shared" si="141"/>
        <v>41030</v>
      </c>
      <c r="C1703" s="285"/>
      <c r="D1703" s="290">
        <f t="shared" si="146"/>
        <v>2418</v>
      </c>
      <c r="E1703" s="290">
        <f t="shared" si="146"/>
        <v>1235.6316549999999</v>
      </c>
      <c r="F1703" s="292"/>
      <c r="G1703" s="288">
        <f t="shared" si="142"/>
        <v>41030</v>
      </c>
      <c r="H1703" s="285"/>
      <c r="I1703" s="292">
        <f t="shared" si="143"/>
        <v>145</v>
      </c>
      <c r="J1703" s="290">
        <f t="shared" si="144"/>
        <v>97.704248000000007</v>
      </c>
      <c r="K1703" s="285"/>
      <c r="L1703" s="288">
        <f t="shared" si="129"/>
        <v>41030</v>
      </c>
      <c r="M1703" s="285"/>
      <c r="N1703" s="289">
        <f t="shared" si="150"/>
        <v>2563</v>
      </c>
      <c r="O1703" s="289">
        <f t="shared" si="150"/>
        <v>1333.3359029999999</v>
      </c>
    </row>
    <row r="1704" spans="2:15" s="287" customFormat="1" ht="12.6">
      <c r="B1704" s="288">
        <f t="shared" si="141"/>
        <v>41061</v>
      </c>
      <c r="C1704" s="285"/>
      <c r="D1704" s="290">
        <f t="shared" si="146"/>
        <v>2415</v>
      </c>
      <c r="E1704" s="290">
        <f t="shared" si="146"/>
        <v>1214.0778399999999</v>
      </c>
      <c r="F1704" s="292"/>
      <c r="G1704" s="288">
        <f t="shared" si="142"/>
        <v>41061</v>
      </c>
      <c r="H1704" s="285"/>
      <c r="I1704" s="292">
        <f t="shared" si="143"/>
        <v>145</v>
      </c>
      <c r="J1704" s="290">
        <f t="shared" si="144"/>
        <v>98.374081000000004</v>
      </c>
      <c r="K1704" s="285"/>
      <c r="L1704" s="288">
        <f t="shared" si="129"/>
        <v>41061</v>
      </c>
      <c r="M1704" s="285"/>
      <c r="N1704" s="289">
        <f t="shared" si="150"/>
        <v>2560</v>
      </c>
      <c r="O1704" s="289">
        <f t="shared" si="150"/>
        <v>1312.4519209999999</v>
      </c>
    </row>
    <row r="1705" spans="2:15" s="287" customFormat="1" ht="12.6">
      <c r="B1705" s="288">
        <f t="shared" si="141"/>
        <v>41092</v>
      </c>
      <c r="C1705" s="285"/>
      <c r="D1705" s="290">
        <f t="shared" si="146"/>
        <v>2412</v>
      </c>
      <c r="E1705" s="290">
        <f t="shared" si="146"/>
        <v>1198.5857120000001</v>
      </c>
      <c r="F1705" s="292"/>
      <c r="G1705" s="288">
        <f t="shared" si="142"/>
        <v>41092</v>
      </c>
      <c r="H1705" s="285"/>
      <c r="I1705" s="292">
        <f t="shared" si="143"/>
        <v>145</v>
      </c>
      <c r="J1705" s="290">
        <f t="shared" si="144"/>
        <v>99.551625000000001</v>
      </c>
      <c r="K1705" s="285"/>
      <c r="L1705" s="288">
        <f t="shared" si="129"/>
        <v>41092</v>
      </c>
      <c r="M1705" s="285"/>
      <c r="N1705" s="289">
        <f t="shared" ref="N1705:N1718" si="151">+D1705+I1705</f>
        <v>2557</v>
      </c>
      <c r="O1705" s="289">
        <f t="shared" ref="O1705:O1718" si="152">+E1705+J1705</f>
        <v>1298.1373370000001</v>
      </c>
    </row>
    <row r="1706" spans="2:15" s="287" customFormat="1" ht="12.6">
      <c r="B1706" s="288">
        <f t="shared" si="141"/>
        <v>41124</v>
      </c>
      <c r="C1706" s="285"/>
      <c r="D1706" s="290">
        <f t="shared" si="146"/>
        <v>2410</v>
      </c>
      <c r="E1706" s="290">
        <f t="shared" si="146"/>
        <v>1198.1779819999999</v>
      </c>
      <c r="F1706" s="292"/>
      <c r="G1706" s="288">
        <f t="shared" si="142"/>
        <v>41124</v>
      </c>
      <c r="H1706" s="285"/>
      <c r="I1706" s="292">
        <f t="shared" si="143"/>
        <v>145</v>
      </c>
      <c r="J1706" s="290">
        <f t="shared" si="144"/>
        <v>100.13811800000001</v>
      </c>
      <c r="K1706" s="285"/>
      <c r="L1706" s="288">
        <f t="shared" si="129"/>
        <v>41124</v>
      </c>
      <c r="M1706" s="285"/>
      <c r="N1706" s="289">
        <f t="shared" si="151"/>
        <v>2555</v>
      </c>
      <c r="O1706" s="289">
        <f t="shared" si="152"/>
        <v>1298.3161</v>
      </c>
    </row>
    <row r="1707" spans="2:15" s="287" customFormat="1" ht="12.6">
      <c r="B1707" s="288">
        <f t="shared" si="141"/>
        <v>41156</v>
      </c>
      <c r="C1707" s="285"/>
      <c r="D1707" s="290">
        <f t="shared" si="146"/>
        <v>2408</v>
      </c>
      <c r="E1707" s="290">
        <f t="shared" si="146"/>
        <v>1202.4493689999999</v>
      </c>
      <c r="F1707" s="292"/>
      <c r="G1707" s="288">
        <f t="shared" si="142"/>
        <v>41156</v>
      </c>
      <c r="H1707" s="285"/>
      <c r="I1707" s="292">
        <f t="shared" si="143"/>
        <v>145</v>
      </c>
      <c r="J1707" s="290">
        <f t="shared" si="144"/>
        <v>100.625432</v>
      </c>
      <c r="K1707" s="285"/>
      <c r="L1707" s="288">
        <f t="shared" si="129"/>
        <v>41156</v>
      </c>
      <c r="M1707" s="285"/>
      <c r="N1707" s="289">
        <f t="shared" si="151"/>
        <v>2553</v>
      </c>
      <c r="O1707" s="289">
        <f t="shared" si="152"/>
        <v>1303.074801</v>
      </c>
    </row>
    <row r="1708" spans="2:15" s="287" customFormat="1" ht="12.6">
      <c r="B1708" s="288">
        <f t="shared" si="141"/>
        <v>41188</v>
      </c>
      <c r="C1708" s="285"/>
      <c r="D1708" s="290">
        <f t="shared" si="146"/>
        <v>2407</v>
      </c>
      <c r="E1708" s="290">
        <f t="shared" si="146"/>
        <v>1224.4078709999999</v>
      </c>
      <c r="F1708" s="292"/>
      <c r="G1708" s="288">
        <f t="shared" si="142"/>
        <v>41188</v>
      </c>
      <c r="H1708" s="285"/>
      <c r="I1708" s="292">
        <f t="shared" si="143"/>
        <v>146</v>
      </c>
      <c r="J1708" s="290">
        <f t="shared" si="144"/>
        <v>101.342524</v>
      </c>
      <c r="K1708" s="285"/>
      <c r="L1708" s="288">
        <f t="shared" si="129"/>
        <v>41188</v>
      </c>
      <c r="M1708" s="285"/>
      <c r="N1708" s="289">
        <f t="shared" si="151"/>
        <v>2553</v>
      </c>
      <c r="O1708" s="289">
        <f t="shared" si="152"/>
        <v>1325.7503949999998</v>
      </c>
    </row>
    <row r="1709" spans="2:15" s="287" customFormat="1" ht="12.6">
      <c r="B1709" s="288">
        <f t="shared" si="141"/>
        <v>41220</v>
      </c>
      <c r="C1709" s="285"/>
      <c r="D1709" s="290">
        <f t="shared" si="146"/>
        <v>3015</v>
      </c>
      <c r="E1709" s="290">
        <f t="shared" si="146"/>
        <v>1252.98046</v>
      </c>
      <c r="F1709" s="292"/>
      <c r="G1709" s="288">
        <f t="shared" si="142"/>
        <v>41220</v>
      </c>
      <c r="H1709" s="285"/>
      <c r="I1709" s="292">
        <f t="shared" si="143"/>
        <v>172</v>
      </c>
      <c r="J1709" s="290">
        <f t="shared" si="144"/>
        <v>102.169376</v>
      </c>
      <c r="K1709" s="285"/>
      <c r="L1709" s="288">
        <f t="shared" si="129"/>
        <v>41220</v>
      </c>
      <c r="M1709" s="285"/>
      <c r="N1709" s="289">
        <f t="shared" si="151"/>
        <v>3187</v>
      </c>
      <c r="O1709" s="289">
        <f t="shared" si="152"/>
        <v>1355.1498360000001</v>
      </c>
    </row>
    <row r="1710" spans="2:15" s="287" customFormat="1" ht="12.6">
      <c r="B1710" s="288">
        <f t="shared" si="141"/>
        <v>41252</v>
      </c>
      <c r="C1710" s="285"/>
      <c r="D1710" s="290">
        <f t="shared" si="146"/>
        <v>3012</v>
      </c>
      <c r="E1710" s="290">
        <f t="shared" si="146"/>
        <v>1257.0349180000001</v>
      </c>
      <c r="F1710" s="292"/>
      <c r="G1710" s="288">
        <f t="shared" si="142"/>
        <v>41252</v>
      </c>
      <c r="H1710" s="285"/>
      <c r="I1710" s="292">
        <f t="shared" si="143"/>
        <v>172</v>
      </c>
      <c r="J1710" s="290">
        <f t="shared" si="144"/>
        <v>103.223251</v>
      </c>
      <c r="K1710" s="285"/>
      <c r="L1710" s="288">
        <f t="shared" si="129"/>
        <v>41252</v>
      </c>
      <c r="M1710" s="285"/>
      <c r="N1710" s="289">
        <f t="shared" si="151"/>
        <v>3184</v>
      </c>
      <c r="O1710" s="289">
        <f t="shared" si="152"/>
        <v>1360.2581690000002</v>
      </c>
    </row>
    <row r="1711" spans="2:15" s="287" customFormat="1" ht="12.6">
      <c r="B1711" s="288">
        <f t="shared" si="141"/>
        <v>41275</v>
      </c>
      <c r="C1711" s="285"/>
      <c r="D1711" s="290">
        <f t="shared" si="146"/>
        <v>3012</v>
      </c>
      <c r="E1711" s="290">
        <f t="shared" si="146"/>
        <v>1252.1246960000001</v>
      </c>
      <c r="F1711" s="292"/>
      <c r="G1711" s="288">
        <f t="shared" si="142"/>
        <v>41275</v>
      </c>
      <c r="H1711" s="285"/>
      <c r="I1711" s="292">
        <f t="shared" si="143"/>
        <v>172</v>
      </c>
      <c r="J1711" s="290">
        <f t="shared" si="144"/>
        <v>103.713285</v>
      </c>
      <c r="K1711" s="285"/>
      <c r="L1711" s="288">
        <f t="shared" si="129"/>
        <v>41275</v>
      </c>
      <c r="M1711" s="285"/>
      <c r="N1711" s="289">
        <f t="shared" si="151"/>
        <v>3184</v>
      </c>
      <c r="O1711" s="289">
        <f t="shared" si="152"/>
        <v>1355.8379810000001</v>
      </c>
    </row>
    <row r="1712" spans="2:15" s="287" customFormat="1" ht="12.6">
      <c r="B1712" s="288">
        <f t="shared" si="141"/>
        <v>41306</v>
      </c>
      <c r="C1712" s="285"/>
      <c r="D1712" s="290">
        <f t="shared" ref="D1712:E1731" si="153">+D349</f>
        <v>3011</v>
      </c>
      <c r="E1712" s="290">
        <f t="shared" si="153"/>
        <v>1250.1333099999999</v>
      </c>
      <c r="F1712" s="292"/>
      <c r="G1712" s="288">
        <f t="shared" si="142"/>
        <v>41306</v>
      </c>
      <c r="H1712" s="285"/>
      <c r="I1712" s="292">
        <f t="shared" si="143"/>
        <v>172</v>
      </c>
      <c r="J1712" s="290">
        <f t="shared" si="144"/>
        <v>104.243325</v>
      </c>
      <c r="K1712" s="285"/>
      <c r="L1712" s="288">
        <f t="shared" si="129"/>
        <v>41306</v>
      </c>
      <c r="M1712" s="285"/>
      <c r="N1712" s="289">
        <f t="shared" si="151"/>
        <v>3183</v>
      </c>
      <c r="O1712" s="289">
        <f t="shared" si="152"/>
        <v>1354.3766349999999</v>
      </c>
    </row>
    <row r="1713" spans="2:15" s="287" customFormat="1" ht="12.6">
      <c r="B1713" s="288">
        <f t="shared" si="141"/>
        <v>41334</v>
      </c>
      <c r="C1713" s="285"/>
      <c r="D1713" s="290">
        <f t="shared" si="153"/>
        <v>3010</v>
      </c>
      <c r="E1713" s="290">
        <f t="shared" si="153"/>
        <v>1250.8946490000001</v>
      </c>
      <c r="F1713" s="292"/>
      <c r="G1713" s="288">
        <f t="shared" si="142"/>
        <v>41334</v>
      </c>
      <c r="H1713" s="285"/>
      <c r="I1713" s="292">
        <f t="shared" si="143"/>
        <v>172</v>
      </c>
      <c r="J1713" s="290">
        <f t="shared" si="144"/>
        <v>105.35987</v>
      </c>
      <c r="K1713" s="285"/>
      <c r="L1713" s="288">
        <f t="shared" si="129"/>
        <v>41334</v>
      </c>
      <c r="M1713" s="285"/>
      <c r="N1713" s="289">
        <f t="shared" si="151"/>
        <v>3182</v>
      </c>
      <c r="O1713" s="289">
        <f t="shared" si="152"/>
        <v>1356.2545190000001</v>
      </c>
    </row>
    <row r="1714" spans="2:15" s="287" customFormat="1" ht="12.6">
      <c r="B1714" s="288">
        <f t="shared" si="141"/>
        <v>41365</v>
      </c>
      <c r="C1714" s="285"/>
      <c r="D1714" s="290">
        <f t="shared" si="153"/>
        <v>3010</v>
      </c>
      <c r="E1714" s="290">
        <f t="shared" si="153"/>
        <v>1261.3468</v>
      </c>
      <c r="F1714" s="292"/>
      <c r="G1714" s="288">
        <f t="shared" si="142"/>
        <v>41365</v>
      </c>
      <c r="H1714" s="285"/>
      <c r="I1714" s="292">
        <f t="shared" si="143"/>
        <v>172</v>
      </c>
      <c r="J1714" s="290">
        <f t="shared" si="144"/>
        <v>105.2808</v>
      </c>
      <c r="K1714" s="285"/>
      <c r="L1714" s="288">
        <f t="shared" si="129"/>
        <v>41365</v>
      </c>
      <c r="M1714" s="285"/>
      <c r="N1714" s="289">
        <f t="shared" si="151"/>
        <v>3182</v>
      </c>
      <c r="O1714" s="289">
        <f t="shared" si="152"/>
        <v>1366.6276</v>
      </c>
    </row>
    <row r="1715" spans="2:15" s="287" customFormat="1" ht="12.6">
      <c r="B1715" s="288">
        <f t="shared" si="141"/>
        <v>41395</v>
      </c>
      <c r="C1715" s="285"/>
      <c r="D1715" s="290">
        <f t="shared" si="153"/>
        <v>3008</v>
      </c>
      <c r="E1715" s="290">
        <f t="shared" si="153"/>
        <v>1242.4568999999999</v>
      </c>
      <c r="F1715" s="292"/>
      <c r="G1715" s="288">
        <f t="shared" si="142"/>
        <v>41395</v>
      </c>
      <c r="H1715" s="285"/>
      <c r="I1715" s="292">
        <f t="shared" si="143"/>
        <v>172</v>
      </c>
      <c r="J1715" s="290">
        <f t="shared" si="144"/>
        <v>106.95189999999999</v>
      </c>
      <c r="K1715" s="285"/>
      <c r="L1715" s="288">
        <f t="shared" si="129"/>
        <v>41395</v>
      </c>
      <c r="M1715" s="285"/>
      <c r="N1715" s="289">
        <f t="shared" si="151"/>
        <v>3180</v>
      </c>
      <c r="O1715" s="289">
        <f t="shared" si="152"/>
        <v>1349.4087999999999</v>
      </c>
    </row>
    <row r="1716" spans="2:15" s="287" customFormat="1" ht="12.6">
      <c r="B1716" s="288">
        <f t="shared" si="141"/>
        <v>41426</v>
      </c>
      <c r="C1716" s="285"/>
      <c r="D1716" s="290">
        <f t="shared" si="153"/>
        <v>3007</v>
      </c>
      <c r="E1716" s="290">
        <f t="shared" si="153"/>
        <v>1246.8595</v>
      </c>
      <c r="F1716" s="292"/>
      <c r="G1716" s="288">
        <f t="shared" si="142"/>
        <v>41426</v>
      </c>
      <c r="H1716" s="285"/>
      <c r="I1716" s="292">
        <f t="shared" si="143"/>
        <v>172</v>
      </c>
      <c r="J1716" s="290">
        <f t="shared" si="144"/>
        <v>107.6652</v>
      </c>
      <c r="K1716" s="285"/>
      <c r="L1716" s="288">
        <f t="shared" si="129"/>
        <v>41426</v>
      </c>
      <c r="M1716" s="285"/>
      <c r="N1716" s="289">
        <f t="shared" si="151"/>
        <v>3179</v>
      </c>
      <c r="O1716" s="289">
        <f t="shared" si="152"/>
        <v>1354.5246999999999</v>
      </c>
    </row>
    <row r="1717" spans="2:15" s="287" customFormat="1" ht="12.6">
      <c r="B1717" s="288">
        <f t="shared" si="141"/>
        <v>41456</v>
      </c>
      <c r="C1717" s="285"/>
      <c r="D1717" s="290">
        <f t="shared" si="153"/>
        <v>3004</v>
      </c>
      <c r="E1717" s="290">
        <f t="shared" si="153"/>
        <v>1238.0927999999999</v>
      </c>
      <c r="F1717" s="292"/>
      <c r="G1717" s="288">
        <f t="shared" si="142"/>
        <v>41456</v>
      </c>
      <c r="H1717" s="285"/>
      <c r="I1717" s="292">
        <f t="shared" si="143"/>
        <v>172</v>
      </c>
      <c r="J1717" s="290">
        <f t="shared" si="144"/>
        <v>108.61839999999999</v>
      </c>
      <c r="K1717" s="285"/>
      <c r="L1717" s="288">
        <f t="shared" si="129"/>
        <v>41456</v>
      </c>
      <c r="M1717" s="285"/>
      <c r="N1717" s="289">
        <f t="shared" si="151"/>
        <v>3176</v>
      </c>
      <c r="O1717" s="289">
        <f t="shared" si="152"/>
        <v>1346.7112</v>
      </c>
    </row>
    <row r="1718" spans="2:15" s="287" customFormat="1" ht="12.6">
      <c r="B1718" s="288">
        <f t="shared" si="141"/>
        <v>41487</v>
      </c>
      <c r="C1718" s="285"/>
      <c r="D1718" s="290">
        <f t="shared" si="153"/>
        <v>3002</v>
      </c>
      <c r="E1718" s="290">
        <f t="shared" si="153"/>
        <v>1248.6048000000001</v>
      </c>
      <c r="F1718" s="292"/>
      <c r="G1718" s="288">
        <f t="shared" si="142"/>
        <v>41487</v>
      </c>
      <c r="H1718" s="285"/>
      <c r="I1718" s="292">
        <f t="shared" si="143"/>
        <v>172</v>
      </c>
      <c r="J1718" s="290">
        <f t="shared" si="144"/>
        <v>109.1408</v>
      </c>
      <c r="K1718" s="285"/>
      <c r="L1718" s="288">
        <f t="shared" si="129"/>
        <v>41487</v>
      </c>
      <c r="M1718" s="285"/>
      <c r="N1718" s="289">
        <f t="shared" si="151"/>
        <v>3174</v>
      </c>
      <c r="O1718" s="289">
        <f t="shared" si="152"/>
        <v>1357.7456</v>
      </c>
    </row>
    <row r="1719" spans="2:15" s="287" customFormat="1" ht="12.6">
      <c r="B1719" s="288">
        <f t="shared" si="141"/>
        <v>41518</v>
      </c>
      <c r="C1719" s="285"/>
      <c r="D1719" s="290">
        <f t="shared" si="153"/>
        <v>3001</v>
      </c>
      <c r="E1719" s="290">
        <f t="shared" si="153"/>
        <v>1253.6413</v>
      </c>
      <c r="F1719" s="292"/>
      <c r="G1719" s="288">
        <f t="shared" si="142"/>
        <v>41518</v>
      </c>
      <c r="H1719" s="285"/>
      <c r="I1719" s="292">
        <f t="shared" si="143"/>
        <v>172</v>
      </c>
      <c r="J1719" s="290">
        <f t="shared" si="144"/>
        <v>109.9383</v>
      </c>
      <c r="K1719" s="285"/>
      <c r="L1719" s="288">
        <f t="shared" si="129"/>
        <v>41518</v>
      </c>
      <c r="M1719" s="285"/>
      <c r="N1719" s="289">
        <f t="shared" ref="N1719:O1721" si="154">+D1719+I1719</f>
        <v>3173</v>
      </c>
      <c r="O1719" s="289">
        <f t="shared" si="154"/>
        <v>1363.5796</v>
      </c>
    </row>
    <row r="1720" spans="2:15" s="287" customFormat="1" ht="12.6">
      <c r="B1720" s="288">
        <f t="shared" ref="B1720:B1751" si="155">+B357</f>
        <v>41548</v>
      </c>
      <c r="C1720" s="285"/>
      <c r="D1720" s="290">
        <f t="shared" si="153"/>
        <v>3000</v>
      </c>
      <c r="E1720" s="290">
        <f t="shared" si="153"/>
        <v>1250.1668</v>
      </c>
      <c r="F1720" s="292"/>
      <c r="G1720" s="288">
        <f t="shared" ref="G1720:G1751" si="156">+B989</f>
        <v>41548</v>
      </c>
      <c r="H1720" s="285"/>
      <c r="I1720" s="292">
        <f t="shared" ref="I1720:I1751" si="157">+D989</f>
        <v>172</v>
      </c>
      <c r="J1720" s="290">
        <f t="shared" ref="J1720:J1751" si="158">+E989</f>
        <v>108.3184</v>
      </c>
      <c r="K1720" s="285"/>
      <c r="L1720" s="288">
        <f t="shared" ref="L1720:L1730" si="159">+B1720</f>
        <v>41548</v>
      </c>
      <c r="M1720" s="285"/>
      <c r="N1720" s="289">
        <f t="shared" si="154"/>
        <v>3172</v>
      </c>
      <c r="O1720" s="289">
        <f t="shared" si="154"/>
        <v>1358.4852000000001</v>
      </c>
    </row>
    <row r="1721" spans="2:15" s="287" customFormat="1" ht="12.6">
      <c r="B1721" s="288">
        <f t="shared" si="155"/>
        <v>41579</v>
      </c>
      <c r="C1721" s="285"/>
      <c r="D1721" s="290">
        <f t="shared" si="153"/>
        <v>2998</v>
      </c>
      <c r="E1721" s="290">
        <f t="shared" si="153"/>
        <v>1259.3811000000001</v>
      </c>
      <c r="F1721" s="292"/>
      <c r="G1721" s="288">
        <f t="shared" si="156"/>
        <v>41579</v>
      </c>
      <c r="H1721" s="285"/>
      <c r="I1721" s="292">
        <f t="shared" si="157"/>
        <v>172</v>
      </c>
      <c r="J1721" s="290">
        <f t="shared" si="158"/>
        <v>107.8105</v>
      </c>
      <c r="K1721" s="285"/>
      <c r="L1721" s="288">
        <f t="shared" si="159"/>
        <v>41579</v>
      </c>
      <c r="M1721" s="285"/>
      <c r="N1721" s="289">
        <f t="shared" si="154"/>
        <v>3170</v>
      </c>
      <c r="O1721" s="289">
        <f t="shared" si="154"/>
        <v>1367.1916000000001</v>
      </c>
    </row>
    <row r="1722" spans="2:15" s="287" customFormat="1" ht="12.6">
      <c r="B1722" s="288">
        <f t="shared" si="155"/>
        <v>41609</v>
      </c>
      <c r="C1722" s="285"/>
      <c r="D1722" s="290">
        <f t="shared" si="153"/>
        <v>2996</v>
      </c>
      <c r="E1722" s="290">
        <f t="shared" si="153"/>
        <v>1225.8001999999999</v>
      </c>
      <c r="F1722" s="292"/>
      <c r="G1722" s="288">
        <f t="shared" si="156"/>
        <v>41609</v>
      </c>
      <c r="H1722" s="285"/>
      <c r="I1722" s="292">
        <f t="shared" si="157"/>
        <v>171</v>
      </c>
      <c r="J1722" s="290">
        <f t="shared" si="158"/>
        <v>108.3027</v>
      </c>
      <c r="K1722" s="285"/>
      <c r="L1722" s="288">
        <f t="shared" si="159"/>
        <v>41609</v>
      </c>
      <c r="M1722" s="285"/>
      <c r="N1722" s="289">
        <f t="shared" ref="N1722:O1724" si="160">+D1722+I1722</f>
        <v>3167</v>
      </c>
      <c r="O1722" s="289">
        <f t="shared" si="160"/>
        <v>1334.1028999999999</v>
      </c>
    </row>
    <row r="1723" spans="2:15" s="287" customFormat="1" ht="12.6">
      <c r="B1723" s="288">
        <f t="shared" si="155"/>
        <v>41640</v>
      </c>
      <c r="C1723" s="285"/>
      <c r="D1723" s="290">
        <f t="shared" si="153"/>
        <v>2995</v>
      </c>
      <c r="E1723" s="290">
        <f t="shared" si="153"/>
        <v>1207.5077000000001</v>
      </c>
      <c r="F1723" s="292"/>
      <c r="G1723" s="288">
        <f t="shared" si="156"/>
        <v>41640</v>
      </c>
      <c r="H1723" s="285"/>
      <c r="I1723" s="292">
        <f t="shared" si="157"/>
        <v>171</v>
      </c>
      <c r="J1723" s="290">
        <f t="shared" si="158"/>
        <v>108.78270000000001</v>
      </c>
      <c r="K1723" s="285"/>
      <c r="L1723" s="288">
        <f t="shared" si="159"/>
        <v>41640</v>
      </c>
      <c r="M1723" s="285"/>
      <c r="N1723" s="289">
        <f t="shared" si="160"/>
        <v>3166</v>
      </c>
      <c r="O1723" s="289">
        <f t="shared" si="160"/>
        <v>1316.2904000000001</v>
      </c>
    </row>
    <row r="1724" spans="2:15" s="287" customFormat="1" ht="12.6">
      <c r="B1724" s="288">
        <f t="shared" si="155"/>
        <v>41671</v>
      </c>
      <c r="C1724" s="285"/>
      <c r="D1724" s="290">
        <f t="shared" si="153"/>
        <v>2994</v>
      </c>
      <c r="E1724" s="290">
        <f t="shared" si="153"/>
        <v>1207.7621999999999</v>
      </c>
      <c r="F1724" s="292"/>
      <c r="G1724" s="288">
        <f t="shared" si="156"/>
        <v>41671</v>
      </c>
      <c r="H1724" s="285"/>
      <c r="I1724" s="292">
        <f t="shared" si="157"/>
        <v>171</v>
      </c>
      <c r="J1724" s="290">
        <f t="shared" si="158"/>
        <v>109.36279999999999</v>
      </c>
      <c r="K1724" s="285"/>
      <c r="L1724" s="288">
        <f t="shared" si="159"/>
        <v>41671</v>
      </c>
      <c r="M1724" s="285"/>
      <c r="N1724" s="289">
        <f t="shared" si="160"/>
        <v>3165</v>
      </c>
      <c r="O1724" s="289">
        <f t="shared" si="160"/>
        <v>1317.125</v>
      </c>
    </row>
    <row r="1725" spans="2:15" s="287" customFormat="1" ht="12.6">
      <c r="B1725" s="288">
        <f t="shared" si="155"/>
        <v>41699</v>
      </c>
      <c r="C1725" s="285"/>
      <c r="D1725" s="290">
        <f t="shared" si="153"/>
        <v>2989</v>
      </c>
      <c r="E1725" s="290">
        <f t="shared" si="153"/>
        <v>1209.9357</v>
      </c>
      <c r="F1725" s="292"/>
      <c r="G1725" s="288">
        <f t="shared" si="156"/>
        <v>41699</v>
      </c>
      <c r="H1725" s="285"/>
      <c r="I1725" s="292">
        <f t="shared" si="157"/>
        <v>171</v>
      </c>
      <c r="J1725" s="290">
        <f t="shared" si="158"/>
        <v>110.5778</v>
      </c>
      <c r="K1725" s="285"/>
      <c r="L1725" s="288">
        <f t="shared" si="159"/>
        <v>41699</v>
      </c>
      <c r="M1725" s="285"/>
      <c r="N1725" s="289">
        <f t="shared" ref="N1725:O1730" si="161">+D1725+I1725</f>
        <v>3160</v>
      </c>
      <c r="O1725" s="289">
        <f t="shared" si="161"/>
        <v>1320.5135</v>
      </c>
    </row>
    <row r="1726" spans="2:15" s="287" customFormat="1" ht="12.6">
      <c r="B1726" s="288">
        <f t="shared" si="155"/>
        <v>41730</v>
      </c>
      <c r="C1726" s="285"/>
      <c r="D1726" s="290">
        <f t="shared" si="153"/>
        <v>2988</v>
      </c>
      <c r="E1726" s="290">
        <f t="shared" si="153"/>
        <v>1214.6550999999999</v>
      </c>
      <c r="F1726" s="292"/>
      <c r="G1726" s="288">
        <f t="shared" si="156"/>
        <v>41730</v>
      </c>
      <c r="H1726" s="285"/>
      <c r="I1726" s="292">
        <f t="shared" si="157"/>
        <v>171</v>
      </c>
      <c r="J1726" s="290">
        <f t="shared" si="158"/>
        <v>115.7933</v>
      </c>
      <c r="K1726" s="285"/>
      <c r="L1726" s="288">
        <f t="shared" si="159"/>
        <v>41730</v>
      </c>
      <c r="M1726" s="285"/>
      <c r="N1726" s="289">
        <f t="shared" ref="N1726:O1728" si="162">+D1726+I1726</f>
        <v>3159</v>
      </c>
      <c r="O1726" s="289">
        <f t="shared" si="162"/>
        <v>1330.4484</v>
      </c>
    </row>
    <row r="1727" spans="2:15" s="287" customFormat="1" ht="12.6">
      <c r="B1727" s="288">
        <f t="shared" si="155"/>
        <v>41760</v>
      </c>
      <c r="C1727" s="285"/>
      <c r="D1727" s="290">
        <f t="shared" si="153"/>
        <v>2986</v>
      </c>
      <c r="E1727" s="290">
        <f t="shared" si="153"/>
        <v>1199.7723000000001</v>
      </c>
      <c r="F1727" s="292"/>
      <c r="G1727" s="288">
        <f t="shared" si="156"/>
        <v>41760</v>
      </c>
      <c r="H1727" s="285"/>
      <c r="I1727" s="292">
        <f t="shared" si="157"/>
        <v>171</v>
      </c>
      <c r="J1727" s="290">
        <f t="shared" si="158"/>
        <v>118.7041</v>
      </c>
      <c r="K1727" s="285"/>
      <c r="L1727" s="288">
        <f t="shared" si="159"/>
        <v>41760</v>
      </c>
      <c r="M1727" s="285"/>
      <c r="N1727" s="289">
        <f t="shared" si="162"/>
        <v>3157</v>
      </c>
      <c r="O1727" s="289">
        <f t="shared" si="162"/>
        <v>1318.4764</v>
      </c>
    </row>
    <row r="1728" spans="2:15" s="287" customFormat="1" ht="12.6">
      <c r="B1728" s="288">
        <f t="shared" si="155"/>
        <v>41791</v>
      </c>
      <c r="C1728" s="285"/>
      <c r="D1728" s="290">
        <f t="shared" si="153"/>
        <v>2985</v>
      </c>
      <c r="E1728" s="290">
        <f t="shared" si="153"/>
        <v>1203.3769</v>
      </c>
      <c r="F1728" s="292"/>
      <c r="G1728" s="288">
        <f t="shared" si="156"/>
        <v>41791</v>
      </c>
      <c r="H1728" s="285"/>
      <c r="I1728" s="292">
        <f t="shared" si="157"/>
        <v>171</v>
      </c>
      <c r="J1728" s="290">
        <f t="shared" si="158"/>
        <v>119.68559999999999</v>
      </c>
      <c r="K1728" s="285"/>
      <c r="L1728" s="288">
        <f t="shared" si="159"/>
        <v>41791</v>
      </c>
      <c r="M1728" s="285"/>
      <c r="N1728" s="289">
        <f t="shared" si="162"/>
        <v>3156</v>
      </c>
      <c r="O1728" s="289">
        <f t="shared" si="162"/>
        <v>1323.0625</v>
      </c>
    </row>
    <row r="1729" spans="2:15" s="287" customFormat="1" ht="12.6">
      <c r="B1729" s="288">
        <f t="shared" si="155"/>
        <v>41821</v>
      </c>
      <c r="C1729" s="285"/>
      <c r="D1729" s="290">
        <f t="shared" si="153"/>
        <v>2985</v>
      </c>
      <c r="E1729" s="290">
        <f t="shared" si="153"/>
        <v>1203.7027</v>
      </c>
      <c r="F1729" s="292"/>
      <c r="G1729" s="288">
        <f t="shared" si="156"/>
        <v>41821</v>
      </c>
      <c r="H1729" s="285"/>
      <c r="I1729" s="292">
        <f t="shared" si="157"/>
        <v>171</v>
      </c>
      <c r="J1729" s="290">
        <f t="shared" si="158"/>
        <v>121.2187</v>
      </c>
      <c r="K1729" s="285"/>
      <c r="L1729" s="288">
        <f t="shared" si="159"/>
        <v>41821</v>
      </c>
      <c r="M1729" s="285"/>
      <c r="N1729" s="289">
        <f t="shared" si="161"/>
        <v>3156</v>
      </c>
      <c r="O1729" s="289">
        <f t="shared" si="161"/>
        <v>1324.9213999999999</v>
      </c>
    </row>
    <row r="1730" spans="2:15" s="287" customFormat="1" ht="12.6">
      <c r="B1730" s="288">
        <f t="shared" si="155"/>
        <v>41852</v>
      </c>
      <c r="C1730" s="285"/>
      <c r="D1730" s="290">
        <f t="shared" si="153"/>
        <v>2984</v>
      </c>
      <c r="E1730" s="290">
        <f t="shared" si="153"/>
        <v>1209.6267</v>
      </c>
      <c r="F1730" s="292"/>
      <c r="G1730" s="288">
        <f t="shared" si="156"/>
        <v>41852</v>
      </c>
      <c r="H1730" s="285"/>
      <c r="I1730" s="292">
        <f t="shared" si="157"/>
        <v>171</v>
      </c>
      <c r="J1730" s="290">
        <f t="shared" si="158"/>
        <v>121.69929999999999</v>
      </c>
      <c r="K1730" s="285"/>
      <c r="L1730" s="288">
        <f t="shared" si="159"/>
        <v>41852</v>
      </c>
      <c r="M1730" s="285"/>
      <c r="N1730" s="289">
        <f t="shared" si="161"/>
        <v>3155</v>
      </c>
      <c r="O1730" s="289">
        <f t="shared" si="161"/>
        <v>1331.326</v>
      </c>
    </row>
    <row r="1731" spans="2:15" s="287" customFormat="1" ht="12.6">
      <c r="B1731" s="288">
        <f t="shared" si="155"/>
        <v>41883</v>
      </c>
      <c r="C1731" s="285"/>
      <c r="D1731" s="290">
        <f t="shared" si="153"/>
        <v>2983</v>
      </c>
      <c r="E1731" s="290">
        <f t="shared" si="153"/>
        <v>1221.0396000000001</v>
      </c>
      <c r="F1731" s="292"/>
      <c r="G1731" s="288">
        <f t="shared" si="156"/>
        <v>41883</v>
      </c>
      <c r="H1731" s="285"/>
      <c r="I1731" s="292">
        <f t="shared" si="157"/>
        <v>171</v>
      </c>
      <c r="J1731" s="290">
        <f t="shared" si="158"/>
        <v>122.3227</v>
      </c>
      <c r="K1731" s="285"/>
      <c r="L1731" s="288">
        <f>+B1731</f>
        <v>41883</v>
      </c>
      <c r="M1731" s="285"/>
      <c r="N1731" s="289">
        <f t="shared" ref="N1731:O1733" si="163">+D1731+I1731</f>
        <v>3154</v>
      </c>
      <c r="O1731" s="289">
        <f t="shared" si="163"/>
        <v>1343.3623</v>
      </c>
    </row>
    <row r="1732" spans="2:15" s="287" customFormat="1" ht="12.6">
      <c r="B1732" s="288">
        <f t="shared" si="155"/>
        <v>41913</v>
      </c>
      <c r="C1732" s="285"/>
      <c r="D1732" s="290">
        <f t="shared" ref="D1732:E1751" si="164">+D369</f>
        <v>2979</v>
      </c>
      <c r="E1732" s="290">
        <f t="shared" si="164"/>
        <v>1227.0592999999999</v>
      </c>
      <c r="F1732" s="292"/>
      <c r="G1732" s="288">
        <f t="shared" si="156"/>
        <v>41913</v>
      </c>
      <c r="H1732" s="285"/>
      <c r="I1732" s="292">
        <f t="shared" si="157"/>
        <v>171</v>
      </c>
      <c r="J1732" s="290">
        <f t="shared" si="158"/>
        <v>123.1902</v>
      </c>
      <c r="K1732" s="285"/>
      <c r="L1732" s="288">
        <f>+B1732</f>
        <v>41913</v>
      </c>
      <c r="M1732" s="285"/>
      <c r="N1732" s="289">
        <f t="shared" si="163"/>
        <v>3150</v>
      </c>
      <c r="O1732" s="289">
        <f t="shared" si="163"/>
        <v>1350.2494999999999</v>
      </c>
    </row>
    <row r="1733" spans="2:15" s="287" customFormat="1" ht="12.6">
      <c r="B1733" s="288">
        <f t="shared" si="155"/>
        <v>41944</v>
      </c>
      <c r="C1733" s="285"/>
      <c r="D1733" s="290">
        <f t="shared" si="164"/>
        <v>2978</v>
      </c>
      <c r="E1733" s="290">
        <f t="shared" si="164"/>
        <v>1076.3870999999999</v>
      </c>
      <c r="F1733" s="292"/>
      <c r="G1733" s="288">
        <f t="shared" si="156"/>
        <v>41944</v>
      </c>
      <c r="H1733" s="285"/>
      <c r="I1733" s="292">
        <f t="shared" si="157"/>
        <v>171</v>
      </c>
      <c r="J1733" s="290">
        <f t="shared" si="158"/>
        <v>124.94370000000001</v>
      </c>
      <c r="K1733" s="285"/>
      <c r="L1733" s="288">
        <f>+B1733</f>
        <v>41944</v>
      </c>
      <c r="M1733" s="285"/>
      <c r="N1733" s="289">
        <f t="shared" si="163"/>
        <v>3149</v>
      </c>
      <c r="O1733" s="289">
        <f t="shared" si="163"/>
        <v>1201.3308</v>
      </c>
    </row>
    <row r="1734" spans="2:15" s="287" customFormat="1" ht="12.6">
      <c r="B1734" s="288">
        <f t="shared" si="155"/>
        <v>41974</v>
      </c>
      <c r="C1734" s="285"/>
      <c r="D1734" s="290">
        <f t="shared" si="164"/>
        <v>2976</v>
      </c>
      <c r="E1734" s="290">
        <f t="shared" si="164"/>
        <v>1077.5307</v>
      </c>
      <c r="F1734" s="292"/>
      <c r="G1734" s="288">
        <f t="shared" si="156"/>
        <v>41974</v>
      </c>
      <c r="H1734" s="285"/>
      <c r="I1734" s="292">
        <f t="shared" si="157"/>
        <v>171</v>
      </c>
      <c r="J1734" s="290">
        <f t="shared" si="158"/>
        <v>125.5188</v>
      </c>
      <c r="K1734" s="285"/>
      <c r="L1734" s="288">
        <f t="shared" ref="L1734:L1739" si="165">+B1734</f>
        <v>41974</v>
      </c>
      <c r="M1734" s="285"/>
      <c r="N1734" s="289">
        <f t="shared" ref="N1734:N1739" si="166">+D1734+I1734</f>
        <v>3147</v>
      </c>
      <c r="O1734" s="289">
        <f t="shared" ref="O1734:O1739" si="167">+E1734+J1734</f>
        <v>1203.0495000000001</v>
      </c>
    </row>
    <row r="1735" spans="2:15" s="287" customFormat="1" ht="12.6">
      <c r="B1735" s="288">
        <f t="shared" si="155"/>
        <v>42005</v>
      </c>
      <c r="C1735" s="285"/>
      <c r="D1735" s="290">
        <f t="shared" si="164"/>
        <v>2963</v>
      </c>
      <c r="E1735" s="290">
        <f t="shared" si="164"/>
        <v>1045.816</v>
      </c>
      <c r="F1735" s="292"/>
      <c r="G1735" s="288">
        <f t="shared" si="156"/>
        <v>42005</v>
      </c>
      <c r="H1735" s="285"/>
      <c r="I1735" s="292">
        <f t="shared" si="157"/>
        <v>171</v>
      </c>
      <c r="J1735" s="290">
        <f t="shared" si="158"/>
        <v>125.39960000000001</v>
      </c>
      <c r="K1735" s="285"/>
      <c r="L1735" s="288">
        <f t="shared" si="165"/>
        <v>42005</v>
      </c>
      <c r="M1735" s="285"/>
      <c r="N1735" s="289">
        <f t="shared" si="166"/>
        <v>3134</v>
      </c>
      <c r="O1735" s="289">
        <f t="shared" si="167"/>
        <v>1171.2156</v>
      </c>
    </row>
    <row r="1736" spans="2:15" s="287" customFormat="1" ht="12.6">
      <c r="B1736" s="288">
        <f t="shared" si="155"/>
        <v>42036</v>
      </c>
      <c r="C1736" s="285"/>
      <c r="D1736" s="290">
        <f t="shared" si="164"/>
        <v>2976</v>
      </c>
      <c r="E1736" s="290">
        <f t="shared" si="164"/>
        <v>1051.2079000000001</v>
      </c>
      <c r="F1736" s="292"/>
      <c r="G1736" s="288">
        <f t="shared" si="156"/>
        <v>42036</v>
      </c>
      <c r="H1736" s="285"/>
      <c r="I1736" s="292">
        <f t="shared" si="157"/>
        <v>171</v>
      </c>
      <c r="J1736" s="290">
        <f t="shared" si="158"/>
        <v>125.8796</v>
      </c>
      <c r="K1736" s="285"/>
      <c r="L1736" s="288">
        <f t="shared" si="165"/>
        <v>42036</v>
      </c>
      <c r="M1736" s="285"/>
      <c r="N1736" s="289">
        <f t="shared" si="166"/>
        <v>3147</v>
      </c>
      <c r="O1736" s="289">
        <f t="shared" si="167"/>
        <v>1177.0875000000001</v>
      </c>
    </row>
    <row r="1737" spans="2:15" s="287" customFormat="1" ht="12.6">
      <c r="B1737" s="288">
        <f t="shared" si="155"/>
        <v>42064</v>
      </c>
      <c r="C1737" s="285"/>
      <c r="D1737" s="290">
        <f t="shared" si="164"/>
        <v>2976</v>
      </c>
      <c r="E1737" s="290">
        <f t="shared" si="164"/>
        <v>1063.9209000000001</v>
      </c>
      <c r="F1737" s="292"/>
      <c r="G1737" s="288">
        <f t="shared" si="156"/>
        <v>42064</v>
      </c>
      <c r="H1737" s="285"/>
      <c r="I1737" s="292">
        <f t="shared" si="157"/>
        <v>171</v>
      </c>
      <c r="J1737" s="290">
        <f t="shared" si="158"/>
        <v>127.4362</v>
      </c>
      <c r="K1737" s="285"/>
      <c r="L1737" s="288">
        <f t="shared" si="165"/>
        <v>42064</v>
      </c>
      <c r="M1737" s="285"/>
      <c r="N1737" s="289">
        <f t="shared" si="166"/>
        <v>3147</v>
      </c>
      <c r="O1737" s="289">
        <f t="shared" si="167"/>
        <v>1191.3571000000002</v>
      </c>
    </row>
    <row r="1738" spans="2:15" s="287" customFormat="1" ht="12.6">
      <c r="B1738" s="288">
        <f t="shared" si="155"/>
        <v>42095</v>
      </c>
      <c r="C1738" s="285"/>
      <c r="D1738" s="290">
        <f t="shared" si="164"/>
        <v>2976</v>
      </c>
      <c r="E1738" s="290">
        <f t="shared" si="164"/>
        <v>1076.6887999999999</v>
      </c>
      <c r="F1738" s="292"/>
      <c r="G1738" s="288">
        <f t="shared" si="156"/>
        <v>42095</v>
      </c>
      <c r="H1738" s="285"/>
      <c r="I1738" s="292">
        <f t="shared" si="157"/>
        <v>171</v>
      </c>
      <c r="J1738" s="290">
        <f t="shared" si="158"/>
        <v>133.23089999999999</v>
      </c>
      <c r="K1738" s="285"/>
      <c r="L1738" s="288">
        <f t="shared" si="165"/>
        <v>42095</v>
      </c>
      <c r="M1738" s="285"/>
      <c r="N1738" s="289">
        <f t="shared" si="166"/>
        <v>3147</v>
      </c>
      <c r="O1738" s="289">
        <f t="shared" si="167"/>
        <v>1209.9196999999999</v>
      </c>
    </row>
    <row r="1739" spans="2:15" s="287" customFormat="1" ht="12.6">
      <c r="B1739" s="288">
        <f t="shared" si="155"/>
        <v>42125</v>
      </c>
      <c r="C1739" s="285"/>
      <c r="D1739" s="290">
        <f t="shared" si="164"/>
        <v>2973</v>
      </c>
      <c r="E1739" s="290">
        <f t="shared" si="164"/>
        <v>1076.8207</v>
      </c>
      <c r="F1739" s="292"/>
      <c r="G1739" s="288">
        <f t="shared" si="156"/>
        <v>42125</v>
      </c>
      <c r="H1739" s="285"/>
      <c r="I1739" s="292">
        <f t="shared" si="157"/>
        <v>171</v>
      </c>
      <c r="J1739" s="290">
        <f t="shared" si="158"/>
        <v>136.25569999999999</v>
      </c>
      <c r="K1739" s="285"/>
      <c r="L1739" s="288">
        <f t="shared" si="165"/>
        <v>42125</v>
      </c>
      <c r="M1739" s="285"/>
      <c r="N1739" s="289">
        <f t="shared" si="166"/>
        <v>3144</v>
      </c>
      <c r="O1739" s="289">
        <f t="shared" si="167"/>
        <v>1213.0763999999999</v>
      </c>
    </row>
    <row r="1740" spans="2:15" s="287" customFormat="1" ht="12.6">
      <c r="B1740" s="288">
        <f t="shared" si="155"/>
        <v>42156</v>
      </c>
      <c r="C1740" s="285"/>
      <c r="D1740" s="290">
        <f t="shared" si="164"/>
        <v>2968</v>
      </c>
      <c r="E1740" s="290">
        <f t="shared" si="164"/>
        <v>1087.9256</v>
      </c>
      <c r="F1740" s="292"/>
      <c r="G1740" s="288">
        <f t="shared" si="156"/>
        <v>42156</v>
      </c>
      <c r="H1740" s="285"/>
      <c r="I1740" s="292">
        <f t="shared" si="157"/>
        <v>171</v>
      </c>
      <c r="J1740" s="290">
        <f t="shared" si="158"/>
        <v>137.08690000000001</v>
      </c>
      <c r="K1740" s="285"/>
      <c r="L1740" s="288">
        <f t="shared" ref="L1740:L1745" si="168">+B1740</f>
        <v>42156</v>
      </c>
      <c r="M1740" s="285"/>
      <c r="N1740" s="289">
        <f t="shared" ref="N1740:O1742" si="169">+D1740+I1740</f>
        <v>3139</v>
      </c>
      <c r="O1740" s="289">
        <f t="shared" si="169"/>
        <v>1225.0125</v>
      </c>
    </row>
    <row r="1741" spans="2:15" s="287" customFormat="1" ht="12.6">
      <c r="B1741" s="288">
        <f t="shared" si="155"/>
        <v>42186</v>
      </c>
      <c r="C1741" s="285"/>
      <c r="D1741" s="290">
        <f t="shared" si="164"/>
        <v>2966</v>
      </c>
      <c r="E1741" s="290">
        <f t="shared" si="164"/>
        <v>1103.1035999999999</v>
      </c>
      <c r="F1741" s="292"/>
      <c r="G1741" s="288">
        <f t="shared" si="156"/>
        <v>42186</v>
      </c>
      <c r="H1741" s="285"/>
      <c r="I1741" s="292">
        <f t="shared" si="157"/>
        <v>171</v>
      </c>
      <c r="J1741" s="290">
        <f t="shared" si="158"/>
        <v>138.57130000000001</v>
      </c>
      <c r="K1741" s="285"/>
      <c r="L1741" s="288">
        <f t="shared" si="168"/>
        <v>42186</v>
      </c>
      <c r="M1741" s="285"/>
      <c r="N1741" s="289">
        <f t="shared" si="169"/>
        <v>3137</v>
      </c>
      <c r="O1741" s="289">
        <f t="shared" si="169"/>
        <v>1241.6749</v>
      </c>
    </row>
    <row r="1742" spans="2:15" s="287" customFormat="1" ht="12.6">
      <c r="B1742" s="288">
        <f t="shared" si="155"/>
        <v>42217</v>
      </c>
      <c r="C1742" s="285"/>
      <c r="D1742" s="290">
        <f t="shared" si="164"/>
        <v>2965</v>
      </c>
      <c r="E1742" s="290">
        <f t="shared" si="164"/>
        <v>1054.5581</v>
      </c>
      <c r="F1742" s="292"/>
      <c r="G1742" s="288">
        <f t="shared" si="156"/>
        <v>42217</v>
      </c>
      <c r="H1742" s="285"/>
      <c r="I1742" s="292">
        <f t="shared" si="157"/>
        <v>171</v>
      </c>
      <c r="J1742" s="290">
        <f t="shared" si="158"/>
        <v>139.2619</v>
      </c>
      <c r="K1742" s="285"/>
      <c r="L1742" s="288">
        <f t="shared" si="168"/>
        <v>42217</v>
      </c>
      <c r="M1742" s="285"/>
      <c r="N1742" s="289">
        <f t="shared" si="169"/>
        <v>3136</v>
      </c>
      <c r="O1742" s="289">
        <f t="shared" si="169"/>
        <v>1193.82</v>
      </c>
    </row>
    <row r="1743" spans="2:15" s="287" customFormat="1" ht="12.6">
      <c r="B1743" s="288">
        <f t="shared" si="155"/>
        <v>42248</v>
      </c>
      <c r="C1743" s="285"/>
      <c r="D1743" s="290">
        <f t="shared" si="164"/>
        <v>2964</v>
      </c>
      <c r="E1743" s="290">
        <f t="shared" si="164"/>
        <v>1068.5537999999999</v>
      </c>
      <c r="F1743" s="292"/>
      <c r="G1743" s="288">
        <f t="shared" si="156"/>
        <v>42248</v>
      </c>
      <c r="H1743" s="285"/>
      <c r="I1743" s="292">
        <f t="shared" si="157"/>
        <v>171</v>
      </c>
      <c r="J1743" s="290">
        <f t="shared" si="158"/>
        <v>140.0188</v>
      </c>
      <c r="K1743" s="285"/>
      <c r="L1743" s="288">
        <f t="shared" si="168"/>
        <v>42248</v>
      </c>
      <c r="M1743" s="285"/>
      <c r="N1743" s="289">
        <f t="shared" ref="N1743:O1745" si="170">+D1743+I1743</f>
        <v>3135</v>
      </c>
      <c r="O1743" s="289">
        <f t="shared" si="170"/>
        <v>1208.5726</v>
      </c>
    </row>
    <row r="1744" spans="2:15" s="287" customFormat="1" ht="12.6">
      <c r="B1744" s="288">
        <f t="shared" si="155"/>
        <v>42278</v>
      </c>
      <c r="C1744" s="285"/>
      <c r="D1744" s="290">
        <f t="shared" si="164"/>
        <v>2964</v>
      </c>
      <c r="E1744" s="290">
        <f t="shared" si="164"/>
        <v>1076.0164</v>
      </c>
      <c r="F1744" s="292"/>
      <c r="G1744" s="288">
        <f t="shared" si="156"/>
        <v>42278</v>
      </c>
      <c r="H1744" s="285"/>
      <c r="I1744" s="292">
        <f t="shared" si="157"/>
        <v>170</v>
      </c>
      <c r="J1744" s="290">
        <f t="shared" si="158"/>
        <v>141.23310000000001</v>
      </c>
      <c r="K1744" s="285"/>
      <c r="L1744" s="288">
        <f t="shared" si="168"/>
        <v>42278</v>
      </c>
      <c r="M1744" s="285"/>
      <c r="N1744" s="289">
        <f t="shared" si="170"/>
        <v>3134</v>
      </c>
      <c r="O1744" s="289">
        <f t="shared" si="170"/>
        <v>1217.2494999999999</v>
      </c>
    </row>
    <row r="1745" spans="2:15" s="287" customFormat="1" ht="12.6">
      <c r="B1745" s="288">
        <f t="shared" si="155"/>
        <v>42309</v>
      </c>
      <c r="C1745" s="285"/>
      <c r="D1745" s="290">
        <f t="shared" si="164"/>
        <v>2964</v>
      </c>
      <c r="E1745" s="290">
        <f t="shared" si="164"/>
        <v>1080.8185000000001</v>
      </c>
      <c r="F1745" s="292"/>
      <c r="G1745" s="288">
        <f t="shared" si="156"/>
        <v>42309</v>
      </c>
      <c r="H1745" s="285"/>
      <c r="I1745" s="292">
        <f t="shared" si="157"/>
        <v>170</v>
      </c>
      <c r="J1745" s="290">
        <f t="shared" si="158"/>
        <v>142.33510000000001</v>
      </c>
      <c r="K1745" s="285"/>
      <c r="L1745" s="288">
        <f t="shared" si="168"/>
        <v>42309</v>
      </c>
      <c r="M1745" s="285"/>
      <c r="N1745" s="289">
        <f t="shared" si="170"/>
        <v>3134</v>
      </c>
      <c r="O1745" s="289">
        <f t="shared" si="170"/>
        <v>1223.1536000000001</v>
      </c>
    </row>
    <row r="1746" spans="2:15" s="287" customFormat="1" ht="12.6">
      <c r="B1746" s="288">
        <f t="shared" si="155"/>
        <v>42339</v>
      </c>
      <c r="C1746" s="285"/>
      <c r="D1746" s="290">
        <f t="shared" si="164"/>
        <v>2963</v>
      </c>
      <c r="E1746" s="290">
        <f t="shared" si="164"/>
        <v>1086.7907</v>
      </c>
      <c r="F1746" s="292"/>
      <c r="G1746" s="288">
        <f t="shared" si="156"/>
        <v>42339</v>
      </c>
      <c r="H1746" s="285"/>
      <c r="I1746" s="292">
        <f t="shared" si="157"/>
        <v>170</v>
      </c>
      <c r="J1746" s="290">
        <f t="shared" si="158"/>
        <v>143.02510000000001</v>
      </c>
      <c r="K1746" s="285"/>
      <c r="L1746" s="288">
        <f t="shared" ref="L1746:L1751" si="171">+B1746</f>
        <v>42339</v>
      </c>
      <c r="M1746" s="285"/>
      <c r="N1746" s="289">
        <f t="shared" ref="N1746:O1748" si="172">+D1746+I1746</f>
        <v>3133</v>
      </c>
      <c r="O1746" s="289">
        <f t="shared" si="172"/>
        <v>1229.8158000000001</v>
      </c>
    </row>
    <row r="1747" spans="2:15" s="287" customFormat="1" ht="12.6">
      <c r="B1747" s="288">
        <f t="shared" si="155"/>
        <v>42370</v>
      </c>
      <c r="C1747" s="285"/>
      <c r="D1747" s="290">
        <f t="shared" si="164"/>
        <v>2961</v>
      </c>
      <c r="E1747" s="290">
        <f t="shared" si="164"/>
        <v>1092.7164</v>
      </c>
      <c r="F1747" s="292"/>
      <c r="G1747" s="288">
        <f t="shared" si="156"/>
        <v>42370</v>
      </c>
      <c r="H1747" s="285"/>
      <c r="I1747" s="292">
        <f t="shared" si="157"/>
        <v>170</v>
      </c>
      <c r="J1747" s="290">
        <f t="shared" si="158"/>
        <v>143.74510000000001</v>
      </c>
      <c r="K1747" s="285"/>
      <c r="L1747" s="288">
        <f t="shared" si="171"/>
        <v>42370</v>
      </c>
      <c r="M1747" s="285"/>
      <c r="N1747" s="289">
        <f t="shared" si="172"/>
        <v>3131</v>
      </c>
      <c r="O1747" s="289">
        <f t="shared" si="172"/>
        <v>1236.4615000000001</v>
      </c>
    </row>
    <row r="1748" spans="2:15" s="287" customFormat="1" ht="12.6">
      <c r="B1748" s="288">
        <f t="shared" si="155"/>
        <v>42401</v>
      </c>
      <c r="C1748" s="285"/>
      <c r="D1748" s="290">
        <f t="shared" si="164"/>
        <v>2960</v>
      </c>
      <c r="E1748" s="290">
        <f t="shared" si="164"/>
        <v>1083.1374000000001</v>
      </c>
      <c r="F1748" s="292"/>
      <c r="G1748" s="288">
        <f t="shared" si="156"/>
        <v>42401</v>
      </c>
      <c r="H1748" s="285"/>
      <c r="I1748" s="292">
        <f t="shared" si="157"/>
        <v>170</v>
      </c>
      <c r="J1748" s="290">
        <f t="shared" si="158"/>
        <v>144.46520000000001</v>
      </c>
      <c r="K1748" s="285"/>
      <c r="L1748" s="288">
        <f t="shared" si="171"/>
        <v>42401</v>
      </c>
      <c r="M1748" s="285"/>
      <c r="N1748" s="289">
        <f t="shared" si="172"/>
        <v>3130</v>
      </c>
      <c r="O1748" s="289">
        <f t="shared" si="172"/>
        <v>1227.6026000000002</v>
      </c>
    </row>
    <row r="1749" spans="2:15" s="287" customFormat="1" ht="12.6">
      <c r="B1749" s="288">
        <f t="shared" si="155"/>
        <v>42430</v>
      </c>
      <c r="C1749" s="285"/>
      <c r="D1749" s="290">
        <f t="shared" si="164"/>
        <v>2959</v>
      </c>
      <c r="E1749" s="290">
        <f t="shared" si="164"/>
        <v>1088.2772</v>
      </c>
      <c r="F1749" s="292"/>
      <c r="G1749" s="288">
        <f t="shared" si="156"/>
        <v>42430</v>
      </c>
      <c r="H1749" s="285"/>
      <c r="I1749" s="292">
        <f t="shared" si="157"/>
        <v>170</v>
      </c>
      <c r="J1749" s="290">
        <f t="shared" si="158"/>
        <v>142.61750000000001</v>
      </c>
      <c r="K1749" s="285"/>
      <c r="L1749" s="288">
        <f t="shared" si="171"/>
        <v>42430</v>
      </c>
      <c r="M1749" s="285"/>
      <c r="N1749" s="289">
        <f t="shared" ref="N1749:O1751" si="173">+D1749+I1749</f>
        <v>3129</v>
      </c>
      <c r="O1749" s="289">
        <f t="shared" si="173"/>
        <v>1230.8947000000001</v>
      </c>
    </row>
    <row r="1750" spans="2:15" s="287" customFormat="1" ht="12.6">
      <c r="B1750" s="288">
        <f t="shared" si="155"/>
        <v>42461</v>
      </c>
      <c r="C1750" s="285"/>
      <c r="D1750" s="290">
        <f t="shared" si="164"/>
        <v>2958</v>
      </c>
      <c r="E1750" s="290">
        <f t="shared" si="164"/>
        <v>1080.2019</v>
      </c>
      <c r="F1750" s="292"/>
      <c r="G1750" s="288">
        <f t="shared" si="156"/>
        <v>42461</v>
      </c>
      <c r="H1750" s="285"/>
      <c r="I1750" s="292">
        <f t="shared" si="157"/>
        <v>170</v>
      </c>
      <c r="J1750" s="290">
        <f t="shared" si="158"/>
        <v>149.31610000000001</v>
      </c>
      <c r="K1750" s="285"/>
      <c r="L1750" s="288">
        <f t="shared" si="171"/>
        <v>42461</v>
      </c>
      <c r="M1750" s="285"/>
      <c r="N1750" s="289">
        <f t="shared" si="173"/>
        <v>3128</v>
      </c>
      <c r="O1750" s="289">
        <f t="shared" si="173"/>
        <v>1229.518</v>
      </c>
    </row>
    <row r="1751" spans="2:15" s="287" customFormat="1" ht="12.6">
      <c r="B1751" s="288">
        <f t="shared" si="155"/>
        <v>42491</v>
      </c>
      <c r="C1751" s="285"/>
      <c r="D1751" s="290">
        <f t="shared" si="164"/>
        <v>2956</v>
      </c>
      <c r="E1751" s="290">
        <f t="shared" si="164"/>
        <v>1085.6998000000001</v>
      </c>
      <c r="F1751" s="292"/>
      <c r="G1751" s="288">
        <f t="shared" si="156"/>
        <v>42491</v>
      </c>
      <c r="H1751" s="285"/>
      <c r="I1751" s="292">
        <f t="shared" si="157"/>
        <v>170</v>
      </c>
      <c r="J1751" s="290">
        <f t="shared" si="158"/>
        <v>153.1865</v>
      </c>
      <c r="K1751" s="285"/>
      <c r="L1751" s="288">
        <f t="shared" si="171"/>
        <v>42491</v>
      </c>
      <c r="M1751" s="285"/>
      <c r="N1751" s="289">
        <f t="shared" si="173"/>
        <v>3126</v>
      </c>
      <c r="O1751" s="289">
        <f t="shared" si="173"/>
        <v>1238.8863000000001</v>
      </c>
    </row>
    <row r="1752" spans="2:15" s="287" customFormat="1" ht="12.6">
      <c r="B1752" s="288">
        <f t="shared" ref="B1752:B1783" si="174">+B389</f>
        <v>42522</v>
      </c>
      <c r="C1752" s="285"/>
      <c r="D1752" s="290">
        <f t="shared" ref="D1752:E1771" si="175">+D389</f>
        <v>2953</v>
      </c>
      <c r="E1752" s="290">
        <f t="shared" si="175"/>
        <v>1100.3690999999999</v>
      </c>
      <c r="F1752" s="292"/>
      <c r="G1752" s="288">
        <f t="shared" ref="G1752:G1783" si="176">+B1021</f>
        <v>42522</v>
      </c>
      <c r="H1752" s="285"/>
      <c r="I1752" s="292">
        <f t="shared" ref="I1752:I1783" si="177">+D1021</f>
        <v>170</v>
      </c>
      <c r="J1752" s="290">
        <f t="shared" ref="J1752:J1783" si="178">+E1021</f>
        <v>154.23390000000001</v>
      </c>
      <c r="K1752" s="285"/>
      <c r="L1752" s="288">
        <f t="shared" ref="L1752:L1757" si="179">+B1752</f>
        <v>42522</v>
      </c>
      <c r="M1752" s="285"/>
      <c r="N1752" s="289">
        <f t="shared" ref="N1752:O1754" si="180">+D1752+I1752</f>
        <v>3123</v>
      </c>
      <c r="O1752" s="289">
        <f t="shared" si="180"/>
        <v>1254.6029999999998</v>
      </c>
    </row>
    <row r="1753" spans="2:15" s="287" customFormat="1" ht="12.6">
      <c r="B1753" s="288">
        <f t="shared" si="174"/>
        <v>42552</v>
      </c>
      <c r="C1753" s="285"/>
      <c r="D1753" s="290">
        <f t="shared" si="175"/>
        <v>2950</v>
      </c>
      <c r="E1753" s="290">
        <f t="shared" si="175"/>
        <v>1096.5884000000001</v>
      </c>
      <c r="F1753" s="292"/>
      <c r="G1753" s="288">
        <f t="shared" si="176"/>
        <v>42552</v>
      </c>
      <c r="H1753" s="285"/>
      <c r="I1753" s="292">
        <f t="shared" si="177"/>
        <v>170</v>
      </c>
      <c r="J1753" s="290">
        <f t="shared" si="178"/>
        <v>156.62389999999999</v>
      </c>
      <c r="K1753" s="285"/>
      <c r="L1753" s="288">
        <f t="shared" si="179"/>
        <v>42552</v>
      </c>
      <c r="M1753" s="285"/>
      <c r="N1753" s="289">
        <f t="shared" si="180"/>
        <v>3120</v>
      </c>
      <c r="O1753" s="289">
        <f t="shared" si="180"/>
        <v>1253.2123000000001</v>
      </c>
    </row>
    <row r="1754" spans="2:15" s="287" customFormat="1" ht="12.6">
      <c r="B1754" s="288">
        <f t="shared" si="174"/>
        <v>42583</v>
      </c>
      <c r="C1754" s="285"/>
      <c r="D1754" s="290">
        <f t="shared" si="175"/>
        <v>2950</v>
      </c>
      <c r="E1754" s="290">
        <f t="shared" si="175"/>
        <v>1104.3680999999999</v>
      </c>
      <c r="F1754" s="292"/>
      <c r="G1754" s="288">
        <f t="shared" si="176"/>
        <v>42583</v>
      </c>
      <c r="H1754" s="285"/>
      <c r="I1754" s="292">
        <f t="shared" si="177"/>
        <v>170</v>
      </c>
      <c r="J1754" s="290">
        <f t="shared" si="178"/>
        <v>157.66659999999999</v>
      </c>
      <c r="K1754" s="285"/>
      <c r="L1754" s="288">
        <f t="shared" si="179"/>
        <v>42583</v>
      </c>
      <c r="M1754" s="285"/>
      <c r="N1754" s="289">
        <f t="shared" si="180"/>
        <v>3120</v>
      </c>
      <c r="O1754" s="289">
        <f t="shared" si="180"/>
        <v>1262.0346999999999</v>
      </c>
    </row>
    <row r="1755" spans="2:15" s="287" customFormat="1" ht="12.6">
      <c r="B1755" s="288">
        <f t="shared" si="174"/>
        <v>42614</v>
      </c>
      <c r="C1755" s="285"/>
      <c r="D1755" s="290">
        <f t="shared" si="175"/>
        <v>2950</v>
      </c>
      <c r="E1755" s="290">
        <f t="shared" si="175"/>
        <v>1109.6176</v>
      </c>
      <c r="F1755" s="292"/>
      <c r="G1755" s="288">
        <f t="shared" si="176"/>
        <v>42614</v>
      </c>
      <c r="H1755" s="285"/>
      <c r="I1755" s="292">
        <f t="shared" si="177"/>
        <v>169</v>
      </c>
      <c r="J1755" s="290">
        <f t="shared" si="178"/>
        <v>156.49029999999999</v>
      </c>
      <c r="K1755" s="285"/>
      <c r="L1755" s="288">
        <f t="shared" si="179"/>
        <v>42614</v>
      </c>
      <c r="M1755" s="285"/>
      <c r="N1755" s="289">
        <f t="shared" ref="N1755:O1757" si="181">+D1755+I1755</f>
        <v>3119</v>
      </c>
      <c r="O1755" s="289">
        <f t="shared" si="181"/>
        <v>1266.1079</v>
      </c>
    </row>
    <row r="1756" spans="2:15" s="287" customFormat="1" ht="12.6">
      <c r="B1756" s="288">
        <f t="shared" si="174"/>
        <v>42644</v>
      </c>
      <c r="C1756" s="285"/>
      <c r="D1756" s="290">
        <f t="shared" si="175"/>
        <v>2948</v>
      </c>
      <c r="E1756" s="290">
        <f t="shared" si="175"/>
        <v>1101.2253000000001</v>
      </c>
      <c r="F1756" s="292"/>
      <c r="G1756" s="288">
        <f t="shared" si="176"/>
        <v>42644</v>
      </c>
      <c r="H1756" s="285"/>
      <c r="I1756" s="292">
        <f t="shared" si="177"/>
        <v>170</v>
      </c>
      <c r="J1756" s="290">
        <f t="shared" si="178"/>
        <v>158.3237</v>
      </c>
      <c r="K1756" s="285"/>
      <c r="L1756" s="288">
        <f t="shared" si="179"/>
        <v>42644</v>
      </c>
      <c r="M1756" s="285"/>
      <c r="N1756" s="289">
        <f t="shared" si="181"/>
        <v>3118</v>
      </c>
      <c r="O1756" s="289">
        <f t="shared" si="181"/>
        <v>1259.549</v>
      </c>
    </row>
    <row r="1757" spans="2:15" s="287" customFormat="1" ht="12.6">
      <c r="B1757" s="288">
        <f t="shared" si="174"/>
        <v>42675</v>
      </c>
      <c r="C1757" s="285"/>
      <c r="D1757" s="290">
        <f t="shared" si="175"/>
        <v>2947</v>
      </c>
      <c r="E1757" s="290">
        <f t="shared" si="175"/>
        <v>1105.6170999999999</v>
      </c>
      <c r="F1757" s="292"/>
      <c r="G1757" s="288">
        <f t="shared" si="176"/>
        <v>42675</v>
      </c>
      <c r="H1757" s="285"/>
      <c r="I1757" s="292">
        <f t="shared" si="177"/>
        <v>170</v>
      </c>
      <c r="J1757" s="290">
        <f t="shared" si="178"/>
        <v>158.03309999999999</v>
      </c>
      <c r="K1757" s="285"/>
      <c r="L1757" s="288">
        <f t="shared" si="179"/>
        <v>42675</v>
      </c>
      <c r="M1757" s="285"/>
      <c r="N1757" s="289">
        <f t="shared" si="181"/>
        <v>3117</v>
      </c>
      <c r="O1757" s="289">
        <f t="shared" si="181"/>
        <v>1263.6502</v>
      </c>
    </row>
    <row r="1758" spans="2:15" s="287" customFormat="1" ht="12.6">
      <c r="B1758" s="288">
        <f t="shared" si="174"/>
        <v>42705</v>
      </c>
      <c r="C1758" s="285"/>
      <c r="D1758" s="290">
        <f t="shared" si="175"/>
        <v>2945</v>
      </c>
      <c r="E1758" s="290">
        <f t="shared" si="175"/>
        <v>1116.7136</v>
      </c>
      <c r="F1758" s="292"/>
      <c r="G1758" s="288">
        <f t="shared" si="176"/>
        <v>42705</v>
      </c>
      <c r="H1758" s="285"/>
      <c r="I1758" s="292">
        <f t="shared" si="177"/>
        <v>170</v>
      </c>
      <c r="J1758" s="290">
        <f t="shared" si="178"/>
        <v>158.65539999999999</v>
      </c>
      <c r="K1758" s="285"/>
      <c r="L1758" s="288">
        <f t="shared" ref="L1758:L1763" si="182">+B1758</f>
        <v>42705</v>
      </c>
      <c r="M1758" s="285"/>
      <c r="N1758" s="289">
        <f t="shared" ref="N1758:O1760" si="183">+D1758+I1758</f>
        <v>3115</v>
      </c>
      <c r="O1758" s="289">
        <f t="shared" si="183"/>
        <v>1275.3690000000001</v>
      </c>
    </row>
    <row r="1759" spans="2:15" s="287" customFormat="1" ht="12.6">
      <c r="B1759" s="288">
        <f t="shared" si="174"/>
        <v>42736</v>
      </c>
      <c r="C1759" s="285"/>
      <c r="D1759" s="290">
        <f t="shared" si="175"/>
        <v>2945</v>
      </c>
      <c r="E1759" s="290">
        <f t="shared" si="175"/>
        <v>1119.9963</v>
      </c>
      <c r="F1759" s="292"/>
      <c r="G1759" s="288">
        <f t="shared" si="176"/>
        <v>42736</v>
      </c>
      <c r="H1759" s="285"/>
      <c r="I1759" s="292">
        <f t="shared" si="177"/>
        <v>170</v>
      </c>
      <c r="J1759" s="290">
        <f t="shared" si="178"/>
        <v>159.34549999999999</v>
      </c>
      <c r="K1759" s="285"/>
      <c r="L1759" s="288">
        <f t="shared" si="182"/>
        <v>42736</v>
      </c>
      <c r="M1759" s="285"/>
      <c r="N1759" s="289">
        <f t="shared" si="183"/>
        <v>3115</v>
      </c>
      <c r="O1759" s="289">
        <f t="shared" si="183"/>
        <v>1279.3417999999999</v>
      </c>
    </row>
    <row r="1760" spans="2:15" s="287" customFormat="1" ht="12.6">
      <c r="B1760" s="288">
        <f t="shared" si="174"/>
        <v>42767</v>
      </c>
      <c r="C1760" s="285"/>
      <c r="D1760" s="290">
        <f t="shared" si="175"/>
        <v>2945</v>
      </c>
      <c r="E1760" s="290">
        <f t="shared" si="175"/>
        <v>1122.1451999999999</v>
      </c>
      <c r="F1760" s="292"/>
      <c r="G1760" s="288">
        <f t="shared" si="176"/>
        <v>42767</v>
      </c>
      <c r="H1760" s="285"/>
      <c r="I1760" s="292">
        <f t="shared" si="177"/>
        <v>169</v>
      </c>
      <c r="J1760" s="290">
        <f t="shared" si="178"/>
        <v>160.04400000000001</v>
      </c>
      <c r="K1760" s="285"/>
      <c r="L1760" s="288">
        <f t="shared" si="182"/>
        <v>42767</v>
      </c>
      <c r="M1760" s="285"/>
      <c r="N1760" s="289">
        <f t="shared" si="183"/>
        <v>3114</v>
      </c>
      <c r="O1760" s="289">
        <f t="shared" si="183"/>
        <v>1282.1892</v>
      </c>
    </row>
    <row r="1761" spans="2:15" s="287" customFormat="1" ht="12.6">
      <c r="B1761" s="288">
        <f t="shared" si="174"/>
        <v>42795</v>
      </c>
      <c r="C1761" s="285"/>
      <c r="D1761" s="290">
        <f t="shared" si="175"/>
        <v>2944</v>
      </c>
      <c r="E1761" s="290">
        <f t="shared" si="175"/>
        <v>1139.4818</v>
      </c>
      <c r="F1761" s="292"/>
      <c r="G1761" s="288">
        <f t="shared" si="176"/>
        <v>42795</v>
      </c>
      <c r="H1761" s="285"/>
      <c r="I1761" s="292">
        <f t="shared" si="177"/>
        <v>169</v>
      </c>
      <c r="J1761" s="290">
        <f t="shared" si="178"/>
        <v>161.7002</v>
      </c>
      <c r="K1761" s="285"/>
      <c r="L1761" s="288">
        <f t="shared" si="182"/>
        <v>42795</v>
      </c>
      <c r="M1761" s="285"/>
      <c r="N1761" s="289">
        <f t="shared" ref="N1761:O1763" si="184">+D1761+I1761</f>
        <v>3113</v>
      </c>
      <c r="O1761" s="289">
        <f t="shared" si="184"/>
        <v>1301.182</v>
      </c>
    </row>
    <row r="1762" spans="2:15" s="287" customFormat="1" ht="12.6">
      <c r="B1762" s="288">
        <f t="shared" si="174"/>
        <v>42826</v>
      </c>
      <c r="C1762" s="285"/>
      <c r="D1762" s="290">
        <f t="shared" si="175"/>
        <v>2940</v>
      </c>
      <c r="E1762" s="290">
        <f t="shared" si="175"/>
        <v>1133.9405999999999</v>
      </c>
      <c r="F1762" s="292"/>
      <c r="G1762" s="288">
        <f t="shared" si="176"/>
        <v>42826</v>
      </c>
      <c r="H1762" s="285"/>
      <c r="I1762" s="292">
        <f t="shared" si="177"/>
        <v>169</v>
      </c>
      <c r="J1762" s="290">
        <f t="shared" si="178"/>
        <v>167.99930000000001</v>
      </c>
      <c r="K1762" s="285"/>
      <c r="L1762" s="288">
        <f t="shared" si="182"/>
        <v>42826</v>
      </c>
      <c r="M1762" s="285"/>
      <c r="N1762" s="289">
        <f t="shared" si="184"/>
        <v>3109</v>
      </c>
      <c r="O1762" s="289">
        <f t="shared" si="184"/>
        <v>1301.9398999999999</v>
      </c>
    </row>
    <row r="1763" spans="2:15" s="287" customFormat="1" ht="12.6">
      <c r="B1763" s="288">
        <f t="shared" si="174"/>
        <v>42856</v>
      </c>
      <c r="C1763" s="285"/>
      <c r="D1763" s="290">
        <f t="shared" si="175"/>
        <v>2937</v>
      </c>
      <c r="E1763" s="290">
        <f t="shared" si="175"/>
        <v>1143.7499</v>
      </c>
      <c r="F1763" s="292"/>
      <c r="G1763" s="288">
        <f t="shared" si="176"/>
        <v>42856</v>
      </c>
      <c r="H1763" s="285"/>
      <c r="I1763" s="292">
        <f t="shared" si="177"/>
        <v>169</v>
      </c>
      <c r="J1763" s="290">
        <f t="shared" si="178"/>
        <v>171.0813</v>
      </c>
      <c r="K1763" s="285"/>
      <c r="L1763" s="288">
        <f t="shared" si="182"/>
        <v>42856</v>
      </c>
      <c r="M1763" s="285"/>
      <c r="N1763" s="289">
        <f t="shared" si="184"/>
        <v>3106</v>
      </c>
      <c r="O1763" s="289">
        <f t="shared" si="184"/>
        <v>1314.8312000000001</v>
      </c>
    </row>
    <row r="1764" spans="2:15" s="287" customFormat="1" ht="12.6">
      <c r="B1764" s="288">
        <f t="shared" si="174"/>
        <v>42887</v>
      </c>
      <c r="C1764" s="285"/>
      <c r="D1764" s="290">
        <f t="shared" si="175"/>
        <v>2934</v>
      </c>
      <c r="E1764" s="290">
        <f t="shared" si="175"/>
        <v>1155.7867000000001</v>
      </c>
      <c r="F1764" s="292"/>
      <c r="G1764" s="288">
        <f t="shared" si="176"/>
        <v>42887</v>
      </c>
      <c r="H1764" s="285"/>
      <c r="I1764" s="292">
        <f t="shared" si="177"/>
        <v>169</v>
      </c>
      <c r="J1764" s="290">
        <f t="shared" si="178"/>
        <v>170.67259999999999</v>
      </c>
      <c r="K1764" s="285"/>
      <c r="L1764" s="288">
        <f t="shared" ref="L1764:L1769" si="185">+B1764</f>
        <v>42887</v>
      </c>
      <c r="M1764" s="285"/>
      <c r="N1764" s="289">
        <f t="shared" ref="N1764:O1766" si="186">+D1764+I1764</f>
        <v>3103</v>
      </c>
      <c r="O1764" s="289">
        <f t="shared" si="186"/>
        <v>1326.4593</v>
      </c>
    </row>
    <row r="1765" spans="2:15" s="287" customFormat="1" ht="12.6">
      <c r="B1765" s="288">
        <f t="shared" si="174"/>
        <v>42917</v>
      </c>
      <c r="C1765" s="285"/>
      <c r="D1765" s="290">
        <f t="shared" si="175"/>
        <v>2931</v>
      </c>
      <c r="E1765" s="290">
        <f t="shared" si="175"/>
        <v>1159.6766</v>
      </c>
      <c r="F1765" s="292"/>
      <c r="G1765" s="288">
        <f t="shared" si="176"/>
        <v>42917</v>
      </c>
      <c r="H1765" s="285"/>
      <c r="I1765" s="292">
        <f t="shared" si="177"/>
        <v>169</v>
      </c>
      <c r="J1765" s="290">
        <f t="shared" si="178"/>
        <v>171.94380000000001</v>
      </c>
      <c r="K1765" s="285"/>
      <c r="L1765" s="288">
        <f t="shared" si="185"/>
        <v>42917</v>
      </c>
      <c r="M1765" s="285"/>
      <c r="N1765" s="289">
        <f t="shared" si="186"/>
        <v>3100</v>
      </c>
      <c r="O1765" s="289">
        <f t="shared" si="186"/>
        <v>1331.6204</v>
      </c>
    </row>
    <row r="1766" spans="2:15" s="287" customFormat="1" ht="12.6">
      <c r="B1766" s="288">
        <f t="shared" si="174"/>
        <v>42948</v>
      </c>
      <c r="C1766" s="285"/>
      <c r="D1766" s="290">
        <f t="shared" si="175"/>
        <v>2927</v>
      </c>
      <c r="E1766" s="290">
        <f t="shared" si="175"/>
        <v>1168.5138999999999</v>
      </c>
      <c r="F1766" s="292"/>
      <c r="G1766" s="288">
        <f t="shared" si="176"/>
        <v>42948</v>
      </c>
      <c r="H1766" s="285"/>
      <c r="I1766" s="292">
        <f t="shared" si="177"/>
        <v>167</v>
      </c>
      <c r="J1766" s="290">
        <f t="shared" si="178"/>
        <v>113.2059</v>
      </c>
      <c r="K1766" s="285"/>
      <c r="L1766" s="288">
        <f t="shared" si="185"/>
        <v>42948</v>
      </c>
      <c r="M1766" s="285"/>
      <c r="N1766" s="289">
        <f t="shared" si="186"/>
        <v>3094</v>
      </c>
      <c r="O1766" s="289">
        <f t="shared" si="186"/>
        <v>1281.7197999999999</v>
      </c>
    </row>
    <row r="1767" spans="2:15" s="287" customFormat="1" ht="12.6">
      <c r="B1767" s="288">
        <f t="shared" si="174"/>
        <v>42979</v>
      </c>
      <c r="C1767" s="285"/>
      <c r="D1767" s="290">
        <f t="shared" si="175"/>
        <v>2926</v>
      </c>
      <c r="E1767" s="290">
        <f t="shared" si="175"/>
        <v>1170.4965</v>
      </c>
      <c r="F1767" s="292"/>
      <c r="G1767" s="288">
        <f t="shared" si="176"/>
        <v>42979</v>
      </c>
      <c r="H1767" s="285"/>
      <c r="I1767" s="292">
        <f t="shared" si="177"/>
        <v>167</v>
      </c>
      <c r="J1767" s="290">
        <f t="shared" si="178"/>
        <v>113.9079</v>
      </c>
      <c r="K1767" s="285"/>
      <c r="L1767" s="288">
        <f t="shared" si="185"/>
        <v>42979</v>
      </c>
      <c r="M1767" s="285"/>
      <c r="N1767" s="289">
        <f t="shared" ref="N1767:O1769" si="187">+D1767+I1767</f>
        <v>3093</v>
      </c>
      <c r="O1767" s="289">
        <f t="shared" si="187"/>
        <v>1284.4043999999999</v>
      </c>
    </row>
    <row r="1768" spans="2:15" s="287" customFormat="1" ht="12.6">
      <c r="B1768" s="288">
        <f t="shared" si="174"/>
        <v>43009</v>
      </c>
      <c r="C1768" s="285"/>
      <c r="D1768" s="290">
        <f t="shared" si="175"/>
        <v>2923</v>
      </c>
      <c r="E1768" s="290">
        <f t="shared" si="175"/>
        <v>1169.32</v>
      </c>
      <c r="F1768" s="292"/>
      <c r="G1768" s="288">
        <f t="shared" si="176"/>
        <v>43009</v>
      </c>
      <c r="H1768" s="285"/>
      <c r="I1768" s="292">
        <f t="shared" si="177"/>
        <v>167</v>
      </c>
      <c r="J1768" s="290">
        <f t="shared" si="178"/>
        <v>114.73820000000001</v>
      </c>
      <c r="K1768" s="285"/>
      <c r="L1768" s="288">
        <f t="shared" si="185"/>
        <v>43009</v>
      </c>
      <c r="M1768" s="285"/>
      <c r="N1768" s="289">
        <f t="shared" si="187"/>
        <v>3090</v>
      </c>
      <c r="O1768" s="289">
        <f t="shared" si="187"/>
        <v>1284.0581999999999</v>
      </c>
    </row>
    <row r="1769" spans="2:15" s="287" customFormat="1" ht="12.6">
      <c r="B1769" s="288">
        <f t="shared" si="174"/>
        <v>43040</v>
      </c>
      <c r="C1769" s="285"/>
      <c r="D1769" s="290">
        <f t="shared" si="175"/>
        <v>2921</v>
      </c>
      <c r="E1769" s="290">
        <f t="shared" si="175"/>
        <v>1174.5007000000001</v>
      </c>
      <c r="F1769" s="292"/>
      <c r="G1769" s="288">
        <f t="shared" si="176"/>
        <v>43040</v>
      </c>
      <c r="H1769" s="285"/>
      <c r="I1769" s="292">
        <f t="shared" si="177"/>
        <v>167</v>
      </c>
      <c r="J1769" s="290">
        <f t="shared" si="178"/>
        <v>115.7299</v>
      </c>
      <c r="K1769" s="285"/>
      <c r="L1769" s="288">
        <f t="shared" si="185"/>
        <v>43040</v>
      </c>
      <c r="M1769" s="285"/>
      <c r="N1769" s="289">
        <f t="shared" si="187"/>
        <v>3088</v>
      </c>
      <c r="O1769" s="289">
        <f t="shared" si="187"/>
        <v>1290.2306000000001</v>
      </c>
    </row>
    <row r="1770" spans="2:15" s="287" customFormat="1" ht="12.6">
      <c r="B1770" s="288">
        <f t="shared" si="174"/>
        <v>43070</v>
      </c>
      <c r="C1770" s="285"/>
      <c r="D1770" s="290">
        <f t="shared" si="175"/>
        <v>2921</v>
      </c>
      <c r="E1770" s="290">
        <f t="shared" si="175"/>
        <v>1182.6591000000001</v>
      </c>
      <c r="F1770" s="292"/>
      <c r="G1770" s="288">
        <f t="shared" si="176"/>
        <v>43070</v>
      </c>
      <c r="H1770" s="285"/>
      <c r="I1770" s="292">
        <f t="shared" si="177"/>
        <v>167</v>
      </c>
      <c r="J1770" s="290">
        <f t="shared" si="178"/>
        <v>116.3796</v>
      </c>
      <c r="K1770" s="285"/>
      <c r="L1770" s="288">
        <f t="shared" ref="L1770:L1775" si="188">+B1770</f>
        <v>43070</v>
      </c>
      <c r="M1770" s="285"/>
      <c r="N1770" s="289">
        <f t="shared" ref="N1770:O1772" si="189">+D1770+I1770</f>
        <v>3088</v>
      </c>
      <c r="O1770" s="289">
        <f t="shared" si="189"/>
        <v>1299.0387000000001</v>
      </c>
    </row>
    <row r="1771" spans="2:15" s="287" customFormat="1" ht="12.6">
      <c r="B1771" s="288">
        <f t="shared" si="174"/>
        <v>43101</v>
      </c>
      <c r="C1771" s="285"/>
      <c r="D1771" s="290">
        <f t="shared" si="175"/>
        <v>2919</v>
      </c>
      <c r="E1771" s="290">
        <f t="shared" si="175"/>
        <v>1190.9806000000001</v>
      </c>
      <c r="F1771" s="292"/>
      <c r="G1771" s="288">
        <f t="shared" si="176"/>
        <v>43101</v>
      </c>
      <c r="H1771" s="285"/>
      <c r="I1771" s="292">
        <f t="shared" si="177"/>
        <v>167</v>
      </c>
      <c r="J1771" s="290">
        <f t="shared" si="178"/>
        <v>117.1296</v>
      </c>
      <c r="K1771" s="285"/>
      <c r="L1771" s="288">
        <f t="shared" si="188"/>
        <v>43101</v>
      </c>
      <c r="M1771" s="285"/>
      <c r="N1771" s="289">
        <f t="shared" si="189"/>
        <v>3086</v>
      </c>
      <c r="O1771" s="289">
        <f t="shared" si="189"/>
        <v>1308.1102000000001</v>
      </c>
    </row>
    <row r="1772" spans="2:15" s="287" customFormat="1" ht="12.6">
      <c r="B1772" s="288">
        <f t="shared" si="174"/>
        <v>43132</v>
      </c>
      <c r="C1772" s="285"/>
      <c r="D1772" s="290">
        <f t="shared" ref="D1772:E1791" si="190">+D409</f>
        <v>2917</v>
      </c>
      <c r="E1772" s="290">
        <f t="shared" si="190"/>
        <v>1196.6764000000001</v>
      </c>
      <c r="F1772" s="292"/>
      <c r="G1772" s="288">
        <f t="shared" si="176"/>
        <v>43132</v>
      </c>
      <c r="H1772" s="285"/>
      <c r="I1772" s="292">
        <f t="shared" si="177"/>
        <v>167</v>
      </c>
      <c r="J1772" s="290">
        <f t="shared" si="178"/>
        <v>117.77970000000001</v>
      </c>
      <c r="K1772" s="285"/>
      <c r="L1772" s="288">
        <f t="shared" si="188"/>
        <v>43132</v>
      </c>
      <c r="M1772" s="285"/>
      <c r="N1772" s="289">
        <f t="shared" si="189"/>
        <v>3084</v>
      </c>
      <c r="O1772" s="289">
        <f t="shared" si="189"/>
        <v>1314.4561000000001</v>
      </c>
    </row>
    <row r="1773" spans="2:15" s="287" customFormat="1" ht="12.6">
      <c r="B1773" s="288">
        <f t="shared" si="174"/>
        <v>43160</v>
      </c>
      <c r="C1773" s="285"/>
      <c r="D1773" s="290">
        <f t="shared" si="190"/>
        <v>2916</v>
      </c>
      <c r="E1773" s="290">
        <f t="shared" si="190"/>
        <v>1198.8834999999999</v>
      </c>
      <c r="F1773" s="292"/>
      <c r="G1773" s="288">
        <f t="shared" si="176"/>
        <v>43160</v>
      </c>
      <c r="H1773" s="285"/>
      <c r="I1773" s="292">
        <f t="shared" si="177"/>
        <v>167</v>
      </c>
      <c r="J1773" s="290">
        <f t="shared" si="178"/>
        <v>119.29170000000001</v>
      </c>
      <c r="K1773" s="285"/>
      <c r="L1773" s="288">
        <f t="shared" si="188"/>
        <v>43160</v>
      </c>
      <c r="M1773" s="285"/>
      <c r="N1773" s="289">
        <f t="shared" ref="N1773:O1775" si="191">+D1773+I1773</f>
        <v>3083</v>
      </c>
      <c r="O1773" s="289">
        <f t="shared" si="191"/>
        <v>1318.1751999999999</v>
      </c>
    </row>
    <row r="1774" spans="2:15" s="287" customFormat="1" ht="12.6">
      <c r="B1774" s="288">
        <f t="shared" si="174"/>
        <v>43191</v>
      </c>
      <c r="C1774" s="285"/>
      <c r="D1774" s="290">
        <f t="shared" si="190"/>
        <v>2913</v>
      </c>
      <c r="E1774" s="290">
        <f t="shared" si="190"/>
        <v>1204.7184</v>
      </c>
      <c r="F1774" s="292"/>
      <c r="G1774" s="288">
        <f t="shared" si="176"/>
        <v>43191</v>
      </c>
      <c r="H1774" s="285"/>
      <c r="I1774" s="292">
        <f t="shared" si="177"/>
        <v>167</v>
      </c>
      <c r="J1774" s="290">
        <f t="shared" si="178"/>
        <v>130.40029999999999</v>
      </c>
      <c r="K1774" s="285"/>
      <c r="L1774" s="288">
        <f t="shared" si="188"/>
        <v>43191</v>
      </c>
      <c r="M1774" s="285"/>
      <c r="N1774" s="289">
        <f t="shared" si="191"/>
        <v>3080</v>
      </c>
      <c r="O1774" s="289">
        <f t="shared" si="191"/>
        <v>1335.1187</v>
      </c>
    </row>
    <row r="1775" spans="2:15" s="287" customFormat="1" ht="12.6">
      <c r="B1775" s="288">
        <f t="shared" si="174"/>
        <v>43221</v>
      </c>
      <c r="C1775" s="285"/>
      <c r="D1775" s="290">
        <f t="shared" si="190"/>
        <v>2911</v>
      </c>
      <c r="E1775" s="290">
        <f t="shared" si="190"/>
        <v>1207.0111999999999</v>
      </c>
      <c r="F1775" s="292"/>
      <c r="G1775" s="288">
        <f t="shared" si="176"/>
        <v>43221</v>
      </c>
      <c r="H1775" s="285"/>
      <c r="I1775" s="292">
        <f t="shared" si="177"/>
        <v>167</v>
      </c>
      <c r="J1775" s="290">
        <f t="shared" si="178"/>
        <v>132.40219999999999</v>
      </c>
      <c r="K1775" s="285"/>
      <c r="L1775" s="288">
        <f t="shared" si="188"/>
        <v>43221</v>
      </c>
      <c r="M1775" s="285"/>
      <c r="N1775" s="289">
        <f t="shared" si="191"/>
        <v>3078</v>
      </c>
      <c r="O1775" s="289">
        <f t="shared" si="191"/>
        <v>1339.4133999999999</v>
      </c>
    </row>
    <row r="1776" spans="2:15" s="287" customFormat="1" ht="12.6">
      <c r="B1776" s="288">
        <f t="shared" si="174"/>
        <v>43252</v>
      </c>
      <c r="C1776" s="285"/>
      <c r="D1776" s="290">
        <f t="shared" si="190"/>
        <v>2911</v>
      </c>
      <c r="E1776" s="290">
        <f t="shared" si="190"/>
        <v>1196.0245</v>
      </c>
      <c r="F1776" s="292"/>
      <c r="G1776" s="288">
        <f t="shared" si="176"/>
        <v>43252</v>
      </c>
      <c r="H1776" s="285"/>
      <c r="I1776" s="292">
        <f t="shared" si="177"/>
        <v>166</v>
      </c>
      <c r="J1776" s="290">
        <f t="shared" si="178"/>
        <v>134.1481</v>
      </c>
      <c r="K1776" s="285"/>
      <c r="L1776" s="288">
        <f t="shared" ref="L1776:L1790" si="192">+B1776</f>
        <v>43252</v>
      </c>
      <c r="M1776" s="285"/>
      <c r="N1776" s="289">
        <f t="shared" ref="N1776:O1780" si="193">+D1776+I1776</f>
        <v>3077</v>
      </c>
      <c r="O1776" s="289">
        <f t="shared" si="193"/>
        <v>1330.1725999999999</v>
      </c>
    </row>
    <row r="1777" spans="2:15" s="287" customFormat="1" ht="12.6">
      <c r="B1777" s="288">
        <f t="shared" si="174"/>
        <v>43282</v>
      </c>
      <c r="C1777" s="285"/>
      <c r="D1777" s="290">
        <f t="shared" si="190"/>
        <v>2909</v>
      </c>
      <c r="E1777" s="290">
        <f t="shared" si="190"/>
        <v>1200.0445999999999</v>
      </c>
      <c r="F1777" s="292"/>
      <c r="G1777" s="288">
        <f t="shared" si="176"/>
        <v>43282</v>
      </c>
      <c r="H1777" s="285"/>
      <c r="I1777" s="292">
        <f t="shared" si="177"/>
        <v>166</v>
      </c>
      <c r="J1777" s="290">
        <f t="shared" si="178"/>
        <v>136.36109999999999</v>
      </c>
      <c r="K1777" s="285"/>
      <c r="L1777" s="288">
        <f t="shared" si="192"/>
        <v>43282</v>
      </c>
      <c r="M1777" s="285"/>
      <c r="N1777" s="289">
        <f t="shared" si="193"/>
        <v>3075</v>
      </c>
      <c r="O1777" s="289">
        <f t="shared" si="193"/>
        <v>1336.4057</v>
      </c>
    </row>
    <row r="1778" spans="2:15" s="287" customFormat="1" ht="12.6">
      <c r="B1778" s="288">
        <f t="shared" si="174"/>
        <v>43313</v>
      </c>
      <c r="C1778" s="285"/>
      <c r="D1778" s="290">
        <f t="shared" si="190"/>
        <v>2909</v>
      </c>
      <c r="E1778" s="290">
        <f t="shared" si="190"/>
        <v>1203.6543999999999</v>
      </c>
      <c r="F1778" s="292"/>
      <c r="G1778" s="288">
        <f t="shared" si="176"/>
        <v>43313</v>
      </c>
      <c r="H1778" s="285"/>
      <c r="I1778" s="292">
        <f t="shared" si="177"/>
        <v>166</v>
      </c>
      <c r="J1778" s="290">
        <f t="shared" si="178"/>
        <v>138.05119999999999</v>
      </c>
      <c r="K1778" s="285"/>
      <c r="L1778" s="288">
        <f t="shared" si="192"/>
        <v>43313</v>
      </c>
      <c r="M1778" s="285"/>
      <c r="N1778" s="289">
        <f t="shared" si="193"/>
        <v>3075</v>
      </c>
      <c r="O1778" s="289">
        <f t="shared" si="193"/>
        <v>1341.7055999999998</v>
      </c>
    </row>
    <row r="1779" spans="2:15" s="287" customFormat="1" ht="12.6">
      <c r="B1779" s="288">
        <f t="shared" si="174"/>
        <v>43344</v>
      </c>
      <c r="C1779" s="285"/>
      <c r="D1779" s="290">
        <f t="shared" si="190"/>
        <v>2909</v>
      </c>
      <c r="E1779" s="290">
        <f t="shared" si="190"/>
        <v>1209.2988</v>
      </c>
      <c r="F1779" s="292"/>
      <c r="G1779" s="288">
        <f t="shared" si="176"/>
        <v>43344</v>
      </c>
      <c r="H1779" s="285"/>
      <c r="I1779" s="292">
        <f t="shared" si="177"/>
        <v>166</v>
      </c>
      <c r="J1779" s="290">
        <f t="shared" si="178"/>
        <v>139.82300000000001</v>
      </c>
      <c r="K1779" s="285"/>
      <c r="L1779" s="288">
        <f t="shared" si="192"/>
        <v>43344</v>
      </c>
      <c r="M1779" s="285"/>
      <c r="N1779" s="289">
        <f>+D1779+I1779</f>
        <v>3075</v>
      </c>
      <c r="O1779" s="289">
        <f>+E1779+J1779</f>
        <v>1349.1218000000001</v>
      </c>
    </row>
    <row r="1780" spans="2:15" s="287" customFormat="1" ht="12.6">
      <c r="B1780" s="288">
        <f t="shared" si="174"/>
        <v>43374</v>
      </c>
      <c r="C1780" s="285"/>
      <c r="D1780" s="290">
        <f t="shared" si="190"/>
        <v>2908</v>
      </c>
      <c r="E1780" s="290">
        <f t="shared" si="190"/>
        <v>1213.2850000000001</v>
      </c>
      <c r="F1780" s="292"/>
      <c r="G1780" s="288">
        <f t="shared" si="176"/>
        <v>43374</v>
      </c>
      <c r="H1780" s="285"/>
      <c r="I1780" s="292">
        <f t="shared" si="177"/>
        <v>166</v>
      </c>
      <c r="J1780" s="290">
        <f t="shared" si="178"/>
        <v>142.01220000000001</v>
      </c>
      <c r="K1780" s="285"/>
      <c r="L1780" s="288">
        <f t="shared" si="192"/>
        <v>43374</v>
      </c>
      <c r="M1780" s="285"/>
      <c r="N1780" s="289">
        <f t="shared" si="193"/>
        <v>3074</v>
      </c>
      <c r="O1780" s="289">
        <f t="shared" si="193"/>
        <v>1355.2972</v>
      </c>
    </row>
    <row r="1781" spans="2:15" s="287" customFormat="1" ht="12.6">
      <c r="B1781" s="288">
        <f t="shared" si="174"/>
        <v>43405</v>
      </c>
      <c r="C1781" s="285"/>
      <c r="D1781" s="290">
        <f t="shared" si="190"/>
        <v>2907</v>
      </c>
      <c r="E1781" s="290">
        <f t="shared" si="190"/>
        <v>1209.0346999999999</v>
      </c>
      <c r="F1781" s="292"/>
      <c r="G1781" s="288">
        <f t="shared" si="176"/>
        <v>43405</v>
      </c>
      <c r="H1781" s="285"/>
      <c r="I1781" s="292">
        <f t="shared" si="177"/>
        <v>165</v>
      </c>
      <c r="J1781" s="290">
        <f t="shared" si="178"/>
        <v>144.5188</v>
      </c>
      <c r="K1781" s="285"/>
      <c r="L1781" s="288">
        <f t="shared" si="192"/>
        <v>43405</v>
      </c>
      <c r="M1781" s="285"/>
      <c r="N1781" s="289">
        <f t="shared" ref="N1781:O1791" si="194">+D1781+I1781</f>
        <v>3072</v>
      </c>
      <c r="O1781" s="289">
        <f t="shared" si="194"/>
        <v>1353.5535</v>
      </c>
    </row>
    <row r="1782" spans="2:15" s="287" customFormat="1" ht="12.6">
      <c r="B1782" s="288">
        <f t="shared" si="174"/>
        <v>43435</v>
      </c>
      <c r="C1782" s="285"/>
      <c r="D1782" s="290">
        <f t="shared" ref="D1782:E1782" si="195">+D419</f>
        <v>2907</v>
      </c>
      <c r="E1782" s="290">
        <f t="shared" si="195"/>
        <v>1216.2916</v>
      </c>
      <c r="F1782" s="292"/>
      <c r="G1782" s="288">
        <f t="shared" ref="G1782:G1790" si="196">+B1051</f>
        <v>43435</v>
      </c>
      <c r="H1782" s="285"/>
      <c r="I1782" s="292">
        <f t="shared" ref="I1782:J1782" si="197">+D1051</f>
        <v>165</v>
      </c>
      <c r="J1782" s="290">
        <f t="shared" si="197"/>
        <v>144.4889</v>
      </c>
      <c r="K1782" s="285"/>
      <c r="L1782" s="288">
        <f t="shared" si="192"/>
        <v>43435</v>
      </c>
      <c r="M1782" s="285"/>
      <c r="N1782" s="289">
        <f t="shared" ref="N1782:N1790" si="198">+D1782+I1782</f>
        <v>3072</v>
      </c>
      <c r="O1782" s="289">
        <f t="shared" ref="O1782:O1790" si="199">+E1782+J1782</f>
        <v>1360.7805000000001</v>
      </c>
    </row>
    <row r="1783" spans="2:15" s="287" customFormat="1" ht="12.6">
      <c r="B1783" s="288">
        <f t="shared" si="174"/>
        <v>43466</v>
      </c>
      <c r="C1783" s="285"/>
      <c r="D1783" s="290">
        <f t="shared" ref="D1783:E1783" si="200">+D420</f>
        <v>2906</v>
      </c>
      <c r="E1783" s="290">
        <f t="shared" si="200"/>
        <v>1213.473</v>
      </c>
      <c r="F1783" s="292"/>
      <c r="G1783" s="288">
        <f t="shared" si="196"/>
        <v>43466</v>
      </c>
      <c r="H1783" s="285"/>
      <c r="I1783" s="292">
        <f t="shared" ref="I1783:J1783" si="201">+D1052</f>
        <v>165</v>
      </c>
      <c r="J1783" s="290">
        <f t="shared" si="201"/>
        <v>146.09889999999999</v>
      </c>
      <c r="K1783" s="285"/>
      <c r="L1783" s="288">
        <f t="shared" si="192"/>
        <v>43466</v>
      </c>
      <c r="M1783" s="285"/>
      <c r="N1783" s="289">
        <f t="shared" si="198"/>
        <v>3071</v>
      </c>
      <c r="O1783" s="289">
        <f t="shared" si="199"/>
        <v>1359.5718999999999</v>
      </c>
    </row>
    <row r="1784" spans="2:15" s="287" customFormat="1" ht="12.6">
      <c r="B1784" s="288">
        <f t="shared" ref="B1784:B1815" si="202">+B421</f>
        <v>43497</v>
      </c>
      <c r="C1784" s="285"/>
      <c r="D1784" s="290">
        <f t="shared" ref="D1784:E1784" si="203">+D421</f>
        <v>2048</v>
      </c>
      <c r="E1784" s="290">
        <f t="shared" si="203"/>
        <v>1210.6065000000001</v>
      </c>
      <c r="F1784" s="292"/>
      <c r="G1784" s="288">
        <f t="shared" si="196"/>
        <v>43497</v>
      </c>
      <c r="H1784" s="285"/>
      <c r="I1784" s="292">
        <f t="shared" ref="I1784:J1784" si="204">+D1053</f>
        <v>122</v>
      </c>
      <c r="J1784" s="290">
        <f t="shared" si="204"/>
        <v>147.59899999999999</v>
      </c>
      <c r="K1784" s="285"/>
      <c r="L1784" s="288">
        <f t="shared" si="192"/>
        <v>43497</v>
      </c>
      <c r="M1784" s="285"/>
      <c r="N1784" s="289">
        <f t="shared" si="198"/>
        <v>2170</v>
      </c>
      <c r="O1784" s="289">
        <f t="shared" si="199"/>
        <v>1358.2055</v>
      </c>
    </row>
    <row r="1785" spans="2:15" s="287" customFormat="1" ht="12.6">
      <c r="B1785" s="288">
        <f t="shared" si="202"/>
        <v>43525</v>
      </c>
      <c r="C1785" s="285"/>
      <c r="D1785" s="290">
        <f t="shared" ref="D1785:E1785" si="205">+D422</f>
        <v>2048</v>
      </c>
      <c r="E1785" s="290">
        <f t="shared" si="205"/>
        <v>1217.4545000000001</v>
      </c>
      <c r="F1785" s="292"/>
      <c r="G1785" s="288">
        <f t="shared" si="196"/>
        <v>43525</v>
      </c>
      <c r="H1785" s="285"/>
      <c r="I1785" s="292">
        <f t="shared" ref="I1785:J1785" si="206">+D1054</f>
        <v>122</v>
      </c>
      <c r="J1785" s="290">
        <f t="shared" si="206"/>
        <v>149.30510000000001</v>
      </c>
      <c r="K1785" s="285"/>
      <c r="L1785" s="288">
        <f t="shared" si="192"/>
        <v>43525</v>
      </c>
      <c r="M1785" s="285"/>
      <c r="N1785" s="289">
        <f t="shared" si="198"/>
        <v>2170</v>
      </c>
      <c r="O1785" s="289">
        <f t="shared" si="199"/>
        <v>1366.7596000000001</v>
      </c>
    </row>
    <row r="1786" spans="2:15" s="287" customFormat="1" ht="12.6">
      <c r="B1786" s="288">
        <f t="shared" si="202"/>
        <v>43556</v>
      </c>
      <c r="C1786" s="285"/>
      <c r="D1786" s="290">
        <f t="shared" ref="D1786:E1786" si="207">+D423</f>
        <v>1818</v>
      </c>
      <c r="E1786" s="290">
        <f t="shared" si="207"/>
        <v>1230.6234999999999</v>
      </c>
      <c r="F1786" s="292"/>
      <c r="G1786" s="288">
        <f t="shared" si="196"/>
        <v>43556</v>
      </c>
      <c r="H1786" s="285"/>
      <c r="I1786" s="292">
        <f t="shared" ref="I1786:J1786" si="208">+D1055</f>
        <v>111</v>
      </c>
      <c r="J1786" s="290">
        <f t="shared" si="208"/>
        <v>152.96180000000001</v>
      </c>
      <c r="K1786" s="285"/>
      <c r="L1786" s="288">
        <f t="shared" si="192"/>
        <v>43556</v>
      </c>
      <c r="M1786" s="285"/>
      <c r="N1786" s="289">
        <f t="shared" si="198"/>
        <v>1929</v>
      </c>
      <c r="O1786" s="289">
        <f t="shared" si="199"/>
        <v>1383.5853</v>
      </c>
    </row>
    <row r="1787" spans="2:15" s="287" customFormat="1" ht="12.6">
      <c r="B1787" s="288">
        <f t="shared" si="202"/>
        <v>43586</v>
      </c>
      <c r="C1787" s="285"/>
      <c r="D1787" s="290">
        <f t="shared" ref="D1787:E1787" si="209">+D424</f>
        <v>1817</v>
      </c>
      <c r="E1787" s="290">
        <f t="shared" si="209"/>
        <v>1202.3280999999999</v>
      </c>
      <c r="F1787" s="292"/>
      <c r="G1787" s="288">
        <f t="shared" si="196"/>
        <v>43586</v>
      </c>
      <c r="H1787" s="285"/>
      <c r="I1787" s="292">
        <f t="shared" ref="I1787:J1787" si="210">+D1056</f>
        <v>111</v>
      </c>
      <c r="J1787" s="290">
        <f t="shared" si="210"/>
        <v>154.9666</v>
      </c>
      <c r="K1787" s="285"/>
      <c r="L1787" s="288">
        <f t="shared" si="192"/>
        <v>43586</v>
      </c>
      <c r="M1787" s="285"/>
      <c r="N1787" s="289">
        <f t="shared" si="198"/>
        <v>1928</v>
      </c>
      <c r="O1787" s="289">
        <f t="shared" si="199"/>
        <v>1357.2946999999999</v>
      </c>
    </row>
    <row r="1788" spans="2:15" s="287" customFormat="1" ht="12.6">
      <c r="B1788" s="288">
        <f t="shared" si="202"/>
        <v>43617</v>
      </c>
      <c r="C1788" s="285"/>
      <c r="D1788" s="290">
        <f t="shared" ref="D1788:E1788" si="211">+D425</f>
        <v>1813</v>
      </c>
      <c r="E1788" s="290">
        <f t="shared" si="211"/>
        <v>1200.8212000000001</v>
      </c>
      <c r="F1788" s="292"/>
      <c r="G1788" s="288">
        <f t="shared" si="196"/>
        <v>43617</v>
      </c>
      <c r="H1788" s="285"/>
      <c r="I1788" s="292">
        <f t="shared" ref="I1788:J1788" si="212">+D1057</f>
        <v>111</v>
      </c>
      <c r="J1788" s="290">
        <f t="shared" si="212"/>
        <v>153.93539999999999</v>
      </c>
      <c r="K1788" s="285"/>
      <c r="L1788" s="288">
        <f t="shared" si="192"/>
        <v>43617</v>
      </c>
      <c r="M1788" s="285"/>
      <c r="N1788" s="289">
        <f t="shared" si="198"/>
        <v>1924</v>
      </c>
      <c r="O1788" s="289">
        <f t="shared" si="199"/>
        <v>1354.7566000000002</v>
      </c>
    </row>
    <row r="1789" spans="2:15" s="287" customFormat="1" ht="12.6">
      <c r="B1789" s="288">
        <f t="shared" si="202"/>
        <v>43647</v>
      </c>
      <c r="C1789" s="285"/>
      <c r="D1789" s="290">
        <f t="shared" ref="D1789:E1789" si="213">+D426</f>
        <v>1808</v>
      </c>
      <c r="E1789" s="290">
        <f t="shared" si="213"/>
        <v>1200.9619</v>
      </c>
      <c r="F1789" s="292"/>
      <c r="G1789" s="288">
        <f t="shared" si="196"/>
        <v>43647</v>
      </c>
      <c r="H1789" s="285"/>
      <c r="I1789" s="292">
        <f t="shared" ref="I1789:J1789" si="214">+D1058</f>
        <v>110</v>
      </c>
      <c r="J1789" s="290">
        <f t="shared" si="214"/>
        <v>106.28360000000001</v>
      </c>
      <c r="K1789" s="285"/>
      <c r="L1789" s="288">
        <f t="shared" si="192"/>
        <v>43647</v>
      </c>
      <c r="M1789" s="285"/>
      <c r="N1789" s="289">
        <f t="shared" si="198"/>
        <v>1918</v>
      </c>
      <c r="O1789" s="289">
        <f t="shared" si="199"/>
        <v>1307.2455</v>
      </c>
    </row>
    <row r="1790" spans="2:15" s="287" customFormat="1" ht="12.6">
      <c r="B1790" s="288">
        <f t="shared" si="202"/>
        <v>43678</v>
      </c>
      <c r="C1790" s="285"/>
      <c r="D1790" s="290">
        <f t="shared" ref="D1790:E1790" si="215">+D427</f>
        <v>1802</v>
      </c>
      <c r="E1790" s="290">
        <f t="shared" si="215"/>
        <v>1174.3234</v>
      </c>
      <c r="F1790" s="292"/>
      <c r="G1790" s="288">
        <f t="shared" si="196"/>
        <v>43678</v>
      </c>
      <c r="H1790" s="285"/>
      <c r="I1790" s="292">
        <f t="shared" ref="I1790:J1790" si="216">+D1059</f>
        <v>109</v>
      </c>
      <c r="J1790" s="290">
        <f t="shared" si="216"/>
        <v>107.49160000000001</v>
      </c>
      <c r="K1790" s="285"/>
      <c r="L1790" s="288">
        <f t="shared" si="192"/>
        <v>43678</v>
      </c>
      <c r="M1790" s="285"/>
      <c r="N1790" s="289">
        <f t="shared" si="198"/>
        <v>1911</v>
      </c>
      <c r="O1790" s="289">
        <f t="shared" si="199"/>
        <v>1281.8150000000001</v>
      </c>
    </row>
    <row r="1791" spans="2:15" s="287" customFormat="1" ht="12.6">
      <c r="B1791" s="288">
        <f t="shared" si="202"/>
        <v>43709</v>
      </c>
      <c r="C1791" s="285"/>
      <c r="D1791" s="290">
        <f>+D428</f>
        <v>427</v>
      </c>
      <c r="E1791" s="290">
        <f>+E428</f>
        <v>1082.8343</v>
      </c>
      <c r="F1791" s="292"/>
      <c r="G1791" s="288">
        <f>+B1060</f>
        <v>43709</v>
      </c>
      <c r="H1791" s="285"/>
      <c r="I1791" s="292">
        <f>+D1060</f>
        <v>30</v>
      </c>
      <c r="J1791" s="290">
        <f>+E1060</f>
        <v>96.179400000000001</v>
      </c>
      <c r="K1791" s="285"/>
      <c r="L1791" s="288">
        <f t="shared" ref="L1791" si="217">+B1791</f>
        <v>43709</v>
      </c>
      <c r="M1791" s="285"/>
      <c r="N1791" s="289">
        <f t="shared" si="194"/>
        <v>457</v>
      </c>
      <c r="O1791" s="289">
        <f t="shared" si="194"/>
        <v>1179.0137</v>
      </c>
    </row>
    <row r="1792" spans="2:15" s="287" customFormat="1" ht="12.6">
      <c r="B1792" s="288"/>
      <c r="C1792" s="285"/>
      <c r="D1792" s="290"/>
      <c r="E1792" s="290"/>
      <c r="F1792" s="292"/>
      <c r="G1792" s="288"/>
      <c r="H1792" s="285"/>
      <c r="I1792" s="292"/>
      <c r="J1792" s="290"/>
      <c r="K1792" s="285"/>
      <c r="L1792" s="288"/>
      <c r="M1792" s="285"/>
      <c r="N1792" s="289"/>
      <c r="O1792" s="289"/>
    </row>
    <row r="1793" spans="2:15" s="287" customFormat="1" ht="12.6">
      <c r="B1793" s="288"/>
      <c r="C1793" s="285"/>
      <c r="D1793" s="290"/>
      <c r="E1793" s="290"/>
      <c r="F1793" s="292"/>
      <c r="G1793" s="288"/>
      <c r="H1793" s="285"/>
      <c r="I1793" s="292"/>
      <c r="J1793" s="290"/>
      <c r="K1793" s="285"/>
      <c r="L1793" s="288"/>
      <c r="M1793" s="285"/>
      <c r="N1793" s="289"/>
      <c r="O1793" s="289"/>
    </row>
    <row r="1794" spans="2:15" s="287" customFormat="1" ht="12.6">
      <c r="B1794" s="288"/>
      <c r="C1794" s="285"/>
      <c r="D1794" s="292"/>
      <c r="E1794" s="292"/>
      <c r="F1794" s="292"/>
      <c r="G1794" s="291"/>
      <c r="H1794" s="285"/>
      <c r="I1794" s="292"/>
      <c r="J1794" s="292"/>
      <c r="K1794" s="285"/>
      <c r="L1794" s="285"/>
      <c r="M1794" s="285"/>
      <c r="N1794" s="292"/>
      <c r="O1794" s="292"/>
    </row>
    <row r="1795" spans="2:15" s="287" customFormat="1" ht="12.6">
      <c r="B1795" s="286" t="s">
        <v>24</v>
      </c>
      <c r="C1795" s="284"/>
      <c r="D1795" s="284" t="s">
        <v>25</v>
      </c>
      <c r="E1795" s="284" t="s">
        <v>0</v>
      </c>
      <c r="F1795" s="292"/>
      <c r="G1795" s="286" t="s">
        <v>24</v>
      </c>
      <c r="H1795" s="284"/>
      <c r="I1795" s="284" t="s">
        <v>25</v>
      </c>
      <c r="J1795" s="284" t="s">
        <v>0</v>
      </c>
      <c r="K1795" s="285"/>
      <c r="L1795" s="286"/>
      <c r="M1795" s="284"/>
      <c r="N1795" s="284" t="s">
        <v>75</v>
      </c>
      <c r="O1795" s="286" t="s">
        <v>0</v>
      </c>
    </row>
    <row r="1796" spans="2:15" s="287" customFormat="1" ht="12.6">
      <c r="B1796" s="288">
        <f t="shared" ref="B1796:B1827" si="218">+B1592</f>
        <v>37653</v>
      </c>
      <c r="C1796" s="285"/>
      <c r="D1796" s="292">
        <f t="shared" ref="D1796:E1815" si="219">+D439</f>
        <v>57</v>
      </c>
      <c r="E1796" s="301">
        <f t="shared" si="219"/>
        <v>127.224778</v>
      </c>
      <c r="F1796" s="292"/>
      <c r="G1796" s="288">
        <f t="shared" ref="G1796:G1827" si="220">+B1071</f>
        <v>37653</v>
      </c>
      <c r="H1796" s="292"/>
      <c r="I1796" s="292">
        <f t="shared" ref="I1796:I1827" si="221">+D1071</f>
        <v>2</v>
      </c>
      <c r="J1796" s="290">
        <f t="shared" ref="J1796:J1827" si="222">+E1071</f>
        <v>15.539343000000002</v>
      </c>
      <c r="K1796" s="285"/>
      <c r="L1796" s="288">
        <f t="shared" ref="L1796:L1859" si="223">+B1796</f>
        <v>37653</v>
      </c>
      <c r="M1796" s="289"/>
      <c r="N1796" s="290">
        <f t="shared" ref="N1796:N1859" si="224">+D1796+I1796</f>
        <v>59</v>
      </c>
      <c r="O1796" s="290">
        <f t="shared" ref="O1796:O1859" si="225">+E1796+J1796</f>
        <v>142.76412099999999</v>
      </c>
    </row>
    <row r="1797" spans="2:15" s="287" customFormat="1" ht="12.6">
      <c r="B1797" s="288">
        <f t="shared" si="218"/>
        <v>37681</v>
      </c>
      <c r="C1797" s="285"/>
      <c r="D1797" s="292">
        <f t="shared" si="219"/>
        <v>63</v>
      </c>
      <c r="E1797" s="301">
        <f t="shared" si="219"/>
        <v>138.05384600000002</v>
      </c>
      <c r="F1797" s="292"/>
      <c r="G1797" s="288">
        <f t="shared" si="220"/>
        <v>37681</v>
      </c>
      <c r="H1797" s="292"/>
      <c r="I1797" s="292">
        <f t="shared" si="221"/>
        <v>3</v>
      </c>
      <c r="J1797" s="290">
        <f t="shared" si="222"/>
        <v>15.539343000000002</v>
      </c>
      <c r="K1797" s="285"/>
      <c r="L1797" s="288">
        <f t="shared" si="223"/>
        <v>37681</v>
      </c>
      <c r="M1797" s="289"/>
      <c r="N1797" s="290">
        <f t="shared" si="224"/>
        <v>66</v>
      </c>
      <c r="O1797" s="290">
        <f t="shared" si="225"/>
        <v>153.59318900000002</v>
      </c>
    </row>
    <row r="1798" spans="2:15" s="287" customFormat="1" ht="12.6">
      <c r="B1798" s="288">
        <f t="shared" si="218"/>
        <v>37712</v>
      </c>
      <c r="C1798" s="285"/>
      <c r="D1798" s="292">
        <f t="shared" si="219"/>
        <v>71</v>
      </c>
      <c r="E1798" s="301">
        <f t="shared" si="219"/>
        <v>147.31455199999999</v>
      </c>
      <c r="F1798" s="292"/>
      <c r="G1798" s="288">
        <f t="shared" si="220"/>
        <v>37712</v>
      </c>
      <c r="H1798" s="292"/>
      <c r="I1798" s="292">
        <f t="shared" si="221"/>
        <v>3</v>
      </c>
      <c r="J1798" s="290">
        <f t="shared" si="222"/>
        <v>20.274007000000001</v>
      </c>
      <c r="K1798" s="285"/>
      <c r="L1798" s="288">
        <f t="shared" si="223"/>
        <v>37712</v>
      </c>
      <c r="M1798" s="289"/>
      <c r="N1798" s="290">
        <f t="shared" si="224"/>
        <v>74</v>
      </c>
      <c r="O1798" s="290">
        <f t="shared" si="225"/>
        <v>167.588559</v>
      </c>
    </row>
    <row r="1799" spans="2:15" s="287" customFormat="1" ht="12.6">
      <c r="B1799" s="288">
        <f t="shared" si="218"/>
        <v>37742</v>
      </c>
      <c r="C1799" s="285"/>
      <c r="D1799" s="292">
        <f t="shared" si="219"/>
        <v>74</v>
      </c>
      <c r="E1799" s="301">
        <f t="shared" si="219"/>
        <v>155.457966</v>
      </c>
      <c r="F1799" s="292"/>
      <c r="G1799" s="288">
        <f t="shared" si="220"/>
        <v>37742</v>
      </c>
      <c r="H1799" s="292"/>
      <c r="I1799" s="292">
        <f t="shared" si="221"/>
        <v>3</v>
      </c>
      <c r="J1799" s="290">
        <f t="shared" si="222"/>
        <v>20.580348000000001</v>
      </c>
      <c r="K1799" s="285"/>
      <c r="L1799" s="288">
        <f t="shared" si="223"/>
        <v>37742</v>
      </c>
      <c r="M1799" s="289"/>
      <c r="N1799" s="290">
        <f t="shared" si="224"/>
        <v>77</v>
      </c>
      <c r="O1799" s="290">
        <f t="shared" si="225"/>
        <v>176.03831400000001</v>
      </c>
    </row>
    <row r="1800" spans="2:15" s="287" customFormat="1" ht="12.6">
      <c r="B1800" s="288">
        <f t="shared" si="218"/>
        <v>37773</v>
      </c>
      <c r="C1800" s="285"/>
      <c r="D1800" s="292">
        <f t="shared" si="219"/>
        <v>76</v>
      </c>
      <c r="E1800" s="301">
        <f t="shared" si="219"/>
        <v>167.23131800000002</v>
      </c>
      <c r="F1800" s="292"/>
      <c r="G1800" s="288">
        <f t="shared" si="220"/>
        <v>37773</v>
      </c>
      <c r="H1800" s="292"/>
      <c r="I1800" s="292">
        <f t="shared" si="221"/>
        <v>3</v>
      </c>
      <c r="J1800" s="290">
        <f t="shared" si="222"/>
        <v>0.104299</v>
      </c>
      <c r="K1800" s="285"/>
      <c r="L1800" s="288">
        <f t="shared" si="223"/>
        <v>37773</v>
      </c>
      <c r="M1800" s="289"/>
      <c r="N1800" s="290">
        <f t="shared" si="224"/>
        <v>79</v>
      </c>
      <c r="O1800" s="290">
        <f t="shared" si="225"/>
        <v>167.33561700000001</v>
      </c>
    </row>
    <row r="1801" spans="2:15" s="287" customFormat="1" ht="12.6">
      <c r="B1801" s="288">
        <f t="shared" si="218"/>
        <v>37803</v>
      </c>
      <c r="C1801" s="285"/>
      <c r="D1801" s="292">
        <f t="shared" si="219"/>
        <v>76</v>
      </c>
      <c r="E1801" s="301">
        <f t="shared" si="219"/>
        <v>178.76825700000003</v>
      </c>
      <c r="F1801" s="292"/>
      <c r="G1801" s="288">
        <f t="shared" si="220"/>
        <v>37803</v>
      </c>
      <c r="H1801" s="292"/>
      <c r="I1801" s="292">
        <f t="shared" si="221"/>
        <v>3</v>
      </c>
      <c r="J1801" s="290">
        <f t="shared" si="222"/>
        <v>0.104299</v>
      </c>
      <c r="K1801" s="285"/>
      <c r="L1801" s="288">
        <f t="shared" si="223"/>
        <v>37803</v>
      </c>
      <c r="M1801" s="289"/>
      <c r="N1801" s="290">
        <f t="shared" si="224"/>
        <v>79</v>
      </c>
      <c r="O1801" s="290">
        <f t="shared" si="225"/>
        <v>178.87255600000003</v>
      </c>
    </row>
    <row r="1802" spans="2:15" s="287" customFormat="1" ht="12.6">
      <c r="B1802" s="288">
        <f t="shared" si="218"/>
        <v>37834</v>
      </c>
      <c r="C1802" s="285"/>
      <c r="D1802" s="292">
        <f t="shared" si="219"/>
        <v>76</v>
      </c>
      <c r="E1802" s="301">
        <f t="shared" si="219"/>
        <v>189.20916400000004</v>
      </c>
      <c r="F1802" s="292"/>
      <c r="G1802" s="288">
        <f t="shared" si="220"/>
        <v>37834</v>
      </c>
      <c r="H1802" s="292"/>
      <c r="I1802" s="292">
        <f t="shared" si="221"/>
        <v>3</v>
      </c>
      <c r="J1802" s="290">
        <f t="shared" si="222"/>
        <v>0.104299</v>
      </c>
      <c r="K1802" s="285"/>
      <c r="L1802" s="288">
        <f t="shared" si="223"/>
        <v>37834</v>
      </c>
      <c r="M1802" s="289"/>
      <c r="N1802" s="290">
        <f t="shared" si="224"/>
        <v>79</v>
      </c>
      <c r="O1802" s="290">
        <f t="shared" si="225"/>
        <v>189.31346300000004</v>
      </c>
    </row>
    <row r="1803" spans="2:15" s="287" customFormat="1" ht="12.6">
      <c r="B1803" s="288">
        <f t="shared" si="218"/>
        <v>37865</v>
      </c>
      <c r="C1803" s="285"/>
      <c r="D1803" s="292">
        <f t="shared" si="219"/>
        <v>77</v>
      </c>
      <c r="E1803" s="301">
        <f t="shared" si="219"/>
        <v>202.365928</v>
      </c>
      <c r="F1803" s="292"/>
      <c r="G1803" s="288">
        <f t="shared" si="220"/>
        <v>37865</v>
      </c>
      <c r="H1803" s="292"/>
      <c r="I1803" s="292">
        <f t="shared" si="221"/>
        <v>3</v>
      </c>
      <c r="J1803" s="290">
        <f t="shared" si="222"/>
        <v>0.104299</v>
      </c>
      <c r="K1803" s="285"/>
      <c r="L1803" s="288">
        <f t="shared" si="223"/>
        <v>37865</v>
      </c>
      <c r="M1803" s="289"/>
      <c r="N1803" s="290">
        <f t="shared" si="224"/>
        <v>80</v>
      </c>
      <c r="O1803" s="290">
        <f t="shared" si="225"/>
        <v>202.47022699999999</v>
      </c>
    </row>
    <row r="1804" spans="2:15" s="287" customFormat="1" ht="12.6">
      <c r="B1804" s="288">
        <f t="shared" si="218"/>
        <v>37895</v>
      </c>
      <c r="C1804" s="285"/>
      <c r="D1804" s="292">
        <f t="shared" si="219"/>
        <v>76</v>
      </c>
      <c r="E1804" s="301">
        <f t="shared" si="219"/>
        <v>209.06618700000004</v>
      </c>
      <c r="F1804" s="292"/>
      <c r="G1804" s="288">
        <f t="shared" si="220"/>
        <v>37895</v>
      </c>
      <c r="H1804" s="292"/>
      <c r="I1804" s="292">
        <f t="shared" si="221"/>
        <v>3</v>
      </c>
      <c r="J1804" s="290">
        <f t="shared" si="222"/>
        <v>0.10455100000000001</v>
      </c>
      <c r="K1804" s="285"/>
      <c r="L1804" s="288">
        <f t="shared" si="223"/>
        <v>37895</v>
      </c>
      <c r="M1804" s="289"/>
      <c r="N1804" s="290">
        <f t="shared" si="224"/>
        <v>79</v>
      </c>
      <c r="O1804" s="290">
        <f t="shared" si="225"/>
        <v>209.17073800000003</v>
      </c>
    </row>
    <row r="1805" spans="2:15" s="287" customFormat="1" ht="12.6">
      <c r="B1805" s="288">
        <f t="shared" si="218"/>
        <v>37926</v>
      </c>
      <c r="C1805" s="285"/>
      <c r="D1805" s="292">
        <f t="shared" si="219"/>
        <v>75</v>
      </c>
      <c r="E1805" s="301">
        <f t="shared" si="219"/>
        <v>215.73641599999999</v>
      </c>
      <c r="F1805" s="292"/>
      <c r="G1805" s="288">
        <f t="shared" si="220"/>
        <v>37926</v>
      </c>
      <c r="H1805" s="292"/>
      <c r="I1805" s="292">
        <f t="shared" si="221"/>
        <v>3</v>
      </c>
      <c r="J1805" s="290">
        <f t="shared" si="222"/>
        <v>0.10455100000000001</v>
      </c>
      <c r="K1805" s="285"/>
      <c r="L1805" s="288">
        <f t="shared" si="223"/>
        <v>37926</v>
      </c>
      <c r="M1805" s="289"/>
      <c r="N1805" s="290">
        <f t="shared" si="224"/>
        <v>78</v>
      </c>
      <c r="O1805" s="290">
        <f t="shared" si="225"/>
        <v>215.84096699999998</v>
      </c>
    </row>
    <row r="1806" spans="2:15" s="287" customFormat="1" ht="12.6">
      <c r="B1806" s="288">
        <f t="shared" si="218"/>
        <v>37956</v>
      </c>
      <c r="C1806" s="285"/>
      <c r="D1806" s="292">
        <f t="shared" si="219"/>
        <v>76</v>
      </c>
      <c r="E1806" s="301">
        <f t="shared" si="219"/>
        <v>230.80028400000003</v>
      </c>
      <c r="F1806" s="292"/>
      <c r="G1806" s="288">
        <f t="shared" si="220"/>
        <v>37956</v>
      </c>
      <c r="H1806" s="292"/>
      <c r="I1806" s="292">
        <f t="shared" si="221"/>
        <v>3</v>
      </c>
      <c r="J1806" s="290">
        <f t="shared" si="222"/>
        <v>0.10455100000000001</v>
      </c>
      <c r="K1806" s="285"/>
      <c r="L1806" s="288">
        <f t="shared" si="223"/>
        <v>37956</v>
      </c>
      <c r="M1806" s="289"/>
      <c r="N1806" s="290">
        <f t="shared" si="224"/>
        <v>79</v>
      </c>
      <c r="O1806" s="290">
        <f t="shared" si="225"/>
        <v>230.90483500000002</v>
      </c>
    </row>
    <row r="1807" spans="2:15" s="287" customFormat="1" ht="12.6">
      <c r="B1807" s="288">
        <f t="shared" si="218"/>
        <v>37987</v>
      </c>
      <c r="C1807" s="285"/>
      <c r="D1807" s="292">
        <f t="shared" si="219"/>
        <v>75</v>
      </c>
      <c r="E1807" s="301">
        <f t="shared" si="219"/>
        <v>236.09331800000004</v>
      </c>
      <c r="F1807" s="292"/>
      <c r="G1807" s="288">
        <f t="shared" si="220"/>
        <v>37987</v>
      </c>
      <c r="H1807" s="292"/>
      <c r="I1807" s="292">
        <f t="shared" si="221"/>
        <v>3</v>
      </c>
      <c r="J1807" s="290">
        <f t="shared" si="222"/>
        <v>0.106595</v>
      </c>
      <c r="K1807" s="285"/>
      <c r="L1807" s="288">
        <f t="shared" si="223"/>
        <v>37987</v>
      </c>
      <c r="M1807" s="289"/>
      <c r="N1807" s="290">
        <f t="shared" si="224"/>
        <v>78</v>
      </c>
      <c r="O1807" s="290">
        <f t="shared" si="225"/>
        <v>236.19991300000004</v>
      </c>
    </row>
    <row r="1808" spans="2:15" s="287" customFormat="1" ht="12.6">
      <c r="B1808" s="288">
        <f t="shared" si="218"/>
        <v>38018</v>
      </c>
      <c r="C1808" s="285"/>
      <c r="D1808" s="292">
        <f t="shared" si="219"/>
        <v>75</v>
      </c>
      <c r="E1808" s="301">
        <f t="shared" si="219"/>
        <v>213.804192</v>
      </c>
      <c r="F1808" s="292"/>
      <c r="G1808" s="288">
        <f t="shared" si="220"/>
        <v>38018</v>
      </c>
      <c r="H1808" s="292"/>
      <c r="I1808" s="292">
        <f t="shared" si="221"/>
        <v>3</v>
      </c>
      <c r="J1808" s="290">
        <f t="shared" si="222"/>
        <v>0.172706</v>
      </c>
      <c r="K1808" s="285"/>
      <c r="L1808" s="288">
        <f t="shared" si="223"/>
        <v>38018</v>
      </c>
      <c r="M1808" s="289"/>
      <c r="N1808" s="290">
        <f t="shared" si="224"/>
        <v>78</v>
      </c>
      <c r="O1808" s="290">
        <f t="shared" si="225"/>
        <v>213.97689800000001</v>
      </c>
    </row>
    <row r="1809" spans="2:15" s="287" customFormat="1" ht="12.6">
      <c r="B1809" s="288">
        <f t="shared" si="218"/>
        <v>38047</v>
      </c>
      <c r="C1809" s="285"/>
      <c r="D1809" s="292">
        <f t="shared" si="219"/>
        <v>75</v>
      </c>
      <c r="E1809" s="301">
        <f t="shared" si="219"/>
        <v>215.100908</v>
      </c>
      <c r="F1809" s="292"/>
      <c r="G1809" s="288">
        <f t="shared" si="220"/>
        <v>38047</v>
      </c>
      <c r="H1809" s="292"/>
      <c r="I1809" s="292">
        <f t="shared" si="221"/>
        <v>3</v>
      </c>
      <c r="J1809" s="290">
        <f t="shared" si="222"/>
        <v>0.172706</v>
      </c>
      <c r="K1809" s="285"/>
      <c r="L1809" s="288">
        <f t="shared" si="223"/>
        <v>38047</v>
      </c>
      <c r="M1809" s="289"/>
      <c r="N1809" s="290">
        <f t="shared" si="224"/>
        <v>78</v>
      </c>
      <c r="O1809" s="290">
        <f t="shared" si="225"/>
        <v>215.27361400000001</v>
      </c>
    </row>
    <row r="1810" spans="2:15" s="287" customFormat="1" ht="12.6">
      <c r="B1810" s="288">
        <f t="shared" si="218"/>
        <v>38078</v>
      </c>
      <c r="C1810" s="285"/>
      <c r="D1810" s="292">
        <f t="shared" si="219"/>
        <v>71</v>
      </c>
      <c r="E1810" s="301">
        <f t="shared" si="219"/>
        <v>139.63690099999999</v>
      </c>
      <c r="F1810" s="292"/>
      <c r="G1810" s="288">
        <f t="shared" si="220"/>
        <v>38078</v>
      </c>
      <c r="H1810" s="292"/>
      <c r="I1810" s="292">
        <f t="shared" si="221"/>
        <v>3</v>
      </c>
      <c r="J1810" s="290">
        <f t="shared" si="222"/>
        <v>0.25311499999999998</v>
      </c>
      <c r="K1810" s="285"/>
      <c r="L1810" s="288">
        <f t="shared" si="223"/>
        <v>38078</v>
      </c>
      <c r="M1810" s="289"/>
      <c r="N1810" s="290">
        <f t="shared" si="224"/>
        <v>74</v>
      </c>
      <c r="O1810" s="290">
        <f t="shared" si="225"/>
        <v>139.890016</v>
      </c>
    </row>
    <row r="1811" spans="2:15" s="287" customFormat="1" ht="12.6">
      <c r="B1811" s="288">
        <f t="shared" si="218"/>
        <v>38108</v>
      </c>
      <c r="C1811" s="285"/>
      <c r="D1811" s="292">
        <f t="shared" si="219"/>
        <v>71</v>
      </c>
      <c r="E1811" s="301">
        <f t="shared" si="219"/>
        <v>135.97977499999999</v>
      </c>
      <c r="F1811" s="292"/>
      <c r="G1811" s="288">
        <f t="shared" si="220"/>
        <v>38108</v>
      </c>
      <c r="H1811" s="292"/>
      <c r="I1811" s="292">
        <f t="shared" si="221"/>
        <v>3</v>
      </c>
      <c r="J1811" s="290">
        <f t="shared" si="222"/>
        <v>0.25311499999999998</v>
      </c>
      <c r="K1811" s="285"/>
      <c r="L1811" s="288">
        <f t="shared" si="223"/>
        <v>38108</v>
      </c>
      <c r="M1811" s="289"/>
      <c r="N1811" s="290">
        <f t="shared" si="224"/>
        <v>74</v>
      </c>
      <c r="O1811" s="290">
        <f t="shared" si="225"/>
        <v>136.23289</v>
      </c>
    </row>
    <row r="1812" spans="2:15" s="287" customFormat="1" ht="12.6">
      <c r="B1812" s="288">
        <f t="shared" si="218"/>
        <v>38139</v>
      </c>
      <c r="C1812" s="285"/>
      <c r="D1812" s="292">
        <f t="shared" si="219"/>
        <v>71</v>
      </c>
      <c r="E1812" s="301">
        <f t="shared" si="219"/>
        <v>128.00945100000001</v>
      </c>
      <c r="F1812" s="292"/>
      <c r="G1812" s="288">
        <f t="shared" si="220"/>
        <v>38139</v>
      </c>
      <c r="H1812" s="292"/>
      <c r="I1812" s="292">
        <f t="shared" si="221"/>
        <v>3</v>
      </c>
      <c r="J1812" s="290">
        <f t="shared" si="222"/>
        <v>8.0408999999999994E-2</v>
      </c>
      <c r="K1812" s="285"/>
      <c r="L1812" s="288">
        <f t="shared" si="223"/>
        <v>38139</v>
      </c>
      <c r="M1812" s="289"/>
      <c r="N1812" s="290">
        <f t="shared" si="224"/>
        <v>74</v>
      </c>
      <c r="O1812" s="290">
        <f t="shared" si="225"/>
        <v>128.08986000000002</v>
      </c>
    </row>
    <row r="1813" spans="2:15" s="287" customFormat="1" ht="12.6">
      <c r="B1813" s="288">
        <f t="shared" si="218"/>
        <v>38169</v>
      </c>
      <c r="C1813" s="285"/>
      <c r="D1813" s="292">
        <f t="shared" si="219"/>
        <v>71</v>
      </c>
      <c r="E1813" s="301">
        <f t="shared" si="219"/>
        <v>128</v>
      </c>
      <c r="F1813" s="292"/>
      <c r="G1813" s="288">
        <f t="shared" si="220"/>
        <v>38169</v>
      </c>
      <c r="H1813" s="292"/>
      <c r="I1813" s="292">
        <f t="shared" si="221"/>
        <v>3</v>
      </c>
      <c r="J1813" s="290">
        <f t="shared" si="222"/>
        <v>0</v>
      </c>
      <c r="K1813" s="285"/>
      <c r="L1813" s="288">
        <f t="shared" si="223"/>
        <v>38169</v>
      </c>
      <c r="M1813" s="289"/>
      <c r="N1813" s="290">
        <f t="shared" si="224"/>
        <v>74</v>
      </c>
      <c r="O1813" s="290">
        <f t="shared" si="225"/>
        <v>128</v>
      </c>
    </row>
    <row r="1814" spans="2:15" s="287" customFormat="1" ht="12.6">
      <c r="B1814" s="288">
        <f t="shared" si="218"/>
        <v>38200</v>
      </c>
      <c r="C1814" s="285"/>
      <c r="D1814" s="292">
        <f t="shared" si="219"/>
        <v>70</v>
      </c>
      <c r="E1814" s="301">
        <f t="shared" si="219"/>
        <v>133.00501299999999</v>
      </c>
      <c r="F1814" s="292"/>
      <c r="G1814" s="288">
        <f t="shared" si="220"/>
        <v>38200</v>
      </c>
      <c r="H1814" s="292"/>
      <c r="I1814" s="292">
        <f t="shared" si="221"/>
        <v>3</v>
      </c>
      <c r="J1814" s="290">
        <f t="shared" si="222"/>
        <v>0</v>
      </c>
      <c r="K1814" s="285"/>
      <c r="L1814" s="288">
        <f t="shared" si="223"/>
        <v>38200</v>
      </c>
      <c r="M1814" s="289"/>
      <c r="N1814" s="290">
        <f t="shared" si="224"/>
        <v>73</v>
      </c>
      <c r="O1814" s="290">
        <f t="shared" si="225"/>
        <v>133.00501299999999</v>
      </c>
    </row>
    <row r="1815" spans="2:15" s="287" customFormat="1" ht="12.6">
      <c r="B1815" s="288">
        <f t="shared" si="218"/>
        <v>38231</v>
      </c>
      <c r="C1815" s="285"/>
      <c r="D1815" s="292">
        <f t="shared" si="219"/>
        <v>69</v>
      </c>
      <c r="E1815" s="301">
        <f t="shared" si="219"/>
        <v>124.34414599999999</v>
      </c>
      <c r="F1815" s="292"/>
      <c r="G1815" s="288">
        <f t="shared" si="220"/>
        <v>38231</v>
      </c>
      <c r="H1815" s="292"/>
      <c r="I1815" s="292">
        <f t="shared" si="221"/>
        <v>25</v>
      </c>
      <c r="J1815" s="290">
        <f t="shared" si="222"/>
        <v>63</v>
      </c>
      <c r="K1815" s="285"/>
      <c r="L1815" s="288">
        <f t="shared" si="223"/>
        <v>38231</v>
      </c>
      <c r="M1815" s="289"/>
      <c r="N1815" s="290">
        <f t="shared" si="224"/>
        <v>94</v>
      </c>
      <c r="O1815" s="290">
        <f t="shared" si="225"/>
        <v>187.34414599999999</v>
      </c>
    </row>
    <row r="1816" spans="2:15" s="287" customFormat="1" ht="12.6">
      <c r="B1816" s="288">
        <f t="shared" si="218"/>
        <v>38261</v>
      </c>
      <c r="C1816" s="285"/>
      <c r="D1816" s="292">
        <f t="shared" ref="D1816:E1835" si="226">+D459</f>
        <v>68</v>
      </c>
      <c r="E1816" s="301">
        <f t="shared" si="226"/>
        <v>122.381485</v>
      </c>
      <c r="F1816" s="292"/>
      <c r="G1816" s="288">
        <f t="shared" si="220"/>
        <v>38261</v>
      </c>
      <c r="H1816" s="292"/>
      <c r="I1816" s="292">
        <f t="shared" si="221"/>
        <v>3</v>
      </c>
      <c r="J1816" s="290">
        <f t="shared" si="222"/>
        <v>8.0408999999999994E-2</v>
      </c>
      <c r="K1816" s="285"/>
      <c r="L1816" s="288">
        <f t="shared" si="223"/>
        <v>38261</v>
      </c>
      <c r="M1816" s="289"/>
      <c r="N1816" s="290">
        <f t="shared" si="224"/>
        <v>71</v>
      </c>
      <c r="O1816" s="290">
        <f t="shared" si="225"/>
        <v>122.461894</v>
      </c>
    </row>
    <row r="1817" spans="2:15" s="287" customFormat="1" ht="12.6">
      <c r="B1817" s="288">
        <f t="shared" si="218"/>
        <v>38292</v>
      </c>
      <c r="C1817" s="285"/>
      <c r="D1817" s="292">
        <f t="shared" si="226"/>
        <v>67</v>
      </c>
      <c r="E1817" s="301">
        <f t="shared" si="226"/>
        <v>127.851651</v>
      </c>
      <c r="F1817" s="292"/>
      <c r="G1817" s="288">
        <f t="shared" si="220"/>
        <v>38292</v>
      </c>
      <c r="H1817" s="292"/>
      <c r="I1817" s="292">
        <f t="shared" si="221"/>
        <v>3</v>
      </c>
      <c r="J1817" s="290">
        <f t="shared" si="222"/>
        <v>8.0408999999999994E-2</v>
      </c>
      <c r="K1817" s="285"/>
      <c r="L1817" s="288">
        <f t="shared" si="223"/>
        <v>38292</v>
      </c>
      <c r="M1817" s="289"/>
      <c r="N1817" s="290">
        <f t="shared" si="224"/>
        <v>70</v>
      </c>
      <c r="O1817" s="290">
        <f t="shared" si="225"/>
        <v>127.93206000000001</v>
      </c>
    </row>
    <row r="1818" spans="2:15" s="287" customFormat="1" ht="12.6">
      <c r="B1818" s="288">
        <f t="shared" si="218"/>
        <v>38322</v>
      </c>
      <c r="C1818" s="285"/>
      <c r="D1818" s="292">
        <f t="shared" si="226"/>
        <v>64</v>
      </c>
      <c r="E1818" s="301">
        <f t="shared" si="226"/>
        <v>131.21046899999999</v>
      </c>
      <c r="F1818" s="292"/>
      <c r="G1818" s="288">
        <f t="shared" si="220"/>
        <v>38322</v>
      </c>
      <c r="H1818" s="292"/>
      <c r="I1818" s="292">
        <f t="shared" si="221"/>
        <v>0</v>
      </c>
      <c r="J1818" s="290">
        <f t="shared" si="222"/>
        <v>0</v>
      </c>
      <c r="K1818" s="285"/>
      <c r="L1818" s="288">
        <f t="shared" si="223"/>
        <v>38322</v>
      </c>
      <c r="M1818" s="289"/>
      <c r="N1818" s="290">
        <f t="shared" si="224"/>
        <v>64</v>
      </c>
      <c r="O1818" s="290">
        <f t="shared" si="225"/>
        <v>131.21046899999999</v>
      </c>
    </row>
    <row r="1819" spans="2:15" s="287" customFormat="1" ht="12.6">
      <c r="B1819" s="288">
        <f t="shared" si="218"/>
        <v>38353</v>
      </c>
      <c r="C1819" s="285"/>
      <c r="D1819" s="292">
        <f t="shared" si="226"/>
        <v>56</v>
      </c>
      <c r="E1819" s="301">
        <f t="shared" si="226"/>
        <v>138.18602000000001</v>
      </c>
      <c r="F1819" s="292"/>
      <c r="G1819" s="288">
        <f t="shared" si="220"/>
        <v>38353</v>
      </c>
      <c r="H1819" s="292"/>
      <c r="I1819" s="292">
        <f t="shared" si="221"/>
        <v>0</v>
      </c>
      <c r="J1819" s="290">
        <f t="shared" si="222"/>
        <v>0</v>
      </c>
      <c r="K1819" s="285"/>
      <c r="L1819" s="288">
        <f t="shared" si="223"/>
        <v>38353</v>
      </c>
      <c r="M1819" s="289"/>
      <c r="N1819" s="290">
        <f t="shared" si="224"/>
        <v>56</v>
      </c>
      <c r="O1819" s="290">
        <f t="shared" si="225"/>
        <v>138.18602000000001</v>
      </c>
    </row>
    <row r="1820" spans="2:15" s="287" customFormat="1" ht="12.6">
      <c r="B1820" s="288">
        <f t="shared" si="218"/>
        <v>38384</v>
      </c>
      <c r="C1820" s="285"/>
      <c r="D1820" s="292">
        <f t="shared" si="226"/>
        <v>56</v>
      </c>
      <c r="E1820" s="301">
        <f t="shared" si="226"/>
        <v>111.69373899999999</v>
      </c>
      <c r="F1820" s="292"/>
      <c r="G1820" s="288">
        <f t="shared" si="220"/>
        <v>38384</v>
      </c>
      <c r="H1820" s="292"/>
      <c r="I1820" s="292">
        <f t="shared" si="221"/>
        <v>0</v>
      </c>
      <c r="J1820" s="290">
        <f t="shared" si="222"/>
        <v>0</v>
      </c>
      <c r="K1820" s="285"/>
      <c r="L1820" s="288">
        <f t="shared" si="223"/>
        <v>38384</v>
      </c>
      <c r="M1820" s="289"/>
      <c r="N1820" s="290">
        <f t="shared" si="224"/>
        <v>56</v>
      </c>
      <c r="O1820" s="290">
        <f t="shared" si="225"/>
        <v>111.69373899999999</v>
      </c>
    </row>
    <row r="1821" spans="2:15" s="287" customFormat="1" ht="12.6">
      <c r="B1821" s="288">
        <f t="shared" si="218"/>
        <v>38412</v>
      </c>
      <c r="C1821" s="285"/>
      <c r="D1821" s="292">
        <f t="shared" si="226"/>
        <v>55</v>
      </c>
      <c r="E1821" s="301">
        <f t="shared" si="226"/>
        <v>113.55955299999999</v>
      </c>
      <c r="F1821" s="292"/>
      <c r="G1821" s="288">
        <f t="shared" si="220"/>
        <v>38412</v>
      </c>
      <c r="H1821" s="292"/>
      <c r="I1821" s="292">
        <f t="shared" si="221"/>
        <v>0</v>
      </c>
      <c r="J1821" s="290">
        <f t="shared" si="222"/>
        <v>0</v>
      </c>
      <c r="K1821" s="285"/>
      <c r="L1821" s="288">
        <f t="shared" si="223"/>
        <v>38412</v>
      </c>
      <c r="M1821" s="289"/>
      <c r="N1821" s="290">
        <f t="shared" si="224"/>
        <v>55</v>
      </c>
      <c r="O1821" s="290">
        <f t="shared" si="225"/>
        <v>113.55955299999999</v>
      </c>
    </row>
    <row r="1822" spans="2:15" s="287" customFormat="1" ht="12.6">
      <c r="B1822" s="288">
        <f t="shared" si="218"/>
        <v>38443</v>
      </c>
      <c r="C1822" s="285"/>
      <c r="D1822" s="292">
        <f t="shared" si="226"/>
        <v>58</v>
      </c>
      <c r="E1822" s="301">
        <f t="shared" si="226"/>
        <v>111.83120599999999</v>
      </c>
      <c r="F1822" s="292"/>
      <c r="G1822" s="288">
        <f t="shared" si="220"/>
        <v>38443</v>
      </c>
      <c r="H1822" s="292"/>
      <c r="I1822" s="292">
        <f t="shared" si="221"/>
        <v>0</v>
      </c>
      <c r="J1822" s="290">
        <f t="shared" si="222"/>
        <v>0</v>
      </c>
      <c r="K1822" s="285"/>
      <c r="L1822" s="288">
        <f t="shared" si="223"/>
        <v>38443</v>
      </c>
      <c r="M1822" s="289"/>
      <c r="N1822" s="290">
        <f t="shared" si="224"/>
        <v>58</v>
      </c>
      <c r="O1822" s="290">
        <f t="shared" si="225"/>
        <v>111.83120599999999</v>
      </c>
    </row>
    <row r="1823" spans="2:15" s="287" customFormat="1" ht="12.6">
      <c r="B1823" s="288">
        <f t="shared" si="218"/>
        <v>38473</v>
      </c>
      <c r="C1823" s="285"/>
      <c r="D1823" s="292">
        <f t="shared" si="226"/>
        <v>57</v>
      </c>
      <c r="E1823" s="301">
        <f t="shared" si="226"/>
        <v>113.37101800000001</v>
      </c>
      <c r="F1823" s="292"/>
      <c r="G1823" s="288">
        <f t="shared" si="220"/>
        <v>38473</v>
      </c>
      <c r="H1823" s="292"/>
      <c r="I1823" s="292">
        <f t="shared" si="221"/>
        <v>0</v>
      </c>
      <c r="J1823" s="290">
        <f t="shared" si="222"/>
        <v>0</v>
      </c>
      <c r="K1823" s="285"/>
      <c r="L1823" s="288">
        <f t="shared" si="223"/>
        <v>38473</v>
      </c>
      <c r="M1823" s="289"/>
      <c r="N1823" s="290">
        <f t="shared" si="224"/>
        <v>57</v>
      </c>
      <c r="O1823" s="290">
        <f t="shared" si="225"/>
        <v>113.37101800000001</v>
      </c>
    </row>
    <row r="1824" spans="2:15" s="287" customFormat="1" ht="12.6">
      <c r="B1824" s="288">
        <f t="shared" si="218"/>
        <v>38504</v>
      </c>
      <c r="C1824" s="285"/>
      <c r="D1824" s="292">
        <f t="shared" si="226"/>
        <v>59</v>
      </c>
      <c r="E1824" s="301">
        <f t="shared" si="226"/>
        <v>114.195588</v>
      </c>
      <c r="F1824" s="292"/>
      <c r="G1824" s="288">
        <f t="shared" si="220"/>
        <v>38504</v>
      </c>
      <c r="H1824" s="292"/>
      <c r="I1824" s="292">
        <f t="shared" si="221"/>
        <v>0</v>
      </c>
      <c r="J1824" s="290">
        <f t="shared" si="222"/>
        <v>0</v>
      </c>
      <c r="K1824" s="285"/>
      <c r="L1824" s="288">
        <f t="shared" si="223"/>
        <v>38504</v>
      </c>
      <c r="M1824" s="289"/>
      <c r="N1824" s="290">
        <f t="shared" si="224"/>
        <v>59</v>
      </c>
      <c r="O1824" s="290">
        <f t="shared" si="225"/>
        <v>114.195588</v>
      </c>
    </row>
    <row r="1825" spans="2:15" s="287" customFormat="1" ht="12.6">
      <c r="B1825" s="288">
        <f t="shared" si="218"/>
        <v>38534</v>
      </c>
      <c r="C1825" s="285"/>
      <c r="D1825" s="292">
        <f t="shared" si="226"/>
        <v>56</v>
      </c>
      <c r="E1825" s="301">
        <f t="shared" si="226"/>
        <v>115.823953</v>
      </c>
      <c r="F1825" s="292"/>
      <c r="G1825" s="288">
        <f t="shared" si="220"/>
        <v>38534</v>
      </c>
      <c r="H1825" s="292"/>
      <c r="I1825" s="292">
        <f t="shared" si="221"/>
        <v>0</v>
      </c>
      <c r="J1825" s="290">
        <f t="shared" si="222"/>
        <v>0</v>
      </c>
      <c r="K1825" s="285"/>
      <c r="L1825" s="288">
        <f t="shared" si="223"/>
        <v>38534</v>
      </c>
      <c r="M1825" s="289"/>
      <c r="N1825" s="290">
        <f t="shared" si="224"/>
        <v>56</v>
      </c>
      <c r="O1825" s="290">
        <f t="shared" si="225"/>
        <v>115.823953</v>
      </c>
    </row>
    <row r="1826" spans="2:15" s="287" customFormat="1" ht="12.6">
      <c r="B1826" s="288">
        <f t="shared" si="218"/>
        <v>38565</v>
      </c>
      <c r="C1826" s="285"/>
      <c r="D1826" s="292">
        <f t="shared" si="226"/>
        <v>53</v>
      </c>
      <c r="E1826" s="301">
        <f t="shared" si="226"/>
        <v>117.580376</v>
      </c>
      <c r="F1826" s="292"/>
      <c r="G1826" s="288">
        <f t="shared" si="220"/>
        <v>38565</v>
      </c>
      <c r="H1826" s="292"/>
      <c r="I1826" s="292">
        <f t="shared" si="221"/>
        <v>0</v>
      </c>
      <c r="J1826" s="290">
        <f t="shared" si="222"/>
        <v>0</v>
      </c>
      <c r="K1826" s="285"/>
      <c r="L1826" s="288">
        <f t="shared" si="223"/>
        <v>38565</v>
      </c>
      <c r="M1826" s="289"/>
      <c r="N1826" s="290">
        <f t="shared" si="224"/>
        <v>53</v>
      </c>
      <c r="O1826" s="290">
        <f t="shared" si="225"/>
        <v>117.580376</v>
      </c>
    </row>
    <row r="1827" spans="2:15" s="287" customFormat="1" ht="12.6">
      <c r="B1827" s="288">
        <f t="shared" si="218"/>
        <v>38596</v>
      </c>
      <c r="C1827" s="285"/>
      <c r="D1827" s="292">
        <f t="shared" si="226"/>
        <v>55</v>
      </c>
      <c r="E1827" s="301">
        <f t="shared" si="226"/>
        <v>119.022173</v>
      </c>
      <c r="F1827" s="292"/>
      <c r="G1827" s="288">
        <f t="shared" si="220"/>
        <v>38596</v>
      </c>
      <c r="H1827" s="292"/>
      <c r="I1827" s="292">
        <f t="shared" si="221"/>
        <v>0</v>
      </c>
      <c r="J1827" s="290">
        <f t="shared" si="222"/>
        <v>0</v>
      </c>
      <c r="K1827" s="285"/>
      <c r="L1827" s="288">
        <f t="shared" si="223"/>
        <v>38596</v>
      </c>
      <c r="M1827" s="289"/>
      <c r="N1827" s="290">
        <f t="shared" si="224"/>
        <v>55</v>
      </c>
      <c r="O1827" s="290">
        <f t="shared" si="225"/>
        <v>119.022173</v>
      </c>
    </row>
    <row r="1828" spans="2:15" s="287" customFormat="1" ht="12.6">
      <c r="B1828" s="288">
        <f t="shared" ref="B1828:B1859" si="227">+B1624</f>
        <v>38626</v>
      </c>
      <c r="C1828" s="285"/>
      <c r="D1828" s="292">
        <f t="shared" si="226"/>
        <v>57</v>
      </c>
      <c r="E1828" s="301">
        <f t="shared" si="226"/>
        <v>122.78885200000001</v>
      </c>
      <c r="F1828" s="292"/>
      <c r="G1828" s="288">
        <f t="shared" ref="G1828:G1859" si="228">+B1103</f>
        <v>38626</v>
      </c>
      <c r="H1828" s="292"/>
      <c r="I1828" s="292">
        <f t="shared" ref="I1828:I1859" si="229">+D1103</f>
        <v>0</v>
      </c>
      <c r="J1828" s="290">
        <f t="shared" ref="J1828:J1859" si="230">+E1103</f>
        <v>0</v>
      </c>
      <c r="K1828" s="285"/>
      <c r="L1828" s="288">
        <f t="shared" si="223"/>
        <v>38626</v>
      </c>
      <c r="M1828" s="289"/>
      <c r="N1828" s="290">
        <f t="shared" si="224"/>
        <v>57</v>
      </c>
      <c r="O1828" s="290">
        <f t="shared" si="225"/>
        <v>122.78885200000001</v>
      </c>
    </row>
    <row r="1829" spans="2:15" s="287" customFormat="1" ht="12.6">
      <c r="B1829" s="288">
        <f t="shared" si="227"/>
        <v>38657</v>
      </c>
      <c r="C1829" s="285"/>
      <c r="D1829" s="292">
        <f t="shared" si="226"/>
        <v>58</v>
      </c>
      <c r="E1829" s="301">
        <f t="shared" si="226"/>
        <v>124.99428899999999</v>
      </c>
      <c r="F1829" s="292"/>
      <c r="G1829" s="288">
        <f t="shared" si="228"/>
        <v>38657</v>
      </c>
      <c r="H1829" s="292"/>
      <c r="I1829" s="292">
        <f t="shared" si="229"/>
        <v>0</v>
      </c>
      <c r="J1829" s="290">
        <f t="shared" si="230"/>
        <v>0</v>
      </c>
      <c r="K1829" s="285"/>
      <c r="L1829" s="288">
        <f t="shared" si="223"/>
        <v>38657</v>
      </c>
      <c r="M1829" s="289"/>
      <c r="N1829" s="290">
        <f t="shared" si="224"/>
        <v>58</v>
      </c>
      <c r="O1829" s="290">
        <f t="shared" si="225"/>
        <v>124.99428899999999</v>
      </c>
    </row>
    <row r="1830" spans="2:15" s="287" customFormat="1" ht="12.6">
      <c r="B1830" s="288">
        <f t="shared" si="227"/>
        <v>38687</v>
      </c>
      <c r="C1830" s="285"/>
      <c r="D1830" s="292">
        <f t="shared" si="226"/>
        <v>57</v>
      </c>
      <c r="E1830" s="301">
        <f t="shared" si="226"/>
        <v>131.465328</v>
      </c>
      <c r="F1830" s="292"/>
      <c r="G1830" s="288">
        <f t="shared" si="228"/>
        <v>38687</v>
      </c>
      <c r="H1830" s="292"/>
      <c r="I1830" s="292">
        <f t="shared" si="229"/>
        <v>0</v>
      </c>
      <c r="J1830" s="290">
        <f t="shared" si="230"/>
        <v>0</v>
      </c>
      <c r="K1830" s="285"/>
      <c r="L1830" s="288">
        <f t="shared" si="223"/>
        <v>38687</v>
      </c>
      <c r="M1830" s="289"/>
      <c r="N1830" s="290">
        <f t="shared" si="224"/>
        <v>57</v>
      </c>
      <c r="O1830" s="290">
        <f t="shared" si="225"/>
        <v>131.465328</v>
      </c>
    </row>
    <row r="1831" spans="2:15" s="287" customFormat="1" ht="12.6">
      <c r="B1831" s="288">
        <f t="shared" si="227"/>
        <v>38718</v>
      </c>
      <c r="C1831" s="285"/>
      <c r="D1831" s="292">
        <f t="shared" si="226"/>
        <v>59</v>
      </c>
      <c r="E1831" s="301">
        <f t="shared" si="226"/>
        <v>132.43477300000001</v>
      </c>
      <c r="F1831" s="292"/>
      <c r="G1831" s="288">
        <f t="shared" si="228"/>
        <v>38718</v>
      </c>
      <c r="H1831" s="292"/>
      <c r="I1831" s="292">
        <f t="shared" si="229"/>
        <v>0</v>
      </c>
      <c r="J1831" s="290">
        <f t="shared" si="230"/>
        <v>0</v>
      </c>
      <c r="K1831" s="285"/>
      <c r="L1831" s="288">
        <f t="shared" si="223"/>
        <v>38718</v>
      </c>
      <c r="M1831" s="289"/>
      <c r="N1831" s="290">
        <f t="shared" si="224"/>
        <v>59</v>
      </c>
      <c r="O1831" s="290">
        <f t="shared" si="225"/>
        <v>132.43477300000001</v>
      </c>
    </row>
    <row r="1832" spans="2:15" s="287" customFormat="1" ht="12.6">
      <c r="B1832" s="288">
        <f t="shared" si="227"/>
        <v>38749</v>
      </c>
      <c r="C1832" s="285"/>
      <c r="D1832" s="292">
        <f t="shared" si="226"/>
        <v>57</v>
      </c>
      <c r="E1832" s="301">
        <f t="shared" si="226"/>
        <v>99.390951999999999</v>
      </c>
      <c r="F1832" s="292"/>
      <c r="G1832" s="288">
        <f t="shared" si="228"/>
        <v>38749</v>
      </c>
      <c r="H1832" s="292"/>
      <c r="I1832" s="292">
        <f t="shared" si="229"/>
        <v>0</v>
      </c>
      <c r="J1832" s="290">
        <f t="shared" si="230"/>
        <v>0</v>
      </c>
      <c r="K1832" s="285"/>
      <c r="L1832" s="288">
        <f t="shared" si="223"/>
        <v>38749</v>
      </c>
      <c r="M1832" s="289"/>
      <c r="N1832" s="290">
        <f t="shared" si="224"/>
        <v>57</v>
      </c>
      <c r="O1832" s="290">
        <f t="shared" si="225"/>
        <v>99.390951999999999</v>
      </c>
    </row>
    <row r="1833" spans="2:15" s="287" customFormat="1" ht="12.6">
      <c r="B1833" s="288">
        <f t="shared" si="227"/>
        <v>38777</v>
      </c>
      <c r="C1833" s="285"/>
      <c r="D1833" s="292">
        <f t="shared" si="226"/>
        <v>56</v>
      </c>
      <c r="E1833" s="301">
        <f t="shared" si="226"/>
        <v>100.598006</v>
      </c>
      <c r="F1833" s="292"/>
      <c r="G1833" s="288">
        <f t="shared" si="228"/>
        <v>38777</v>
      </c>
      <c r="H1833" s="292"/>
      <c r="I1833" s="292">
        <f t="shared" si="229"/>
        <v>0</v>
      </c>
      <c r="J1833" s="290">
        <f t="shared" si="230"/>
        <v>0</v>
      </c>
      <c r="K1833" s="285"/>
      <c r="L1833" s="288">
        <f t="shared" si="223"/>
        <v>38777</v>
      </c>
      <c r="M1833" s="289"/>
      <c r="N1833" s="290">
        <f t="shared" si="224"/>
        <v>56</v>
      </c>
      <c r="O1833" s="290">
        <f t="shared" si="225"/>
        <v>100.598006</v>
      </c>
    </row>
    <row r="1834" spans="2:15" s="287" customFormat="1" ht="12.6">
      <c r="B1834" s="288">
        <f t="shared" si="227"/>
        <v>38808</v>
      </c>
      <c r="C1834" s="285"/>
      <c r="D1834" s="292">
        <f t="shared" si="226"/>
        <v>56</v>
      </c>
      <c r="E1834" s="301">
        <f t="shared" si="226"/>
        <v>90.572647000000003</v>
      </c>
      <c r="F1834" s="292"/>
      <c r="G1834" s="288">
        <f t="shared" si="228"/>
        <v>38808</v>
      </c>
      <c r="H1834" s="292"/>
      <c r="I1834" s="292">
        <f t="shared" si="229"/>
        <v>0</v>
      </c>
      <c r="J1834" s="290">
        <f t="shared" si="230"/>
        <v>0</v>
      </c>
      <c r="K1834" s="285"/>
      <c r="L1834" s="288">
        <f t="shared" si="223"/>
        <v>38808</v>
      </c>
      <c r="M1834" s="289"/>
      <c r="N1834" s="290">
        <f t="shared" si="224"/>
        <v>56</v>
      </c>
      <c r="O1834" s="290">
        <f t="shared" si="225"/>
        <v>90.572647000000003</v>
      </c>
    </row>
    <row r="1835" spans="2:15" s="287" customFormat="1" ht="12.6">
      <c r="B1835" s="288">
        <f t="shared" si="227"/>
        <v>38838</v>
      </c>
      <c r="C1835" s="285"/>
      <c r="D1835" s="292">
        <f t="shared" si="226"/>
        <v>56</v>
      </c>
      <c r="E1835" s="301">
        <f t="shared" si="226"/>
        <v>91.587767999999997</v>
      </c>
      <c r="F1835" s="292"/>
      <c r="G1835" s="288">
        <f t="shared" si="228"/>
        <v>38838</v>
      </c>
      <c r="H1835" s="292"/>
      <c r="I1835" s="292">
        <f t="shared" si="229"/>
        <v>0</v>
      </c>
      <c r="J1835" s="290">
        <f t="shared" si="230"/>
        <v>0</v>
      </c>
      <c r="K1835" s="285"/>
      <c r="L1835" s="288">
        <f t="shared" si="223"/>
        <v>38838</v>
      </c>
      <c r="M1835" s="289"/>
      <c r="N1835" s="290">
        <f t="shared" si="224"/>
        <v>56</v>
      </c>
      <c r="O1835" s="290">
        <f t="shared" si="225"/>
        <v>91.587767999999997</v>
      </c>
    </row>
    <row r="1836" spans="2:15" s="287" customFormat="1" ht="12.6">
      <c r="B1836" s="288">
        <f t="shared" si="227"/>
        <v>38869</v>
      </c>
      <c r="C1836" s="285"/>
      <c r="D1836" s="292">
        <f t="shared" ref="D1836:E1855" si="231">+D479</f>
        <v>56</v>
      </c>
      <c r="E1836" s="301">
        <f t="shared" si="231"/>
        <v>93.344583999999998</v>
      </c>
      <c r="F1836" s="292"/>
      <c r="G1836" s="288">
        <f t="shared" si="228"/>
        <v>38869</v>
      </c>
      <c r="H1836" s="292"/>
      <c r="I1836" s="292">
        <f t="shared" si="229"/>
        <v>0</v>
      </c>
      <c r="J1836" s="290">
        <f t="shared" si="230"/>
        <v>0</v>
      </c>
      <c r="K1836" s="285"/>
      <c r="L1836" s="288">
        <f t="shared" si="223"/>
        <v>38869</v>
      </c>
      <c r="M1836" s="289"/>
      <c r="N1836" s="290">
        <f t="shared" si="224"/>
        <v>56</v>
      </c>
      <c r="O1836" s="290">
        <f t="shared" si="225"/>
        <v>93.344583999999998</v>
      </c>
    </row>
    <row r="1837" spans="2:15" s="287" customFormat="1" ht="12.6">
      <c r="B1837" s="288">
        <f t="shared" si="227"/>
        <v>38899</v>
      </c>
      <c r="C1837" s="285"/>
      <c r="D1837" s="292">
        <f t="shared" si="231"/>
        <v>56</v>
      </c>
      <c r="E1837" s="301">
        <f t="shared" si="231"/>
        <v>94.502689000000004</v>
      </c>
      <c r="F1837" s="292"/>
      <c r="G1837" s="288">
        <f t="shared" si="228"/>
        <v>38899</v>
      </c>
      <c r="H1837" s="292"/>
      <c r="I1837" s="292">
        <f t="shared" si="229"/>
        <v>0</v>
      </c>
      <c r="J1837" s="290">
        <f t="shared" si="230"/>
        <v>0</v>
      </c>
      <c r="K1837" s="285"/>
      <c r="L1837" s="288">
        <f t="shared" si="223"/>
        <v>38899</v>
      </c>
      <c r="M1837" s="289"/>
      <c r="N1837" s="290">
        <f t="shared" si="224"/>
        <v>56</v>
      </c>
      <c r="O1837" s="290">
        <f t="shared" si="225"/>
        <v>94.502689000000004</v>
      </c>
    </row>
    <row r="1838" spans="2:15" s="287" customFormat="1" ht="12.6">
      <c r="B1838" s="288">
        <f t="shared" si="227"/>
        <v>38930</v>
      </c>
      <c r="C1838" s="285"/>
      <c r="D1838" s="292">
        <f t="shared" si="231"/>
        <v>54</v>
      </c>
      <c r="E1838" s="301">
        <f t="shared" si="231"/>
        <v>96.595241000000001</v>
      </c>
      <c r="F1838" s="292"/>
      <c r="G1838" s="288">
        <f t="shared" si="228"/>
        <v>38930</v>
      </c>
      <c r="H1838" s="292"/>
      <c r="I1838" s="292">
        <f t="shared" si="229"/>
        <v>0</v>
      </c>
      <c r="J1838" s="290">
        <f t="shared" si="230"/>
        <v>0</v>
      </c>
      <c r="K1838" s="285"/>
      <c r="L1838" s="288">
        <f t="shared" si="223"/>
        <v>38930</v>
      </c>
      <c r="M1838" s="289"/>
      <c r="N1838" s="290">
        <f t="shared" si="224"/>
        <v>54</v>
      </c>
      <c r="O1838" s="290">
        <f t="shared" si="225"/>
        <v>96.595241000000001</v>
      </c>
    </row>
    <row r="1839" spans="2:15" s="287" customFormat="1" ht="12.6">
      <c r="B1839" s="288">
        <f t="shared" si="227"/>
        <v>38961</v>
      </c>
      <c r="C1839" s="285"/>
      <c r="D1839" s="292">
        <f t="shared" si="231"/>
        <v>53</v>
      </c>
      <c r="E1839" s="301">
        <f t="shared" si="231"/>
        <v>97.189682000000005</v>
      </c>
      <c r="F1839" s="292"/>
      <c r="G1839" s="288">
        <f t="shared" si="228"/>
        <v>38961</v>
      </c>
      <c r="H1839" s="292"/>
      <c r="I1839" s="292">
        <f t="shared" si="229"/>
        <v>0</v>
      </c>
      <c r="J1839" s="290">
        <f t="shared" si="230"/>
        <v>0</v>
      </c>
      <c r="K1839" s="285"/>
      <c r="L1839" s="288">
        <f t="shared" si="223"/>
        <v>38961</v>
      </c>
      <c r="M1839" s="289"/>
      <c r="N1839" s="290">
        <f t="shared" si="224"/>
        <v>53</v>
      </c>
      <c r="O1839" s="290">
        <f t="shared" si="225"/>
        <v>97.189682000000005</v>
      </c>
    </row>
    <row r="1840" spans="2:15" s="287" customFormat="1" ht="12.6">
      <c r="B1840" s="288">
        <f t="shared" si="227"/>
        <v>38991</v>
      </c>
      <c r="C1840" s="285"/>
      <c r="D1840" s="292">
        <f t="shared" si="231"/>
        <v>53</v>
      </c>
      <c r="E1840" s="301">
        <f t="shared" si="231"/>
        <v>99.438075999999995</v>
      </c>
      <c r="F1840" s="292"/>
      <c r="G1840" s="288">
        <f t="shared" si="228"/>
        <v>38991</v>
      </c>
      <c r="H1840" s="292"/>
      <c r="I1840" s="292">
        <f t="shared" si="229"/>
        <v>0</v>
      </c>
      <c r="J1840" s="290">
        <f t="shared" si="230"/>
        <v>0</v>
      </c>
      <c r="K1840" s="285"/>
      <c r="L1840" s="288">
        <f t="shared" si="223"/>
        <v>38991</v>
      </c>
      <c r="M1840" s="289"/>
      <c r="N1840" s="290">
        <f t="shared" si="224"/>
        <v>53</v>
      </c>
      <c r="O1840" s="290">
        <f t="shared" si="225"/>
        <v>99.438075999999995</v>
      </c>
    </row>
    <row r="1841" spans="2:15" s="287" customFormat="1" ht="12.6">
      <c r="B1841" s="288">
        <f t="shared" si="227"/>
        <v>39022</v>
      </c>
      <c r="C1841" s="285"/>
      <c r="D1841" s="292">
        <f t="shared" si="231"/>
        <v>52</v>
      </c>
      <c r="E1841" s="301">
        <f t="shared" si="231"/>
        <v>99.414623000000006</v>
      </c>
      <c r="F1841" s="292"/>
      <c r="G1841" s="288">
        <f t="shared" si="228"/>
        <v>39022</v>
      </c>
      <c r="H1841" s="292"/>
      <c r="I1841" s="292">
        <f t="shared" si="229"/>
        <v>0</v>
      </c>
      <c r="J1841" s="290">
        <f t="shared" si="230"/>
        <v>0</v>
      </c>
      <c r="K1841" s="285"/>
      <c r="L1841" s="288">
        <f t="shared" si="223"/>
        <v>39022</v>
      </c>
      <c r="M1841" s="289"/>
      <c r="N1841" s="290">
        <f t="shared" si="224"/>
        <v>52</v>
      </c>
      <c r="O1841" s="290">
        <f t="shared" si="225"/>
        <v>99.414623000000006</v>
      </c>
    </row>
    <row r="1842" spans="2:15" s="287" customFormat="1" ht="12.6">
      <c r="B1842" s="288">
        <f t="shared" si="227"/>
        <v>39052</v>
      </c>
      <c r="C1842" s="285"/>
      <c r="D1842" s="292">
        <f t="shared" si="231"/>
        <v>52</v>
      </c>
      <c r="E1842" s="301">
        <f t="shared" si="231"/>
        <v>100.61382399999999</v>
      </c>
      <c r="F1842" s="292"/>
      <c r="G1842" s="288">
        <f t="shared" si="228"/>
        <v>39052</v>
      </c>
      <c r="H1842" s="292"/>
      <c r="I1842" s="292">
        <f t="shared" si="229"/>
        <v>0</v>
      </c>
      <c r="J1842" s="290">
        <f t="shared" si="230"/>
        <v>0</v>
      </c>
      <c r="K1842" s="285"/>
      <c r="L1842" s="288">
        <f t="shared" si="223"/>
        <v>39052</v>
      </c>
      <c r="M1842" s="289"/>
      <c r="N1842" s="290">
        <f t="shared" si="224"/>
        <v>52</v>
      </c>
      <c r="O1842" s="290">
        <f t="shared" si="225"/>
        <v>100.61382399999999</v>
      </c>
    </row>
    <row r="1843" spans="2:15" s="287" customFormat="1" ht="12.6">
      <c r="B1843" s="288">
        <f t="shared" si="227"/>
        <v>39083</v>
      </c>
      <c r="C1843" s="285"/>
      <c r="D1843" s="292">
        <f t="shared" si="231"/>
        <v>51</v>
      </c>
      <c r="E1843" s="301">
        <f t="shared" si="231"/>
        <v>101.883832</v>
      </c>
      <c r="F1843" s="292"/>
      <c r="G1843" s="288">
        <f t="shared" si="228"/>
        <v>39083</v>
      </c>
      <c r="H1843" s="292"/>
      <c r="I1843" s="292">
        <f t="shared" si="229"/>
        <v>0</v>
      </c>
      <c r="J1843" s="290">
        <f t="shared" si="230"/>
        <v>0</v>
      </c>
      <c r="K1843" s="285"/>
      <c r="L1843" s="288">
        <f t="shared" si="223"/>
        <v>39083</v>
      </c>
      <c r="M1843" s="289"/>
      <c r="N1843" s="290">
        <f t="shared" si="224"/>
        <v>51</v>
      </c>
      <c r="O1843" s="290">
        <f t="shared" si="225"/>
        <v>101.883832</v>
      </c>
    </row>
    <row r="1844" spans="2:15" s="287" customFormat="1" ht="12.6">
      <c r="B1844" s="288">
        <f t="shared" si="227"/>
        <v>39114</v>
      </c>
      <c r="C1844" s="285"/>
      <c r="D1844" s="292">
        <f t="shared" si="231"/>
        <v>51</v>
      </c>
      <c r="E1844" s="301">
        <f t="shared" si="231"/>
        <v>99.801824999999994</v>
      </c>
      <c r="F1844" s="292"/>
      <c r="G1844" s="288">
        <f t="shared" si="228"/>
        <v>39114</v>
      </c>
      <c r="H1844" s="292"/>
      <c r="I1844" s="292">
        <f t="shared" si="229"/>
        <v>0</v>
      </c>
      <c r="J1844" s="290">
        <f t="shared" si="230"/>
        <v>0</v>
      </c>
      <c r="K1844" s="285"/>
      <c r="L1844" s="288">
        <f t="shared" si="223"/>
        <v>39114</v>
      </c>
      <c r="M1844" s="289"/>
      <c r="N1844" s="290">
        <f t="shared" si="224"/>
        <v>51</v>
      </c>
      <c r="O1844" s="290">
        <f t="shared" si="225"/>
        <v>99.801824999999994</v>
      </c>
    </row>
    <row r="1845" spans="2:15" s="287" customFormat="1" ht="12.6">
      <c r="B1845" s="288">
        <f t="shared" si="227"/>
        <v>39142</v>
      </c>
      <c r="C1845" s="285"/>
      <c r="D1845" s="292">
        <f t="shared" si="231"/>
        <v>51</v>
      </c>
      <c r="E1845" s="301">
        <f t="shared" si="231"/>
        <v>100.022558</v>
      </c>
      <c r="F1845" s="292"/>
      <c r="G1845" s="288">
        <f t="shared" si="228"/>
        <v>39142</v>
      </c>
      <c r="H1845" s="292"/>
      <c r="I1845" s="292">
        <f t="shared" si="229"/>
        <v>0</v>
      </c>
      <c r="J1845" s="290">
        <f t="shared" si="230"/>
        <v>0</v>
      </c>
      <c r="K1845" s="285"/>
      <c r="L1845" s="288">
        <f t="shared" si="223"/>
        <v>39142</v>
      </c>
      <c r="M1845" s="289"/>
      <c r="N1845" s="290">
        <f t="shared" si="224"/>
        <v>51</v>
      </c>
      <c r="O1845" s="290">
        <f t="shared" si="225"/>
        <v>100.022558</v>
      </c>
    </row>
    <row r="1846" spans="2:15" s="287" customFormat="1" ht="12.6">
      <c r="B1846" s="288">
        <f t="shared" si="227"/>
        <v>39173</v>
      </c>
      <c r="C1846" s="285"/>
      <c r="D1846" s="292">
        <f t="shared" si="231"/>
        <v>51</v>
      </c>
      <c r="E1846" s="301">
        <f t="shared" si="231"/>
        <v>101.822806</v>
      </c>
      <c r="F1846" s="292"/>
      <c r="G1846" s="288">
        <f t="shared" si="228"/>
        <v>39173</v>
      </c>
      <c r="H1846" s="292"/>
      <c r="I1846" s="292">
        <f t="shared" si="229"/>
        <v>0</v>
      </c>
      <c r="J1846" s="290">
        <f t="shared" si="230"/>
        <v>0</v>
      </c>
      <c r="K1846" s="285"/>
      <c r="L1846" s="288">
        <f t="shared" si="223"/>
        <v>39173</v>
      </c>
      <c r="M1846" s="289"/>
      <c r="N1846" s="290">
        <f t="shared" si="224"/>
        <v>51</v>
      </c>
      <c r="O1846" s="290">
        <f t="shared" si="225"/>
        <v>101.822806</v>
      </c>
    </row>
    <row r="1847" spans="2:15" s="287" customFormat="1" ht="12.6">
      <c r="B1847" s="288">
        <f t="shared" si="227"/>
        <v>39203</v>
      </c>
      <c r="C1847" s="285"/>
      <c r="D1847" s="292">
        <f t="shared" si="231"/>
        <v>51</v>
      </c>
      <c r="E1847" s="301">
        <f t="shared" si="231"/>
        <v>102.564144</v>
      </c>
      <c r="F1847" s="292"/>
      <c r="G1847" s="288">
        <f t="shared" si="228"/>
        <v>39203</v>
      </c>
      <c r="H1847" s="292"/>
      <c r="I1847" s="292">
        <f t="shared" si="229"/>
        <v>0</v>
      </c>
      <c r="J1847" s="290">
        <f t="shared" si="230"/>
        <v>0</v>
      </c>
      <c r="K1847" s="285"/>
      <c r="L1847" s="288">
        <f t="shared" si="223"/>
        <v>39203</v>
      </c>
      <c r="M1847" s="289"/>
      <c r="N1847" s="290">
        <f t="shared" si="224"/>
        <v>51</v>
      </c>
      <c r="O1847" s="290">
        <f t="shared" si="225"/>
        <v>102.564144</v>
      </c>
    </row>
    <row r="1848" spans="2:15" s="287" customFormat="1" ht="12.6">
      <c r="B1848" s="288">
        <f t="shared" si="227"/>
        <v>39234</v>
      </c>
      <c r="C1848" s="285"/>
      <c r="D1848" s="292">
        <f t="shared" si="231"/>
        <v>51</v>
      </c>
      <c r="E1848" s="301">
        <f t="shared" si="231"/>
        <v>106.19067699999999</v>
      </c>
      <c r="F1848" s="292"/>
      <c r="G1848" s="288">
        <f t="shared" si="228"/>
        <v>39234</v>
      </c>
      <c r="H1848" s="292"/>
      <c r="I1848" s="292">
        <f t="shared" si="229"/>
        <v>0</v>
      </c>
      <c r="J1848" s="290">
        <f t="shared" si="230"/>
        <v>0</v>
      </c>
      <c r="K1848" s="285"/>
      <c r="L1848" s="288">
        <f t="shared" si="223"/>
        <v>39234</v>
      </c>
      <c r="M1848" s="289"/>
      <c r="N1848" s="290">
        <f t="shared" si="224"/>
        <v>51</v>
      </c>
      <c r="O1848" s="290">
        <f t="shared" si="225"/>
        <v>106.19067699999999</v>
      </c>
    </row>
    <row r="1849" spans="2:15" s="287" customFormat="1" ht="12.6">
      <c r="B1849" s="288">
        <f t="shared" si="227"/>
        <v>39264</v>
      </c>
      <c r="C1849" s="285"/>
      <c r="D1849" s="292">
        <f t="shared" si="231"/>
        <v>51</v>
      </c>
      <c r="E1849" s="301">
        <f t="shared" si="231"/>
        <v>108.176081</v>
      </c>
      <c r="F1849" s="292"/>
      <c r="G1849" s="288">
        <f t="shared" si="228"/>
        <v>39264</v>
      </c>
      <c r="H1849" s="292"/>
      <c r="I1849" s="292">
        <f t="shared" si="229"/>
        <v>0</v>
      </c>
      <c r="J1849" s="290">
        <f t="shared" si="230"/>
        <v>0</v>
      </c>
      <c r="K1849" s="285"/>
      <c r="L1849" s="288">
        <f t="shared" si="223"/>
        <v>39264</v>
      </c>
      <c r="M1849" s="289"/>
      <c r="N1849" s="290">
        <f t="shared" si="224"/>
        <v>51</v>
      </c>
      <c r="O1849" s="290">
        <f t="shared" si="225"/>
        <v>108.176081</v>
      </c>
    </row>
    <row r="1850" spans="2:15" s="287" customFormat="1" ht="12.6">
      <c r="B1850" s="288">
        <f t="shared" si="227"/>
        <v>39295</v>
      </c>
      <c r="C1850" s="285"/>
      <c r="D1850" s="292">
        <f t="shared" si="231"/>
        <v>51</v>
      </c>
      <c r="E1850" s="301">
        <f t="shared" si="231"/>
        <v>92.528058999999999</v>
      </c>
      <c r="F1850" s="292"/>
      <c r="G1850" s="288">
        <f t="shared" si="228"/>
        <v>39295</v>
      </c>
      <c r="H1850" s="292"/>
      <c r="I1850" s="292">
        <f t="shared" si="229"/>
        <v>0</v>
      </c>
      <c r="J1850" s="290">
        <f t="shared" si="230"/>
        <v>0</v>
      </c>
      <c r="K1850" s="285"/>
      <c r="L1850" s="288">
        <f t="shared" si="223"/>
        <v>39295</v>
      </c>
      <c r="M1850" s="289"/>
      <c r="N1850" s="290">
        <f t="shared" si="224"/>
        <v>51</v>
      </c>
      <c r="O1850" s="290">
        <f t="shared" si="225"/>
        <v>92.528058999999999</v>
      </c>
    </row>
    <row r="1851" spans="2:15" s="287" customFormat="1" ht="12.6">
      <c r="B1851" s="288">
        <f t="shared" si="227"/>
        <v>39326</v>
      </c>
      <c r="C1851" s="285"/>
      <c r="D1851" s="292">
        <f t="shared" si="231"/>
        <v>51</v>
      </c>
      <c r="E1851" s="301">
        <f t="shared" si="231"/>
        <v>93.077312000000006</v>
      </c>
      <c r="F1851" s="292"/>
      <c r="G1851" s="288">
        <f t="shared" si="228"/>
        <v>39326</v>
      </c>
      <c r="H1851" s="292"/>
      <c r="I1851" s="292">
        <f t="shared" si="229"/>
        <v>0</v>
      </c>
      <c r="J1851" s="290">
        <f t="shared" si="230"/>
        <v>0</v>
      </c>
      <c r="K1851" s="285"/>
      <c r="L1851" s="288">
        <f t="shared" si="223"/>
        <v>39326</v>
      </c>
      <c r="M1851" s="289"/>
      <c r="N1851" s="290">
        <f t="shared" si="224"/>
        <v>51</v>
      </c>
      <c r="O1851" s="290">
        <f t="shared" si="225"/>
        <v>93.077312000000006</v>
      </c>
    </row>
    <row r="1852" spans="2:15" s="287" customFormat="1" ht="12.6">
      <c r="B1852" s="288">
        <f t="shared" si="227"/>
        <v>39356</v>
      </c>
      <c r="C1852" s="285"/>
      <c r="D1852" s="292">
        <f t="shared" si="231"/>
        <v>51</v>
      </c>
      <c r="E1852" s="301">
        <f t="shared" si="231"/>
        <v>95.098060000000004</v>
      </c>
      <c r="F1852" s="292"/>
      <c r="G1852" s="288">
        <f t="shared" si="228"/>
        <v>39356</v>
      </c>
      <c r="H1852" s="292"/>
      <c r="I1852" s="292">
        <f t="shared" si="229"/>
        <v>0</v>
      </c>
      <c r="J1852" s="290">
        <f t="shared" si="230"/>
        <v>0</v>
      </c>
      <c r="K1852" s="285"/>
      <c r="L1852" s="288">
        <f t="shared" si="223"/>
        <v>39356</v>
      </c>
      <c r="M1852" s="289"/>
      <c r="N1852" s="290">
        <f t="shared" si="224"/>
        <v>51</v>
      </c>
      <c r="O1852" s="290">
        <f t="shared" si="225"/>
        <v>95.098060000000004</v>
      </c>
    </row>
    <row r="1853" spans="2:15" s="287" customFormat="1" ht="12.6">
      <c r="B1853" s="288">
        <f t="shared" si="227"/>
        <v>39387</v>
      </c>
      <c r="C1853" s="285"/>
      <c r="D1853" s="292">
        <f t="shared" si="231"/>
        <v>51</v>
      </c>
      <c r="E1853" s="301">
        <f t="shared" si="231"/>
        <v>95.182040999999998</v>
      </c>
      <c r="F1853" s="292"/>
      <c r="G1853" s="288">
        <f t="shared" si="228"/>
        <v>39387</v>
      </c>
      <c r="H1853" s="292"/>
      <c r="I1853" s="292">
        <f t="shared" si="229"/>
        <v>0</v>
      </c>
      <c r="J1853" s="290">
        <f t="shared" si="230"/>
        <v>0</v>
      </c>
      <c r="K1853" s="285"/>
      <c r="L1853" s="288">
        <f t="shared" si="223"/>
        <v>39387</v>
      </c>
      <c r="M1853" s="289"/>
      <c r="N1853" s="290">
        <f t="shared" si="224"/>
        <v>51</v>
      </c>
      <c r="O1853" s="290">
        <f t="shared" si="225"/>
        <v>95.182040999999998</v>
      </c>
    </row>
    <row r="1854" spans="2:15" s="287" customFormat="1" ht="12.6">
      <c r="B1854" s="288">
        <f t="shared" si="227"/>
        <v>39417</v>
      </c>
      <c r="C1854" s="285"/>
      <c r="D1854" s="292">
        <f t="shared" si="231"/>
        <v>51</v>
      </c>
      <c r="E1854" s="301">
        <f t="shared" si="231"/>
        <v>94.163246999999998</v>
      </c>
      <c r="F1854" s="292"/>
      <c r="G1854" s="288">
        <f t="shared" si="228"/>
        <v>39417</v>
      </c>
      <c r="H1854" s="292"/>
      <c r="I1854" s="292">
        <f t="shared" si="229"/>
        <v>0</v>
      </c>
      <c r="J1854" s="290">
        <f t="shared" si="230"/>
        <v>0</v>
      </c>
      <c r="K1854" s="285"/>
      <c r="L1854" s="288">
        <f t="shared" si="223"/>
        <v>39417</v>
      </c>
      <c r="M1854" s="289"/>
      <c r="N1854" s="290">
        <f t="shared" si="224"/>
        <v>51</v>
      </c>
      <c r="O1854" s="290">
        <f t="shared" si="225"/>
        <v>94.163246999999998</v>
      </c>
    </row>
    <row r="1855" spans="2:15" s="287" customFormat="1" ht="12.6">
      <c r="B1855" s="288">
        <f t="shared" si="227"/>
        <v>39448</v>
      </c>
      <c r="C1855" s="285"/>
      <c r="D1855" s="292">
        <f t="shared" si="231"/>
        <v>51</v>
      </c>
      <c r="E1855" s="301">
        <f t="shared" si="231"/>
        <v>94.355743000000004</v>
      </c>
      <c r="F1855" s="292"/>
      <c r="G1855" s="288">
        <f t="shared" si="228"/>
        <v>39448</v>
      </c>
      <c r="H1855" s="292"/>
      <c r="I1855" s="292">
        <f t="shared" si="229"/>
        <v>0</v>
      </c>
      <c r="J1855" s="290">
        <f t="shared" si="230"/>
        <v>0</v>
      </c>
      <c r="K1855" s="285"/>
      <c r="L1855" s="288">
        <f t="shared" si="223"/>
        <v>39448</v>
      </c>
      <c r="M1855" s="289"/>
      <c r="N1855" s="290">
        <f t="shared" si="224"/>
        <v>51</v>
      </c>
      <c r="O1855" s="290">
        <f t="shared" si="225"/>
        <v>94.355743000000004</v>
      </c>
    </row>
    <row r="1856" spans="2:15" s="287" customFormat="1" ht="12.6">
      <c r="B1856" s="288">
        <f t="shared" si="227"/>
        <v>39479</v>
      </c>
      <c r="C1856" s="285"/>
      <c r="D1856" s="292">
        <f t="shared" ref="D1856:E1875" si="232">+D499</f>
        <v>50</v>
      </c>
      <c r="E1856" s="301">
        <f t="shared" si="232"/>
        <v>93.693955000000003</v>
      </c>
      <c r="F1856" s="292"/>
      <c r="G1856" s="288">
        <f t="shared" si="228"/>
        <v>39479</v>
      </c>
      <c r="H1856" s="292"/>
      <c r="I1856" s="292">
        <f t="shared" si="229"/>
        <v>0</v>
      </c>
      <c r="J1856" s="290">
        <f t="shared" si="230"/>
        <v>0</v>
      </c>
      <c r="K1856" s="285"/>
      <c r="L1856" s="288">
        <f t="shared" si="223"/>
        <v>39479</v>
      </c>
      <c r="M1856" s="289"/>
      <c r="N1856" s="290">
        <f t="shared" si="224"/>
        <v>50</v>
      </c>
      <c r="O1856" s="290">
        <f t="shared" si="225"/>
        <v>93.693955000000003</v>
      </c>
    </row>
    <row r="1857" spans="2:15" s="287" customFormat="1" ht="12.6">
      <c r="B1857" s="288">
        <f t="shared" si="227"/>
        <v>39508</v>
      </c>
      <c r="C1857" s="285"/>
      <c r="D1857" s="292">
        <f t="shared" si="232"/>
        <v>50</v>
      </c>
      <c r="E1857" s="301">
        <f t="shared" si="232"/>
        <v>94.868933999999996</v>
      </c>
      <c r="F1857" s="292"/>
      <c r="G1857" s="288">
        <f t="shared" si="228"/>
        <v>39508</v>
      </c>
      <c r="H1857" s="292"/>
      <c r="I1857" s="292">
        <f t="shared" si="229"/>
        <v>0</v>
      </c>
      <c r="J1857" s="290">
        <f t="shared" si="230"/>
        <v>0</v>
      </c>
      <c r="K1857" s="285"/>
      <c r="L1857" s="288">
        <f t="shared" si="223"/>
        <v>39508</v>
      </c>
      <c r="M1857" s="289"/>
      <c r="N1857" s="290">
        <f t="shared" si="224"/>
        <v>50</v>
      </c>
      <c r="O1857" s="290">
        <f t="shared" si="225"/>
        <v>94.868933999999996</v>
      </c>
    </row>
    <row r="1858" spans="2:15" s="287" customFormat="1" ht="12.6">
      <c r="B1858" s="288">
        <f t="shared" si="227"/>
        <v>39539</v>
      </c>
      <c r="C1858" s="285"/>
      <c r="D1858" s="292">
        <f t="shared" si="232"/>
        <v>50</v>
      </c>
      <c r="E1858" s="301">
        <f t="shared" si="232"/>
        <v>102.90872</v>
      </c>
      <c r="F1858" s="292"/>
      <c r="G1858" s="288">
        <f t="shared" si="228"/>
        <v>39539</v>
      </c>
      <c r="H1858" s="292"/>
      <c r="I1858" s="292">
        <f t="shared" si="229"/>
        <v>0</v>
      </c>
      <c r="J1858" s="290">
        <f t="shared" si="230"/>
        <v>0</v>
      </c>
      <c r="K1858" s="285"/>
      <c r="L1858" s="288">
        <f t="shared" si="223"/>
        <v>39539</v>
      </c>
      <c r="M1858" s="289"/>
      <c r="N1858" s="290">
        <f t="shared" si="224"/>
        <v>50</v>
      </c>
      <c r="O1858" s="290">
        <f t="shared" si="225"/>
        <v>102.90872</v>
      </c>
    </row>
    <row r="1859" spans="2:15" s="287" customFormat="1" ht="12.6">
      <c r="B1859" s="288">
        <f t="shared" si="227"/>
        <v>39569</v>
      </c>
      <c r="C1859" s="285"/>
      <c r="D1859" s="292">
        <f t="shared" si="232"/>
        <v>50</v>
      </c>
      <c r="E1859" s="301">
        <f t="shared" si="232"/>
        <v>103.20787</v>
      </c>
      <c r="F1859" s="292"/>
      <c r="G1859" s="288">
        <f t="shared" si="228"/>
        <v>39569</v>
      </c>
      <c r="H1859" s="292"/>
      <c r="I1859" s="292">
        <f t="shared" si="229"/>
        <v>0</v>
      </c>
      <c r="J1859" s="290">
        <f t="shared" si="230"/>
        <v>0</v>
      </c>
      <c r="K1859" s="285"/>
      <c r="L1859" s="288">
        <f t="shared" si="223"/>
        <v>39569</v>
      </c>
      <c r="M1859" s="289"/>
      <c r="N1859" s="290">
        <f t="shared" si="224"/>
        <v>50</v>
      </c>
      <c r="O1859" s="290">
        <f t="shared" si="225"/>
        <v>103.20787</v>
      </c>
    </row>
    <row r="1860" spans="2:15" s="287" customFormat="1" ht="12.6">
      <c r="B1860" s="288">
        <f t="shared" ref="B1860:B1891" si="233">+B1656</f>
        <v>39600</v>
      </c>
      <c r="C1860" s="285"/>
      <c r="D1860" s="292">
        <f t="shared" si="232"/>
        <v>50</v>
      </c>
      <c r="E1860" s="301">
        <f t="shared" si="232"/>
        <v>104.546376</v>
      </c>
      <c r="F1860" s="292"/>
      <c r="G1860" s="288">
        <f t="shared" ref="G1860:G1891" si="234">+B1135</f>
        <v>39600</v>
      </c>
      <c r="H1860" s="292"/>
      <c r="I1860" s="292">
        <f t="shared" ref="I1860:I1891" si="235">+D1135</f>
        <v>0</v>
      </c>
      <c r="J1860" s="290">
        <f t="shared" ref="J1860:J1891" si="236">+E1135</f>
        <v>0</v>
      </c>
      <c r="K1860" s="285"/>
      <c r="L1860" s="288">
        <f t="shared" ref="L1860:L1923" si="237">+B1860</f>
        <v>39600</v>
      </c>
      <c r="M1860" s="289"/>
      <c r="N1860" s="290">
        <f t="shared" ref="N1860:N1923" si="238">+D1860+I1860</f>
        <v>50</v>
      </c>
      <c r="O1860" s="290">
        <f t="shared" ref="O1860:O1923" si="239">+E1860+J1860</f>
        <v>104.546376</v>
      </c>
    </row>
    <row r="1861" spans="2:15" s="287" customFormat="1" ht="12.6">
      <c r="B1861" s="288">
        <f t="shared" si="233"/>
        <v>39630</v>
      </c>
      <c r="C1861" s="285"/>
      <c r="D1861" s="292">
        <f t="shared" si="232"/>
        <v>50</v>
      </c>
      <c r="E1861" s="301">
        <f t="shared" si="232"/>
        <v>115.167225</v>
      </c>
      <c r="F1861" s="292"/>
      <c r="G1861" s="288">
        <f t="shared" si="234"/>
        <v>39630</v>
      </c>
      <c r="H1861" s="292"/>
      <c r="I1861" s="292">
        <f t="shared" si="235"/>
        <v>0</v>
      </c>
      <c r="J1861" s="290">
        <f t="shared" si="236"/>
        <v>0</v>
      </c>
      <c r="K1861" s="285"/>
      <c r="L1861" s="288">
        <f t="shared" si="237"/>
        <v>39630</v>
      </c>
      <c r="M1861" s="289"/>
      <c r="N1861" s="290">
        <f t="shared" si="238"/>
        <v>50</v>
      </c>
      <c r="O1861" s="290">
        <f t="shared" si="239"/>
        <v>115.167225</v>
      </c>
    </row>
    <row r="1862" spans="2:15" s="287" customFormat="1" ht="12.6">
      <c r="B1862" s="288">
        <f t="shared" si="233"/>
        <v>39661</v>
      </c>
      <c r="C1862" s="285"/>
      <c r="D1862" s="292">
        <f t="shared" si="232"/>
        <v>50</v>
      </c>
      <c r="E1862" s="301">
        <f t="shared" si="232"/>
        <v>116.359675</v>
      </c>
      <c r="F1862" s="292"/>
      <c r="G1862" s="288">
        <f t="shared" si="234"/>
        <v>39661</v>
      </c>
      <c r="H1862" s="292"/>
      <c r="I1862" s="292">
        <f t="shared" si="235"/>
        <v>0</v>
      </c>
      <c r="J1862" s="290">
        <f t="shared" si="236"/>
        <v>0</v>
      </c>
      <c r="K1862" s="285"/>
      <c r="L1862" s="288">
        <f t="shared" si="237"/>
        <v>39661</v>
      </c>
      <c r="M1862" s="289"/>
      <c r="N1862" s="290">
        <f t="shared" si="238"/>
        <v>50</v>
      </c>
      <c r="O1862" s="290">
        <f t="shared" si="239"/>
        <v>116.359675</v>
      </c>
    </row>
    <row r="1863" spans="2:15" s="287" customFormat="1" ht="12.6">
      <c r="B1863" s="288">
        <f t="shared" si="233"/>
        <v>39692</v>
      </c>
      <c r="C1863" s="285"/>
      <c r="D1863" s="292">
        <f t="shared" si="232"/>
        <v>50</v>
      </c>
      <c r="E1863" s="301">
        <f t="shared" si="232"/>
        <v>108.195949</v>
      </c>
      <c r="F1863" s="292"/>
      <c r="G1863" s="288">
        <f t="shared" si="234"/>
        <v>39692</v>
      </c>
      <c r="H1863" s="292"/>
      <c r="I1863" s="292">
        <f t="shared" si="235"/>
        <v>0</v>
      </c>
      <c r="J1863" s="290">
        <f t="shared" si="236"/>
        <v>0</v>
      </c>
      <c r="K1863" s="285"/>
      <c r="L1863" s="288">
        <f t="shared" si="237"/>
        <v>39692</v>
      </c>
      <c r="M1863" s="289"/>
      <c r="N1863" s="290">
        <f t="shared" si="238"/>
        <v>50</v>
      </c>
      <c r="O1863" s="290">
        <f t="shared" si="239"/>
        <v>108.195949</v>
      </c>
    </row>
    <row r="1864" spans="2:15" s="287" customFormat="1" ht="12.6">
      <c r="B1864" s="288">
        <f t="shared" si="233"/>
        <v>39722</v>
      </c>
      <c r="C1864" s="285"/>
      <c r="D1864" s="292">
        <f t="shared" si="232"/>
        <v>50</v>
      </c>
      <c r="E1864" s="301">
        <f t="shared" si="232"/>
        <v>113.853689</v>
      </c>
      <c r="F1864" s="292"/>
      <c r="G1864" s="288">
        <f t="shared" si="234"/>
        <v>39722</v>
      </c>
      <c r="H1864" s="292"/>
      <c r="I1864" s="292">
        <f t="shared" si="235"/>
        <v>0</v>
      </c>
      <c r="J1864" s="290">
        <f t="shared" si="236"/>
        <v>0</v>
      </c>
      <c r="K1864" s="285"/>
      <c r="L1864" s="288">
        <f t="shared" si="237"/>
        <v>39722</v>
      </c>
      <c r="M1864" s="289"/>
      <c r="N1864" s="290">
        <f t="shared" si="238"/>
        <v>50</v>
      </c>
      <c r="O1864" s="290">
        <f t="shared" si="239"/>
        <v>113.853689</v>
      </c>
    </row>
    <row r="1865" spans="2:15" s="287" customFormat="1" ht="12.6">
      <c r="B1865" s="288">
        <f t="shared" si="233"/>
        <v>39753</v>
      </c>
      <c r="C1865" s="285"/>
      <c r="D1865" s="292">
        <f t="shared" si="232"/>
        <v>50</v>
      </c>
      <c r="E1865" s="301">
        <f t="shared" si="232"/>
        <v>115.01299899999999</v>
      </c>
      <c r="F1865" s="292"/>
      <c r="G1865" s="288">
        <f t="shared" si="234"/>
        <v>39753</v>
      </c>
      <c r="H1865" s="292"/>
      <c r="I1865" s="292">
        <f t="shared" si="235"/>
        <v>0</v>
      </c>
      <c r="J1865" s="290">
        <f t="shared" si="236"/>
        <v>0</v>
      </c>
      <c r="K1865" s="285"/>
      <c r="L1865" s="288">
        <f t="shared" si="237"/>
        <v>39753</v>
      </c>
      <c r="M1865" s="289"/>
      <c r="N1865" s="290">
        <f t="shared" si="238"/>
        <v>50</v>
      </c>
      <c r="O1865" s="290">
        <f t="shared" si="239"/>
        <v>115.01299899999999</v>
      </c>
    </row>
    <row r="1866" spans="2:15" s="287" customFormat="1" ht="12.6">
      <c r="B1866" s="288">
        <f t="shared" si="233"/>
        <v>39783</v>
      </c>
      <c r="C1866" s="285"/>
      <c r="D1866" s="292">
        <f t="shared" si="232"/>
        <v>50</v>
      </c>
      <c r="E1866" s="301">
        <f t="shared" si="232"/>
        <v>106</v>
      </c>
      <c r="F1866" s="292"/>
      <c r="G1866" s="288">
        <f t="shared" si="234"/>
        <v>39783</v>
      </c>
      <c r="H1866" s="292"/>
      <c r="I1866" s="292">
        <f t="shared" si="235"/>
        <v>0</v>
      </c>
      <c r="J1866" s="290">
        <f t="shared" si="236"/>
        <v>0</v>
      </c>
      <c r="K1866" s="285"/>
      <c r="L1866" s="288">
        <f t="shared" si="237"/>
        <v>39783</v>
      </c>
      <c r="M1866" s="289"/>
      <c r="N1866" s="290">
        <f t="shared" si="238"/>
        <v>50</v>
      </c>
      <c r="O1866" s="290">
        <f t="shared" si="239"/>
        <v>106</v>
      </c>
    </row>
    <row r="1867" spans="2:15" s="287" customFormat="1" ht="12.6">
      <c r="B1867" s="288">
        <f t="shared" si="233"/>
        <v>39814</v>
      </c>
      <c r="C1867" s="285"/>
      <c r="D1867" s="292">
        <f t="shared" si="232"/>
        <v>50</v>
      </c>
      <c r="E1867" s="301">
        <f t="shared" si="232"/>
        <v>106.81967</v>
      </c>
      <c r="F1867" s="292"/>
      <c r="G1867" s="288">
        <f t="shared" si="234"/>
        <v>39814</v>
      </c>
      <c r="H1867" s="292"/>
      <c r="I1867" s="292">
        <f t="shared" si="235"/>
        <v>0</v>
      </c>
      <c r="J1867" s="290">
        <f t="shared" si="236"/>
        <v>0</v>
      </c>
      <c r="K1867" s="285"/>
      <c r="L1867" s="288">
        <f t="shared" si="237"/>
        <v>39814</v>
      </c>
      <c r="M1867" s="289"/>
      <c r="N1867" s="290">
        <f t="shared" si="238"/>
        <v>50</v>
      </c>
      <c r="O1867" s="290">
        <f t="shared" si="239"/>
        <v>106.81967</v>
      </c>
    </row>
    <row r="1868" spans="2:15" s="287" customFormat="1" ht="12.6">
      <c r="B1868" s="288">
        <f t="shared" si="233"/>
        <v>39845</v>
      </c>
      <c r="C1868" s="285"/>
      <c r="D1868" s="292">
        <f t="shared" si="232"/>
        <v>50</v>
      </c>
      <c r="E1868" s="301">
        <f t="shared" si="232"/>
        <v>107.362036</v>
      </c>
      <c r="F1868" s="292"/>
      <c r="G1868" s="288">
        <f t="shared" si="234"/>
        <v>39845</v>
      </c>
      <c r="H1868" s="292"/>
      <c r="I1868" s="292">
        <f t="shared" si="235"/>
        <v>0</v>
      </c>
      <c r="J1868" s="290">
        <f t="shared" si="236"/>
        <v>0</v>
      </c>
      <c r="K1868" s="285"/>
      <c r="L1868" s="288">
        <f t="shared" si="237"/>
        <v>39845</v>
      </c>
      <c r="M1868" s="289"/>
      <c r="N1868" s="290">
        <f t="shared" si="238"/>
        <v>50</v>
      </c>
      <c r="O1868" s="290">
        <f t="shared" si="239"/>
        <v>107.362036</v>
      </c>
    </row>
    <row r="1869" spans="2:15" s="287" customFormat="1" ht="12.6">
      <c r="B1869" s="288">
        <f t="shared" si="233"/>
        <v>39873</v>
      </c>
      <c r="C1869" s="285"/>
      <c r="D1869" s="292">
        <f t="shared" si="232"/>
        <v>50</v>
      </c>
      <c r="E1869" s="301">
        <f t="shared" si="232"/>
        <v>107.504409</v>
      </c>
      <c r="F1869" s="292"/>
      <c r="G1869" s="288">
        <f t="shared" si="234"/>
        <v>39873</v>
      </c>
      <c r="H1869" s="292"/>
      <c r="I1869" s="292">
        <f t="shared" si="235"/>
        <v>0</v>
      </c>
      <c r="J1869" s="290">
        <f t="shared" si="236"/>
        <v>0</v>
      </c>
      <c r="K1869" s="285"/>
      <c r="L1869" s="288">
        <f t="shared" si="237"/>
        <v>39873</v>
      </c>
      <c r="M1869" s="289"/>
      <c r="N1869" s="290">
        <f t="shared" si="238"/>
        <v>50</v>
      </c>
      <c r="O1869" s="290">
        <f t="shared" si="239"/>
        <v>107.504409</v>
      </c>
    </row>
    <row r="1870" spans="2:15" s="287" customFormat="1" ht="12.6">
      <c r="B1870" s="288">
        <f t="shared" si="233"/>
        <v>39904</v>
      </c>
      <c r="C1870" s="285"/>
      <c r="D1870" s="292">
        <f t="shared" si="232"/>
        <v>50</v>
      </c>
      <c r="E1870" s="301">
        <f t="shared" si="232"/>
        <v>91.275313999999995</v>
      </c>
      <c r="F1870" s="292"/>
      <c r="G1870" s="288">
        <f t="shared" si="234"/>
        <v>39904</v>
      </c>
      <c r="H1870" s="292"/>
      <c r="I1870" s="292">
        <f t="shared" si="235"/>
        <v>0</v>
      </c>
      <c r="J1870" s="290">
        <f t="shared" si="236"/>
        <v>0</v>
      </c>
      <c r="K1870" s="285"/>
      <c r="L1870" s="288">
        <f t="shared" si="237"/>
        <v>39904</v>
      </c>
      <c r="M1870" s="289"/>
      <c r="N1870" s="290">
        <f t="shared" si="238"/>
        <v>50</v>
      </c>
      <c r="O1870" s="290">
        <f t="shared" si="239"/>
        <v>91.275313999999995</v>
      </c>
    </row>
    <row r="1871" spans="2:15" s="287" customFormat="1" ht="12.6">
      <c r="B1871" s="288">
        <f t="shared" si="233"/>
        <v>39934</v>
      </c>
      <c r="C1871" s="285"/>
      <c r="D1871" s="292">
        <f t="shared" si="232"/>
        <v>50</v>
      </c>
      <c r="E1871" s="301">
        <f t="shared" si="232"/>
        <v>91.581982999999994</v>
      </c>
      <c r="F1871" s="292"/>
      <c r="G1871" s="288">
        <f t="shared" si="234"/>
        <v>39934</v>
      </c>
      <c r="H1871" s="292"/>
      <c r="I1871" s="292">
        <f t="shared" si="235"/>
        <v>0</v>
      </c>
      <c r="J1871" s="290">
        <f t="shared" si="236"/>
        <v>0</v>
      </c>
      <c r="K1871" s="285"/>
      <c r="L1871" s="288">
        <f t="shared" si="237"/>
        <v>39934</v>
      </c>
      <c r="M1871" s="289"/>
      <c r="N1871" s="290">
        <f t="shared" si="238"/>
        <v>50</v>
      </c>
      <c r="O1871" s="290">
        <f t="shared" si="239"/>
        <v>91.581982999999994</v>
      </c>
    </row>
    <row r="1872" spans="2:15" s="287" customFormat="1" ht="12.6">
      <c r="B1872" s="288">
        <f t="shared" si="233"/>
        <v>39965</v>
      </c>
      <c r="C1872" s="285"/>
      <c r="D1872" s="292">
        <f t="shared" si="232"/>
        <v>50</v>
      </c>
      <c r="E1872" s="301">
        <f t="shared" si="232"/>
        <v>91.740029000000007</v>
      </c>
      <c r="F1872" s="292"/>
      <c r="G1872" s="288">
        <f t="shared" si="234"/>
        <v>39965</v>
      </c>
      <c r="H1872" s="292"/>
      <c r="I1872" s="292">
        <f t="shared" si="235"/>
        <v>0</v>
      </c>
      <c r="J1872" s="290">
        <f t="shared" si="236"/>
        <v>0</v>
      </c>
      <c r="K1872" s="285"/>
      <c r="L1872" s="288">
        <f t="shared" si="237"/>
        <v>39965</v>
      </c>
      <c r="M1872" s="289"/>
      <c r="N1872" s="290">
        <f t="shared" si="238"/>
        <v>50</v>
      </c>
      <c r="O1872" s="290">
        <f t="shared" si="239"/>
        <v>91.740029000000007</v>
      </c>
    </row>
    <row r="1873" spans="2:15" s="287" customFormat="1" ht="12.6">
      <c r="B1873" s="288">
        <f t="shared" si="233"/>
        <v>39995</v>
      </c>
      <c r="C1873" s="285"/>
      <c r="D1873" s="292">
        <f t="shared" si="232"/>
        <v>50</v>
      </c>
      <c r="E1873" s="301">
        <f t="shared" si="232"/>
        <v>91.718664000000004</v>
      </c>
      <c r="F1873" s="292"/>
      <c r="G1873" s="288">
        <f t="shared" si="234"/>
        <v>39995</v>
      </c>
      <c r="H1873" s="292"/>
      <c r="I1873" s="292">
        <f t="shared" si="235"/>
        <v>0</v>
      </c>
      <c r="J1873" s="290">
        <f t="shared" si="236"/>
        <v>0</v>
      </c>
      <c r="K1873" s="285"/>
      <c r="L1873" s="288">
        <f t="shared" si="237"/>
        <v>39995</v>
      </c>
      <c r="M1873" s="289"/>
      <c r="N1873" s="290">
        <f t="shared" si="238"/>
        <v>50</v>
      </c>
      <c r="O1873" s="290">
        <f t="shared" si="239"/>
        <v>91.718664000000004</v>
      </c>
    </row>
    <row r="1874" spans="2:15" s="287" customFormat="1" ht="12.6">
      <c r="B1874" s="288">
        <f t="shared" si="233"/>
        <v>40026</v>
      </c>
      <c r="C1874" s="285"/>
      <c r="D1874" s="292">
        <f t="shared" si="232"/>
        <v>50</v>
      </c>
      <c r="E1874" s="301">
        <f t="shared" si="232"/>
        <v>91.875924999999995</v>
      </c>
      <c r="F1874" s="292"/>
      <c r="G1874" s="288">
        <f t="shared" si="234"/>
        <v>40026</v>
      </c>
      <c r="H1874" s="292"/>
      <c r="I1874" s="292">
        <f t="shared" si="235"/>
        <v>0</v>
      </c>
      <c r="J1874" s="290">
        <f t="shared" si="236"/>
        <v>0</v>
      </c>
      <c r="K1874" s="285"/>
      <c r="L1874" s="288">
        <f t="shared" si="237"/>
        <v>40026</v>
      </c>
      <c r="M1874" s="289"/>
      <c r="N1874" s="290">
        <f t="shared" si="238"/>
        <v>50</v>
      </c>
      <c r="O1874" s="290">
        <f t="shared" si="239"/>
        <v>91.875924999999995</v>
      </c>
    </row>
    <row r="1875" spans="2:15" s="287" customFormat="1" ht="12.6">
      <c r="B1875" s="288">
        <f t="shared" si="233"/>
        <v>40057</v>
      </c>
      <c r="C1875" s="285"/>
      <c r="D1875" s="292">
        <f t="shared" si="232"/>
        <v>50</v>
      </c>
      <c r="E1875" s="301">
        <f t="shared" si="232"/>
        <v>91.929052999999996</v>
      </c>
      <c r="F1875" s="292"/>
      <c r="G1875" s="288">
        <f t="shared" si="234"/>
        <v>40057</v>
      </c>
      <c r="H1875" s="292"/>
      <c r="I1875" s="292">
        <f t="shared" si="235"/>
        <v>0</v>
      </c>
      <c r="J1875" s="290">
        <f t="shared" si="236"/>
        <v>0</v>
      </c>
      <c r="K1875" s="285"/>
      <c r="L1875" s="288">
        <f t="shared" si="237"/>
        <v>40057</v>
      </c>
      <c r="M1875" s="289"/>
      <c r="N1875" s="290">
        <f t="shared" si="238"/>
        <v>50</v>
      </c>
      <c r="O1875" s="290">
        <f t="shared" si="239"/>
        <v>91.929052999999996</v>
      </c>
    </row>
    <row r="1876" spans="2:15" s="287" customFormat="1" ht="12.6">
      <c r="B1876" s="288">
        <f t="shared" si="233"/>
        <v>40087</v>
      </c>
      <c r="C1876" s="285"/>
      <c r="D1876" s="292">
        <f t="shared" ref="D1876:E1895" si="240">+D519</f>
        <v>50</v>
      </c>
      <c r="E1876" s="301">
        <f t="shared" si="240"/>
        <v>92.507214000000005</v>
      </c>
      <c r="F1876" s="292"/>
      <c r="G1876" s="288">
        <f t="shared" si="234"/>
        <v>40087</v>
      </c>
      <c r="H1876" s="292"/>
      <c r="I1876" s="292">
        <f t="shared" si="235"/>
        <v>0</v>
      </c>
      <c r="J1876" s="290">
        <f t="shared" si="236"/>
        <v>0</v>
      </c>
      <c r="K1876" s="285"/>
      <c r="L1876" s="288">
        <f t="shared" si="237"/>
        <v>40087</v>
      </c>
      <c r="M1876" s="289"/>
      <c r="N1876" s="290">
        <f t="shared" si="238"/>
        <v>50</v>
      </c>
      <c r="O1876" s="290">
        <f t="shared" si="239"/>
        <v>92.507214000000005</v>
      </c>
    </row>
    <row r="1877" spans="2:15" s="287" customFormat="1" ht="12.6">
      <c r="B1877" s="288">
        <f t="shared" si="233"/>
        <v>40118</v>
      </c>
      <c r="C1877" s="285"/>
      <c r="D1877" s="292">
        <f t="shared" si="240"/>
        <v>50</v>
      </c>
      <c r="E1877" s="301">
        <f t="shared" si="240"/>
        <v>92.669436000000005</v>
      </c>
      <c r="F1877" s="292"/>
      <c r="G1877" s="288">
        <f t="shared" si="234"/>
        <v>40118</v>
      </c>
      <c r="H1877" s="292"/>
      <c r="I1877" s="292">
        <f t="shared" si="235"/>
        <v>0</v>
      </c>
      <c r="J1877" s="290">
        <f t="shared" si="236"/>
        <v>0</v>
      </c>
      <c r="K1877" s="285"/>
      <c r="L1877" s="288">
        <f t="shared" si="237"/>
        <v>40118</v>
      </c>
      <c r="M1877" s="289"/>
      <c r="N1877" s="290">
        <f t="shared" si="238"/>
        <v>50</v>
      </c>
      <c r="O1877" s="290">
        <f t="shared" si="239"/>
        <v>92.669436000000005</v>
      </c>
    </row>
    <row r="1878" spans="2:15" s="287" customFormat="1" ht="12.6">
      <c r="B1878" s="288">
        <f t="shared" si="233"/>
        <v>40148</v>
      </c>
      <c r="C1878" s="285"/>
      <c r="D1878" s="292">
        <f t="shared" si="240"/>
        <v>50</v>
      </c>
      <c r="E1878" s="301">
        <f t="shared" si="240"/>
        <v>71.720467999999997</v>
      </c>
      <c r="F1878" s="292"/>
      <c r="G1878" s="288">
        <f t="shared" si="234"/>
        <v>40148</v>
      </c>
      <c r="H1878" s="292"/>
      <c r="I1878" s="292">
        <f t="shared" si="235"/>
        <v>0</v>
      </c>
      <c r="J1878" s="290">
        <f t="shared" si="236"/>
        <v>0</v>
      </c>
      <c r="K1878" s="285"/>
      <c r="L1878" s="288">
        <f t="shared" si="237"/>
        <v>40148</v>
      </c>
      <c r="M1878" s="289"/>
      <c r="N1878" s="290">
        <f t="shared" si="238"/>
        <v>50</v>
      </c>
      <c r="O1878" s="290">
        <f t="shared" si="239"/>
        <v>71.720467999999997</v>
      </c>
    </row>
    <row r="1879" spans="2:15" s="287" customFormat="1" ht="12.6">
      <c r="B1879" s="288">
        <f t="shared" si="233"/>
        <v>40179</v>
      </c>
      <c r="C1879" s="285"/>
      <c r="D1879" s="292">
        <f t="shared" si="240"/>
        <v>50</v>
      </c>
      <c r="E1879" s="301">
        <f t="shared" si="240"/>
        <v>71.720467999999997</v>
      </c>
      <c r="F1879" s="292"/>
      <c r="G1879" s="288">
        <f t="shared" si="234"/>
        <v>40179</v>
      </c>
      <c r="H1879" s="292"/>
      <c r="I1879" s="292">
        <f t="shared" si="235"/>
        <v>0</v>
      </c>
      <c r="J1879" s="290">
        <f t="shared" si="236"/>
        <v>0</v>
      </c>
      <c r="K1879" s="285"/>
      <c r="L1879" s="288">
        <f t="shared" si="237"/>
        <v>40179</v>
      </c>
      <c r="M1879" s="289"/>
      <c r="N1879" s="290">
        <f t="shared" si="238"/>
        <v>50</v>
      </c>
      <c r="O1879" s="290">
        <f t="shared" si="239"/>
        <v>71.720467999999997</v>
      </c>
    </row>
    <row r="1880" spans="2:15" s="287" customFormat="1" ht="12.6">
      <c r="B1880" s="288">
        <f t="shared" si="233"/>
        <v>40210</v>
      </c>
      <c r="C1880" s="285"/>
      <c r="D1880" s="292">
        <f t="shared" si="240"/>
        <v>49</v>
      </c>
      <c r="E1880" s="301">
        <f t="shared" si="240"/>
        <v>71.854035999999994</v>
      </c>
      <c r="F1880" s="292"/>
      <c r="G1880" s="288">
        <f t="shared" si="234"/>
        <v>40210</v>
      </c>
      <c r="H1880" s="292"/>
      <c r="I1880" s="292">
        <f t="shared" si="235"/>
        <v>0</v>
      </c>
      <c r="J1880" s="290">
        <f t="shared" si="236"/>
        <v>0</v>
      </c>
      <c r="K1880" s="285"/>
      <c r="L1880" s="288">
        <f t="shared" si="237"/>
        <v>40210</v>
      </c>
      <c r="M1880" s="289"/>
      <c r="N1880" s="290">
        <f t="shared" si="238"/>
        <v>49</v>
      </c>
      <c r="O1880" s="290">
        <f t="shared" si="239"/>
        <v>71.854035999999994</v>
      </c>
    </row>
    <row r="1881" spans="2:15" s="287" customFormat="1" ht="12.6">
      <c r="B1881" s="288">
        <f t="shared" si="233"/>
        <v>40238</v>
      </c>
      <c r="C1881" s="285"/>
      <c r="D1881" s="292">
        <f t="shared" si="240"/>
        <v>49</v>
      </c>
      <c r="E1881" s="301">
        <f t="shared" si="240"/>
        <v>71.780547999999996</v>
      </c>
      <c r="F1881" s="292"/>
      <c r="G1881" s="288">
        <f t="shared" si="234"/>
        <v>40238</v>
      </c>
      <c r="H1881" s="292"/>
      <c r="I1881" s="292">
        <f t="shared" si="235"/>
        <v>0</v>
      </c>
      <c r="J1881" s="290">
        <f t="shared" si="236"/>
        <v>0</v>
      </c>
      <c r="K1881" s="285"/>
      <c r="L1881" s="288">
        <f t="shared" si="237"/>
        <v>40238</v>
      </c>
      <c r="M1881" s="289"/>
      <c r="N1881" s="290">
        <f t="shared" si="238"/>
        <v>49</v>
      </c>
      <c r="O1881" s="290">
        <f t="shared" si="239"/>
        <v>71.780547999999996</v>
      </c>
    </row>
    <row r="1882" spans="2:15" s="287" customFormat="1" ht="12.6">
      <c r="B1882" s="288">
        <f t="shared" si="233"/>
        <v>40269</v>
      </c>
      <c r="C1882" s="285"/>
      <c r="D1882" s="292">
        <f t="shared" si="240"/>
        <v>49</v>
      </c>
      <c r="E1882" s="301">
        <f t="shared" si="240"/>
        <v>71.482618000000002</v>
      </c>
      <c r="F1882" s="292"/>
      <c r="G1882" s="288">
        <f t="shared" si="234"/>
        <v>40269</v>
      </c>
      <c r="H1882" s="292"/>
      <c r="I1882" s="292">
        <f t="shared" si="235"/>
        <v>0</v>
      </c>
      <c r="J1882" s="290">
        <f t="shared" si="236"/>
        <v>0</v>
      </c>
      <c r="K1882" s="285"/>
      <c r="L1882" s="288">
        <f t="shared" si="237"/>
        <v>40269</v>
      </c>
      <c r="M1882" s="289"/>
      <c r="N1882" s="290">
        <f t="shared" si="238"/>
        <v>49</v>
      </c>
      <c r="O1882" s="290">
        <f t="shared" si="239"/>
        <v>71.482618000000002</v>
      </c>
    </row>
    <row r="1883" spans="2:15" s="287" customFormat="1" ht="12.6">
      <c r="B1883" s="288">
        <f t="shared" si="233"/>
        <v>40299</v>
      </c>
      <c r="C1883" s="285"/>
      <c r="D1883" s="292">
        <f t="shared" si="240"/>
        <v>49</v>
      </c>
      <c r="E1883" s="301">
        <f t="shared" si="240"/>
        <v>71.577755999999994</v>
      </c>
      <c r="F1883" s="292"/>
      <c r="G1883" s="288">
        <f t="shared" si="234"/>
        <v>40299</v>
      </c>
      <c r="H1883" s="292"/>
      <c r="I1883" s="292">
        <f t="shared" si="235"/>
        <v>0</v>
      </c>
      <c r="J1883" s="290">
        <f t="shared" si="236"/>
        <v>0</v>
      </c>
      <c r="K1883" s="285"/>
      <c r="L1883" s="288">
        <f t="shared" si="237"/>
        <v>40299</v>
      </c>
      <c r="M1883" s="289"/>
      <c r="N1883" s="290">
        <f t="shared" si="238"/>
        <v>49</v>
      </c>
      <c r="O1883" s="290">
        <f t="shared" si="239"/>
        <v>71.577755999999994</v>
      </c>
    </row>
    <row r="1884" spans="2:15" s="287" customFormat="1" ht="12.6">
      <c r="B1884" s="288">
        <f t="shared" si="233"/>
        <v>40330</v>
      </c>
      <c r="C1884" s="285"/>
      <c r="D1884" s="292">
        <f t="shared" si="240"/>
        <v>49</v>
      </c>
      <c r="E1884" s="301">
        <f t="shared" si="240"/>
        <v>71.708113999999995</v>
      </c>
      <c r="F1884" s="292"/>
      <c r="G1884" s="288">
        <f t="shared" si="234"/>
        <v>40330</v>
      </c>
      <c r="H1884" s="292"/>
      <c r="I1884" s="292">
        <f t="shared" si="235"/>
        <v>0</v>
      </c>
      <c r="J1884" s="290">
        <f t="shared" si="236"/>
        <v>0</v>
      </c>
      <c r="K1884" s="285"/>
      <c r="L1884" s="288">
        <f t="shared" si="237"/>
        <v>40330</v>
      </c>
      <c r="M1884" s="289"/>
      <c r="N1884" s="290">
        <f t="shared" si="238"/>
        <v>49</v>
      </c>
      <c r="O1884" s="290">
        <f t="shared" si="239"/>
        <v>71.708113999999995</v>
      </c>
    </row>
    <row r="1885" spans="2:15" s="287" customFormat="1" ht="12.6">
      <c r="B1885" s="288">
        <f t="shared" si="233"/>
        <v>40360</v>
      </c>
      <c r="C1885" s="285"/>
      <c r="D1885" s="292">
        <f t="shared" si="240"/>
        <v>49</v>
      </c>
      <c r="E1885" s="301">
        <f t="shared" si="240"/>
        <v>71.858429000000001</v>
      </c>
      <c r="F1885" s="292"/>
      <c r="G1885" s="288">
        <f t="shared" si="234"/>
        <v>40360</v>
      </c>
      <c r="H1885" s="292"/>
      <c r="I1885" s="292">
        <f t="shared" si="235"/>
        <v>0</v>
      </c>
      <c r="J1885" s="290">
        <f t="shared" si="236"/>
        <v>0</v>
      </c>
      <c r="K1885" s="285"/>
      <c r="L1885" s="288">
        <f t="shared" si="237"/>
        <v>40360</v>
      </c>
      <c r="M1885" s="289"/>
      <c r="N1885" s="290">
        <f t="shared" si="238"/>
        <v>49</v>
      </c>
      <c r="O1885" s="290">
        <f t="shared" si="239"/>
        <v>71.858429000000001</v>
      </c>
    </row>
    <row r="1886" spans="2:15" s="287" customFormat="1" ht="12.6">
      <c r="B1886" s="288">
        <f t="shared" si="233"/>
        <v>40391</v>
      </c>
      <c r="C1886" s="285"/>
      <c r="D1886" s="292">
        <f t="shared" si="240"/>
        <v>50</v>
      </c>
      <c r="E1886" s="301">
        <f t="shared" si="240"/>
        <v>74.529304999999994</v>
      </c>
      <c r="F1886" s="292"/>
      <c r="G1886" s="288">
        <f t="shared" si="234"/>
        <v>40391</v>
      </c>
      <c r="H1886" s="292"/>
      <c r="I1886" s="292">
        <f t="shared" si="235"/>
        <v>0</v>
      </c>
      <c r="J1886" s="290">
        <f t="shared" si="236"/>
        <v>0</v>
      </c>
      <c r="K1886" s="285"/>
      <c r="L1886" s="288">
        <f t="shared" si="237"/>
        <v>40391</v>
      </c>
      <c r="M1886" s="289"/>
      <c r="N1886" s="290">
        <f t="shared" si="238"/>
        <v>50</v>
      </c>
      <c r="O1886" s="290">
        <f t="shared" si="239"/>
        <v>74.529304999999994</v>
      </c>
    </row>
    <row r="1887" spans="2:15" s="287" customFormat="1" ht="12.6">
      <c r="B1887" s="288">
        <f t="shared" si="233"/>
        <v>40422</v>
      </c>
      <c r="C1887" s="285"/>
      <c r="D1887" s="292">
        <f t="shared" si="240"/>
        <v>50</v>
      </c>
      <c r="E1887" s="301">
        <f t="shared" si="240"/>
        <v>74.742771000000005</v>
      </c>
      <c r="F1887" s="292"/>
      <c r="G1887" s="288">
        <f t="shared" si="234"/>
        <v>40422</v>
      </c>
      <c r="H1887" s="292"/>
      <c r="I1887" s="292">
        <f t="shared" si="235"/>
        <v>0</v>
      </c>
      <c r="J1887" s="290">
        <f t="shared" si="236"/>
        <v>0</v>
      </c>
      <c r="K1887" s="285"/>
      <c r="L1887" s="288">
        <f t="shared" si="237"/>
        <v>40422</v>
      </c>
      <c r="M1887" s="289"/>
      <c r="N1887" s="290">
        <f t="shared" si="238"/>
        <v>50</v>
      </c>
      <c r="O1887" s="290">
        <f t="shared" si="239"/>
        <v>74.742771000000005</v>
      </c>
    </row>
    <row r="1888" spans="2:15" s="287" customFormat="1" ht="12.6">
      <c r="B1888" s="288">
        <f t="shared" si="233"/>
        <v>40452</v>
      </c>
      <c r="C1888" s="285"/>
      <c r="D1888" s="292">
        <f t="shared" si="240"/>
        <v>50</v>
      </c>
      <c r="E1888" s="301">
        <f t="shared" si="240"/>
        <v>75.213890000000006</v>
      </c>
      <c r="F1888" s="292"/>
      <c r="G1888" s="288">
        <f t="shared" si="234"/>
        <v>40452</v>
      </c>
      <c r="H1888" s="292"/>
      <c r="I1888" s="292">
        <f t="shared" si="235"/>
        <v>0</v>
      </c>
      <c r="J1888" s="290">
        <f t="shared" si="236"/>
        <v>0</v>
      </c>
      <c r="K1888" s="285"/>
      <c r="L1888" s="288">
        <f t="shared" si="237"/>
        <v>40452</v>
      </c>
      <c r="M1888" s="289"/>
      <c r="N1888" s="290">
        <f t="shared" si="238"/>
        <v>50</v>
      </c>
      <c r="O1888" s="290">
        <f t="shared" si="239"/>
        <v>75.213890000000006</v>
      </c>
    </row>
    <row r="1889" spans="2:15" s="287" customFormat="1" ht="12.6">
      <c r="B1889" s="288">
        <f t="shared" si="233"/>
        <v>40483</v>
      </c>
      <c r="C1889" s="285"/>
      <c r="D1889" s="292">
        <f t="shared" si="240"/>
        <v>50</v>
      </c>
      <c r="E1889" s="301">
        <f t="shared" si="240"/>
        <v>74.551674000000006</v>
      </c>
      <c r="F1889" s="292"/>
      <c r="G1889" s="288">
        <f t="shared" si="234"/>
        <v>40483</v>
      </c>
      <c r="H1889" s="292"/>
      <c r="I1889" s="292">
        <f t="shared" si="235"/>
        <v>0</v>
      </c>
      <c r="J1889" s="290">
        <f t="shared" si="236"/>
        <v>0</v>
      </c>
      <c r="K1889" s="285"/>
      <c r="L1889" s="288">
        <f t="shared" si="237"/>
        <v>40483</v>
      </c>
      <c r="M1889" s="289"/>
      <c r="N1889" s="290">
        <f t="shared" si="238"/>
        <v>50</v>
      </c>
      <c r="O1889" s="290">
        <f t="shared" si="239"/>
        <v>74.551674000000006</v>
      </c>
    </row>
    <row r="1890" spans="2:15" s="287" customFormat="1" ht="12.6">
      <c r="B1890" s="288">
        <f t="shared" si="233"/>
        <v>40513</v>
      </c>
      <c r="C1890" s="285"/>
      <c r="D1890" s="292">
        <f t="shared" si="240"/>
        <v>49</v>
      </c>
      <c r="E1890" s="301">
        <f t="shared" si="240"/>
        <v>60.150660999999999</v>
      </c>
      <c r="F1890" s="292"/>
      <c r="G1890" s="288">
        <f t="shared" si="234"/>
        <v>40513</v>
      </c>
      <c r="H1890" s="292"/>
      <c r="I1890" s="292">
        <f t="shared" si="235"/>
        <v>0</v>
      </c>
      <c r="J1890" s="290">
        <f t="shared" si="236"/>
        <v>0</v>
      </c>
      <c r="K1890" s="285"/>
      <c r="L1890" s="288">
        <f t="shared" si="237"/>
        <v>40513</v>
      </c>
      <c r="M1890" s="289"/>
      <c r="N1890" s="290">
        <f t="shared" si="238"/>
        <v>49</v>
      </c>
      <c r="O1890" s="290">
        <f t="shared" si="239"/>
        <v>60.150660999999999</v>
      </c>
    </row>
    <row r="1891" spans="2:15" s="287" customFormat="1" ht="12.6">
      <c r="B1891" s="288">
        <f t="shared" si="233"/>
        <v>40544</v>
      </c>
      <c r="C1891" s="285"/>
      <c r="D1891" s="292">
        <f t="shared" si="240"/>
        <v>49</v>
      </c>
      <c r="E1891" s="301">
        <f t="shared" si="240"/>
        <v>60.194718000000002</v>
      </c>
      <c r="F1891" s="292"/>
      <c r="G1891" s="288">
        <f t="shared" si="234"/>
        <v>40544</v>
      </c>
      <c r="H1891" s="292"/>
      <c r="I1891" s="292">
        <f t="shared" si="235"/>
        <v>0</v>
      </c>
      <c r="J1891" s="290">
        <f t="shared" si="236"/>
        <v>0</v>
      </c>
      <c r="K1891" s="285"/>
      <c r="L1891" s="288">
        <f t="shared" si="237"/>
        <v>40544</v>
      </c>
      <c r="M1891" s="289"/>
      <c r="N1891" s="290">
        <f t="shared" si="238"/>
        <v>49</v>
      </c>
      <c r="O1891" s="290">
        <f t="shared" si="239"/>
        <v>60.194718000000002</v>
      </c>
    </row>
    <row r="1892" spans="2:15" s="287" customFormat="1" ht="12.6">
      <c r="B1892" s="288">
        <f t="shared" ref="B1892:B1923" si="241">+B1688</f>
        <v>40575</v>
      </c>
      <c r="C1892" s="285"/>
      <c r="D1892" s="292">
        <f t="shared" si="240"/>
        <v>49</v>
      </c>
      <c r="E1892" s="301">
        <f t="shared" si="240"/>
        <v>60.287689</v>
      </c>
      <c r="F1892" s="292"/>
      <c r="G1892" s="288">
        <f t="shared" ref="G1892:G1923" si="242">+B1167</f>
        <v>40575</v>
      </c>
      <c r="H1892" s="292"/>
      <c r="I1892" s="292">
        <f t="shared" ref="I1892:I1923" si="243">+D1167</f>
        <v>0</v>
      </c>
      <c r="J1892" s="290">
        <f t="shared" ref="J1892:J1923" si="244">+E1167</f>
        <v>0</v>
      </c>
      <c r="K1892" s="285"/>
      <c r="L1892" s="288">
        <f t="shared" si="237"/>
        <v>40575</v>
      </c>
      <c r="M1892" s="289"/>
      <c r="N1892" s="290">
        <f t="shared" si="238"/>
        <v>49</v>
      </c>
      <c r="O1892" s="290">
        <f t="shared" si="239"/>
        <v>60.287689</v>
      </c>
    </row>
    <row r="1893" spans="2:15" s="287" customFormat="1" ht="12.6">
      <c r="B1893" s="288">
        <f t="shared" si="241"/>
        <v>40603</v>
      </c>
      <c r="C1893" s="285"/>
      <c r="D1893" s="292">
        <f t="shared" si="240"/>
        <v>49</v>
      </c>
      <c r="E1893" s="301">
        <f t="shared" si="240"/>
        <v>60.381017</v>
      </c>
      <c r="F1893" s="292"/>
      <c r="G1893" s="288">
        <f t="shared" si="242"/>
        <v>40603</v>
      </c>
      <c r="H1893" s="292"/>
      <c r="I1893" s="292">
        <f t="shared" si="243"/>
        <v>0</v>
      </c>
      <c r="J1893" s="290">
        <f t="shared" si="244"/>
        <v>0</v>
      </c>
      <c r="K1893" s="285"/>
      <c r="L1893" s="288">
        <f t="shared" si="237"/>
        <v>40603</v>
      </c>
      <c r="M1893" s="289"/>
      <c r="N1893" s="290">
        <f t="shared" si="238"/>
        <v>49</v>
      </c>
      <c r="O1893" s="290">
        <f t="shared" si="239"/>
        <v>60.381017</v>
      </c>
    </row>
    <row r="1894" spans="2:15" s="287" customFormat="1" ht="12.6">
      <c r="B1894" s="288">
        <f t="shared" si="241"/>
        <v>40634</v>
      </c>
      <c r="C1894" s="285"/>
      <c r="D1894" s="292">
        <f t="shared" si="240"/>
        <v>49</v>
      </c>
      <c r="E1894" s="301">
        <f t="shared" si="240"/>
        <v>62.432870999999999</v>
      </c>
      <c r="F1894" s="292"/>
      <c r="G1894" s="288">
        <f t="shared" si="242"/>
        <v>40634</v>
      </c>
      <c r="H1894" s="292"/>
      <c r="I1894" s="292">
        <f t="shared" si="243"/>
        <v>0</v>
      </c>
      <c r="J1894" s="290">
        <f t="shared" si="244"/>
        <v>0</v>
      </c>
      <c r="K1894" s="285"/>
      <c r="L1894" s="288">
        <f t="shared" si="237"/>
        <v>40634</v>
      </c>
      <c r="M1894" s="289"/>
      <c r="N1894" s="290">
        <f t="shared" si="238"/>
        <v>49</v>
      </c>
      <c r="O1894" s="290">
        <f t="shared" si="239"/>
        <v>62.432870999999999</v>
      </c>
    </row>
    <row r="1895" spans="2:15" s="287" customFormat="1" ht="12.6">
      <c r="B1895" s="288">
        <f t="shared" si="241"/>
        <v>40664</v>
      </c>
      <c r="C1895" s="285"/>
      <c r="D1895" s="292">
        <f t="shared" si="240"/>
        <v>49</v>
      </c>
      <c r="E1895" s="301">
        <f t="shared" si="240"/>
        <v>62.679344</v>
      </c>
      <c r="F1895" s="292"/>
      <c r="G1895" s="288">
        <f t="shared" si="242"/>
        <v>40664</v>
      </c>
      <c r="H1895" s="292"/>
      <c r="I1895" s="292">
        <f t="shared" si="243"/>
        <v>0</v>
      </c>
      <c r="J1895" s="290">
        <f t="shared" si="244"/>
        <v>0</v>
      </c>
      <c r="K1895" s="285"/>
      <c r="L1895" s="288">
        <f t="shared" si="237"/>
        <v>40664</v>
      </c>
      <c r="M1895" s="289"/>
      <c r="N1895" s="290">
        <f t="shared" si="238"/>
        <v>49</v>
      </c>
      <c r="O1895" s="290">
        <f t="shared" si="239"/>
        <v>62.679344</v>
      </c>
    </row>
    <row r="1896" spans="2:15" s="287" customFormat="1" ht="12.6">
      <c r="B1896" s="288">
        <f t="shared" si="241"/>
        <v>40695</v>
      </c>
      <c r="C1896" s="285"/>
      <c r="D1896" s="292">
        <f t="shared" ref="D1896:E1915" si="245">+D539</f>
        <v>49</v>
      </c>
      <c r="E1896" s="301">
        <f t="shared" si="245"/>
        <v>62.828243999999998</v>
      </c>
      <c r="F1896" s="292"/>
      <c r="G1896" s="288">
        <f t="shared" si="242"/>
        <v>40695</v>
      </c>
      <c r="H1896" s="292"/>
      <c r="I1896" s="292">
        <f t="shared" si="243"/>
        <v>0</v>
      </c>
      <c r="J1896" s="290">
        <f t="shared" si="244"/>
        <v>0</v>
      </c>
      <c r="K1896" s="285"/>
      <c r="L1896" s="288">
        <f t="shared" si="237"/>
        <v>40695</v>
      </c>
      <c r="M1896" s="289"/>
      <c r="N1896" s="290">
        <f t="shared" si="238"/>
        <v>49</v>
      </c>
      <c r="O1896" s="290">
        <f t="shared" si="239"/>
        <v>62.828243999999998</v>
      </c>
    </row>
    <row r="1897" spans="2:15" s="287" customFormat="1" ht="12.6">
      <c r="B1897" s="288">
        <f t="shared" si="241"/>
        <v>40725</v>
      </c>
      <c r="C1897" s="285"/>
      <c r="D1897" s="292">
        <f t="shared" si="245"/>
        <v>49</v>
      </c>
      <c r="E1897" s="301">
        <f t="shared" si="245"/>
        <v>62.922631000000003</v>
      </c>
      <c r="F1897" s="292"/>
      <c r="G1897" s="288">
        <f t="shared" si="242"/>
        <v>40725</v>
      </c>
      <c r="H1897" s="292"/>
      <c r="I1897" s="292">
        <f t="shared" si="243"/>
        <v>0</v>
      </c>
      <c r="J1897" s="290">
        <f t="shared" si="244"/>
        <v>0</v>
      </c>
      <c r="K1897" s="285"/>
      <c r="L1897" s="288">
        <f t="shared" si="237"/>
        <v>40725</v>
      </c>
      <c r="M1897" s="289"/>
      <c r="N1897" s="290">
        <f t="shared" si="238"/>
        <v>49</v>
      </c>
      <c r="O1897" s="290">
        <f t="shared" si="239"/>
        <v>62.922631000000003</v>
      </c>
    </row>
    <row r="1898" spans="2:15" s="287" customFormat="1" ht="12.6">
      <c r="B1898" s="288">
        <f t="shared" si="241"/>
        <v>40756</v>
      </c>
      <c r="C1898" s="285"/>
      <c r="D1898" s="292">
        <f t="shared" si="245"/>
        <v>49</v>
      </c>
      <c r="E1898" s="301">
        <f t="shared" si="245"/>
        <v>62.983429999999998</v>
      </c>
      <c r="F1898" s="292"/>
      <c r="G1898" s="288">
        <f t="shared" si="242"/>
        <v>40756</v>
      </c>
      <c r="H1898" s="292"/>
      <c r="I1898" s="292">
        <f t="shared" si="243"/>
        <v>0</v>
      </c>
      <c r="J1898" s="290">
        <f t="shared" si="244"/>
        <v>0</v>
      </c>
      <c r="K1898" s="285"/>
      <c r="L1898" s="288">
        <f t="shared" si="237"/>
        <v>40756</v>
      </c>
      <c r="M1898" s="289"/>
      <c r="N1898" s="290">
        <f t="shared" si="238"/>
        <v>49</v>
      </c>
      <c r="O1898" s="290">
        <f t="shared" si="239"/>
        <v>62.983429999999998</v>
      </c>
    </row>
    <row r="1899" spans="2:15" s="287" customFormat="1" ht="12.6">
      <c r="B1899" s="288">
        <f t="shared" si="241"/>
        <v>40787</v>
      </c>
      <c r="C1899" s="285"/>
      <c r="D1899" s="292">
        <f t="shared" si="245"/>
        <v>49</v>
      </c>
      <c r="E1899" s="301">
        <f t="shared" si="245"/>
        <v>63.076625999999997</v>
      </c>
      <c r="F1899" s="292"/>
      <c r="G1899" s="288">
        <f t="shared" si="242"/>
        <v>40787</v>
      </c>
      <c r="H1899" s="292"/>
      <c r="I1899" s="292">
        <f t="shared" si="243"/>
        <v>0</v>
      </c>
      <c r="J1899" s="290">
        <f t="shared" si="244"/>
        <v>0</v>
      </c>
      <c r="K1899" s="285"/>
      <c r="L1899" s="288">
        <f t="shared" si="237"/>
        <v>40787</v>
      </c>
      <c r="M1899" s="289"/>
      <c r="N1899" s="290">
        <f t="shared" si="238"/>
        <v>49</v>
      </c>
      <c r="O1899" s="290">
        <f t="shared" si="239"/>
        <v>63.076625999999997</v>
      </c>
    </row>
    <row r="1900" spans="2:15" s="287" customFormat="1" ht="12.6">
      <c r="B1900" s="288">
        <f t="shared" si="241"/>
        <v>40817</v>
      </c>
      <c r="C1900" s="285"/>
      <c r="D1900" s="292">
        <f t="shared" si="245"/>
        <v>49</v>
      </c>
      <c r="E1900" s="301">
        <f t="shared" si="245"/>
        <v>63.318663999999998</v>
      </c>
      <c r="F1900" s="292"/>
      <c r="G1900" s="288">
        <f t="shared" si="242"/>
        <v>40817</v>
      </c>
      <c r="H1900" s="292"/>
      <c r="I1900" s="292">
        <f t="shared" si="243"/>
        <v>0</v>
      </c>
      <c r="J1900" s="290">
        <f t="shared" si="244"/>
        <v>0</v>
      </c>
      <c r="K1900" s="285"/>
      <c r="L1900" s="288">
        <f t="shared" si="237"/>
        <v>40817</v>
      </c>
      <c r="M1900" s="289"/>
      <c r="N1900" s="290">
        <f t="shared" si="238"/>
        <v>49</v>
      </c>
      <c r="O1900" s="290">
        <f t="shared" si="239"/>
        <v>63.318663999999998</v>
      </c>
    </row>
    <row r="1901" spans="2:15" s="287" customFormat="1" ht="12.6">
      <c r="B1901" s="288">
        <f t="shared" si="241"/>
        <v>40848</v>
      </c>
      <c r="C1901" s="285"/>
      <c r="D1901" s="292">
        <f t="shared" si="245"/>
        <v>49</v>
      </c>
      <c r="E1901" s="301">
        <f t="shared" si="245"/>
        <v>63.370108999999999</v>
      </c>
      <c r="F1901" s="292"/>
      <c r="G1901" s="288">
        <f t="shared" si="242"/>
        <v>40848</v>
      </c>
      <c r="H1901" s="292"/>
      <c r="I1901" s="292">
        <f t="shared" si="243"/>
        <v>0</v>
      </c>
      <c r="J1901" s="290">
        <f t="shared" si="244"/>
        <v>0</v>
      </c>
      <c r="K1901" s="285"/>
      <c r="L1901" s="288">
        <f t="shared" si="237"/>
        <v>40848</v>
      </c>
      <c r="M1901" s="289"/>
      <c r="N1901" s="290">
        <f t="shared" si="238"/>
        <v>49</v>
      </c>
      <c r="O1901" s="290">
        <f t="shared" si="239"/>
        <v>63.370108999999999</v>
      </c>
    </row>
    <row r="1902" spans="2:15" s="287" customFormat="1" ht="12.6">
      <c r="B1902" s="288">
        <f t="shared" si="241"/>
        <v>40878</v>
      </c>
      <c r="C1902" s="285"/>
      <c r="D1902" s="292">
        <f t="shared" si="245"/>
        <v>49</v>
      </c>
      <c r="E1902" s="301">
        <f t="shared" si="245"/>
        <v>64.626017000000004</v>
      </c>
      <c r="F1902" s="292"/>
      <c r="G1902" s="288">
        <f t="shared" si="242"/>
        <v>40878</v>
      </c>
      <c r="H1902" s="292"/>
      <c r="I1902" s="292">
        <f t="shared" si="243"/>
        <v>0</v>
      </c>
      <c r="J1902" s="290">
        <f t="shared" si="244"/>
        <v>0</v>
      </c>
      <c r="K1902" s="285"/>
      <c r="L1902" s="288">
        <f t="shared" si="237"/>
        <v>40878</v>
      </c>
      <c r="M1902" s="289"/>
      <c r="N1902" s="290">
        <f t="shared" si="238"/>
        <v>49</v>
      </c>
      <c r="O1902" s="290">
        <f t="shared" si="239"/>
        <v>64.626017000000004</v>
      </c>
    </row>
    <row r="1903" spans="2:15" s="287" customFormat="1" ht="12.6">
      <c r="B1903" s="288">
        <f t="shared" si="241"/>
        <v>40909</v>
      </c>
      <c r="C1903" s="285"/>
      <c r="D1903" s="292">
        <f t="shared" si="245"/>
        <v>49</v>
      </c>
      <c r="E1903" s="301">
        <f t="shared" si="245"/>
        <v>64.131333999999995</v>
      </c>
      <c r="F1903" s="292"/>
      <c r="G1903" s="288">
        <f t="shared" si="242"/>
        <v>40909</v>
      </c>
      <c r="H1903" s="292"/>
      <c r="I1903" s="292">
        <f t="shared" si="243"/>
        <v>0</v>
      </c>
      <c r="J1903" s="290">
        <f t="shared" si="244"/>
        <v>0</v>
      </c>
      <c r="K1903" s="285"/>
      <c r="L1903" s="288">
        <f t="shared" si="237"/>
        <v>40909</v>
      </c>
      <c r="M1903" s="289"/>
      <c r="N1903" s="290">
        <f t="shared" si="238"/>
        <v>49</v>
      </c>
      <c r="O1903" s="290">
        <f t="shared" si="239"/>
        <v>64.131333999999995</v>
      </c>
    </row>
    <row r="1904" spans="2:15" s="287" customFormat="1" ht="12.6">
      <c r="B1904" s="288">
        <f t="shared" si="241"/>
        <v>40940</v>
      </c>
      <c r="C1904" s="285"/>
      <c r="D1904" s="292">
        <f t="shared" si="245"/>
        <v>49</v>
      </c>
      <c r="E1904" s="301">
        <f t="shared" si="245"/>
        <v>64.19623</v>
      </c>
      <c r="F1904" s="292"/>
      <c r="G1904" s="288">
        <f t="shared" si="242"/>
        <v>40940</v>
      </c>
      <c r="H1904" s="292"/>
      <c r="I1904" s="292">
        <f t="shared" si="243"/>
        <v>0</v>
      </c>
      <c r="J1904" s="290">
        <f t="shared" si="244"/>
        <v>0</v>
      </c>
      <c r="K1904" s="285"/>
      <c r="L1904" s="288">
        <f t="shared" si="237"/>
        <v>40940</v>
      </c>
      <c r="M1904" s="289"/>
      <c r="N1904" s="290">
        <f t="shared" si="238"/>
        <v>49</v>
      </c>
      <c r="O1904" s="290">
        <f t="shared" si="239"/>
        <v>64.19623</v>
      </c>
    </row>
    <row r="1905" spans="2:15" s="287" customFormat="1" ht="12.6">
      <c r="B1905" s="288">
        <f t="shared" si="241"/>
        <v>40969</v>
      </c>
      <c r="C1905" s="285"/>
      <c r="D1905" s="292">
        <f t="shared" si="245"/>
        <v>49</v>
      </c>
      <c r="E1905" s="301">
        <f t="shared" si="245"/>
        <v>67.599756999999997</v>
      </c>
      <c r="F1905" s="292"/>
      <c r="G1905" s="288">
        <f t="shared" si="242"/>
        <v>40969</v>
      </c>
      <c r="H1905" s="292"/>
      <c r="I1905" s="292">
        <f t="shared" si="243"/>
        <v>0</v>
      </c>
      <c r="J1905" s="290">
        <f t="shared" si="244"/>
        <v>0</v>
      </c>
      <c r="K1905" s="285"/>
      <c r="L1905" s="288">
        <f t="shared" si="237"/>
        <v>40969</v>
      </c>
      <c r="M1905" s="289"/>
      <c r="N1905" s="290">
        <f t="shared" si="238"/>
        <v>49</v>
      </c>
      <c r="O1905" s="290">
        <f t="shared" si="239"/>
        <v>67.599756999999997</v>
      </c>
    </row>
    <row r="1906" spans="2:15" s="287" customFormat="1" ht="12.6">
      <c r="B1906" s="288">
        <f t="shared" si="241"/>
        <v>41000</v>
      </c>
      <c r="C1906" s="285"/>
      <c r="D1906" s="292">
        <f t="shared" si="245"/>
        <v>49</v>
      </c>
      <c r="E1906" s="301">
        <f t="shared" si="245"/>
        <v>71.581344000000001</v>
      </c>
      <c r="F1906" s="292"/>
      <c r="G1906" s="288">
        <f t="shared" si="242"/>
        <v>41000</v>
      </c>
      <c r="H1906" s="292"/>
      <c r="I1906" s="292">
        <f t="shared" si="243"/>
        <v>0</v>
      </c>
      <c r="J1906" s="290">
        <f t="shared" si="244"/>
        <v>0</v>
      </c>
      <c r="K1906" s="285"/>
      <c r="L1906" s="288">
        <f t="shared" si="237"/>
        <v>41000</v>
      </c>
      <c r="M1906" s="289"/>
      <c r="N1906" s="290">
        <f t="shared" si="238"/>
        <v>49</v>
      </c>
      <c r="O1906" s="290">
        <f t="shared" si="239"/>
        <v>71.581344000000001</v>
      </c>
    </row>
    <row r="1907" spans="2:15" s="287" customFormat="1" ht="12.6">
      <c r="B1907" s="288">
        <f t="shared" si="241"/>
        <v>41030</v>
      </c>
      <c r="C1907" s="285"/>
      <c r="D1907" s="292">
        <f t="shared" si="245"/>
        <v>49</v>
      </c>
      <c r="E1907" s="301">
        <f t="shared" si="245"/>
        <v>72.781434000000004</v>
      </c>
      <c r="F1907" s="292"/>
      <c r="G1907" s="288">
        <f t="shared" si="242"/>
        <v>41030</v>
      </c>
      <c r="H1907" s="292"/>
      <c r="I1907" s="292">
        <f t="shared" si="243"/>
        <v>0</v>
      </c>
      <c r="J1907" s="290">
        <f t="shared" si="244"/>
        <v>0</v>
      </c>
      <c r="K1907" s="285"/>
      <c r="L1907" s="288">
        <f t="shared" si="237"/>
        <v>41030</v>
      </c>
      <c r="M1907" s="289"/>
      <c r="N1907" s="290">
        <f t="shared" si="238"/>
        <v>49</v>
      </c>
      <c r="O1907" s="290">
        <f t="shared" si="239"/>
        <v>72.781434000000004</v>
      </c>
    </row>
    <row r="1908" spans="2:15" s="287" customFormat="1" ht="12.6">
      <c r="B1908" s="288">
        <f t="shared" si="241"/>
        <v>41061</v>
      </c>
      <c r="C1908" s="285"/>
      <c r="D1908" s="292">
        <f t="shared" si="245"/>
        <v>49</v>
      </c>
      <c r="E1908" s="301">
        <f t="shared" si="245"/>
        <v>73.961411999999996</v>
      </c>
      <c r="F1908" s="292"/>
      <c r="G1908" s="288">
        <f t="shared" si="242"/>
        <v>41061</v>
      </c>
      <c r="H1908" s="292"/>
      <c r="I1908" s="292">
        <f t="shared" si="243"/>
        <v>0</v>
      </c>
      <c r="J1908" s="290">
        <f t="shared" si="244"/>
        <v>0</v>
      </c>
      <c r="K1908" s="285"/>
      <c r="L1908" s="288">
        <f t="shared" si="237"/>
        <v>41061</v>
      </c>
      <c r="M1908" s="289"/>
      <c r="N1908" s="290">
        <f t="shared" si="238"/>
        <v>49</v>
      </c>
      <c r="O1908" s="290">
        <f t="shared" si="239"/>
        <v>73.961411999999996</v>
      </c>
    </row>
    <row r="1909" spans="2:15" s="287" customFormat="1" ht="12.6">
      <c r="B1909" s="288">
        <f t="shared" si="241"/>
        <v>41092</v>
      </c>
      <c r="C1909" s="285"/>
      <c r="D1909" s="292">
        <f t="shared" si="245"/>
        <v>48</v>
      </c>
      <c r="E1909" s="301">
        <f t="shared" si="245"/>
        <v>75.136589999999998</v>
      </c>
      <c r="F1909" s="292"/>
      <c r="G1909" s="288">
        <f t="shared" si="242"/>
        <v>41092</v>
      </c>
      <c r="H1909" s="292"/>
      <c r="I1909" s="292">
        <f t="shared" si="243"/>
        <v>0</v>
      </c>
      <c r="J1909" s="290">
        <f t="shared" si="244"/>
        <v>0</v>
      </c>
      <c r="K1909" s="285"/>
      <c r="L1909" s="288">
        <f t="shared" si="237"/>
        <v>41092</v>
      </c>
      <c r="M1909" s="289"/>
      <c r="N1909" s="290">
        <f t="shared" si="238"/>
        <v>48</v>
      </c>
      <c r="O1909" s="290">
        <f t="shared" si="239"/>
        <v>75.136589999999998</v>
      </c>
    </row>
    <row r="1910" spans="2:15" s="287" customFormat="1" ht="12.6">
      <c r="B1910" s="288">
        <f t="shared" si="241"/>
        <v>41124</v>
      </c>
      <c r="C1910" s="285"/>
      <c r="D1910" s="292">
        <f t="shared" si="245"/>
        <v>48</v>
      </c>
      <c r="E1910" s="301">
        <f t="shared" si="245"/>
        <v>75.360425000000006</v>
      </c>
      <c r="F1910" s="292"/>
      <c r="G1910" s="288">
        <f t="shared" si="242"/>
        <v>41124</v>
      </c>
      <c r="H1910" s="292"/>
      <c r="I1910" s="292">
        <f t="shared" si="243"/>
        <v>0</v>
      </c>
      <c r="J1910" s="290">
        <f t="shared" si="244"/>
        <v>0</v>
      </c>
      <c r="K1910" s="285"/>
      <c r="L1910" s="288">
        <f t="shared" si="237"/>
        <v>41124</v>
      </c>
      <c r="M1910" s="289"/>
      <c r="N1910" s="290">
        <f t="shared" si="238"/>
        <v>48</v>
      </c>
      <c r="O1910" s="290">
        <f t="shared" si="239"/>
        <v>75.360425000000006</v>
      </c>
    </row>
    <row r="1911" spans="2:15" s="287" customFormat="1" ht="12.6">
      <c r="B1911" s="288">
        <f t="shared" si="241"/>
        <v>41156</v>
      </c>
      <c r="C1911" s="285"/>
      <c r="D1911" s="292">
        <f t="shared" si="245"/>
        <v>48</v>
      </c>
      <c r="E1911" s="301">
        <f t="shared" si="245"/>
        <v>75.452124999999995</v>
      </c>
      <c r="F1911" s="292"/>
      <c r="G1911" s="288">
        <f t="shared" si="242"/>
        <v>41156</v>
      </c>
      <c r="H1911" s="292"/>
      <c r="I1911" s="292">
        <f t="shared" si="243"/>
        <v>0</v>
      </c>
      <c r="J1911" s="290">
        <f t="shared" si="244"/>
        <v>0</v>
      </c>
      <c r="K1911" s="285"/>
      <c r="L1911" s="288">
        <f t="shared" si="237"/>
        <v>41156</v>
      </c>
      <c r="M1911" s="289"/>
      <c r="N1911" s="290">
        <f t="shared" si="238"/>
        <v>48</v>
      </c>
      <c r="O1911" s="290">
        <f t="shared" si="239"/>
        <v>75.452124999999995</v>
      </c>
    </row>
    <row r="1912" spans="2:15" s="287" customFormat="1" ht="12.6">
      <c r="B1912" s="288">
        <f t="shared" si="241"/>
        <v>41188</v>
      </c>
      <c r="C1912" s="285"/>
      <c r="D1912" s="292">
        <f t="shared" si="245"/>
        <v>48</v>
      </c>
      <c r="E1912" s="301">
        <f t="shared" si="245"/>
        <v>74.290565999999998</v>
      </c>
      <c r="F1912" s="292"/>
      <c r="G1912" s="288">
        <f t="shared" si="242"/>
        <v>41188</v>
      </c>
      <c r="H1912" s="292"/>
      <c r="I1912" s="292">
        <f t="shared" si="243"/>
        <v>0</v>
      </c>
      <c r="J1912" s="290">
        <f t="shared" si="244"/>
        <v>0</v>
      </c>
      <c r="K1912" s="285"/>
      <c r="L1912" s="288">
        <f t="shared" si="237"/>
        <v>41188</v>
      </c>
      <c r="M1912" s="289"/>
      <c r="N1912" s="290">
        <f t="shared" si="238"/>
        <v>48</v>
      </c>
      <c r="O1912" s="290">
        <f t="shared" si="239"/>
        <v>74.290565999999998</v>
      </c>
    </row>
    <row r="1913" spans="2:15" s="287" customFormat="1" ht="12.6">
      <c r="B1913" s="288">
        <f t="shared" si="241"/>
        <v>41220</v>
      </c>
      <c r="C1913" s="285"/>
      <c r="D1913" s="292">
        <f t="shared" si="245"/>
        <v>48</v>
      </c>
      <c r="E1913" s="301">
        <f t="shared" si="245"/>
        <v>74.285201000000001</v>
      </c>
      <c r="F1913" s="292"/>
      <c r="G1913" s="288">
        <f t="shared" si="242"/>
        <v>41220</v>
      </c>
      <c r="H1913" s="292"/>
      <c r="I1913" s="292">
        <f t="shared" si="243"/>
        <v>0</v>
      </c>
      <c r="J1913" s="290">
        <f t="shared" si="244"/>
        <v>0</v>
      </c>
      <c r="K1913" s="285"/>
      <c r="L1913" s="288">
        <f t="shared" si="237"/>
        <v>41220</v>
      </c>
      <c r="M1913" s="289"/>
      <c r="N1913" s="290">
        <f t="shared" si="238"/>
        <v>48</v>
      </c>
      <c r="O1913" s="290">
        <f t="shared" si="239"/>
        <v>74.285201000000001</v>
      </c>
    </row>
    <row r="1914" spans="2:15" s="287" customFormat="1" ht="12.6">
      <c r="B1914" s="288">
        <f t="shared" si="241"/>
        <v>41252</v>
      </c>
      <c r="C1914" s="285"/>
      <c r="D1914" s="292">
        <f t="shared" si="245"/>
        <v>48</v>
      </c>
      <c r="E1914" s="301">
        <f t="shared" si="245"/>
        <v>74.386825999999999</v>
      </c>
      <c r="F1914" s="292"/>
      <c r="G1914" s="288">
        <f t="shared" si="242"/>
        <v>41252</v>
      </c>
      <c r="H1914" s="292"/>
      <c r="I1914" s="292">
        <f t="shared" si="243"/>
        <v>0</v>
      </c>
      <c r="J1914" s="290">
        <f t="shared" si="244"/>
        <v>0</v>
      </c>
      <c r="K1914" s="285"/>
      <c r="L1914" s="288">
        <f t="shared" si="237"/>
        <v>41252</v>
      </c>
      <c r="M1914" s="289"/>
      <c r="N1914" s="290">
        <f t="shared" si="238"/>
        <v>48</v>
      </c>
      <c r="O1914" s="290">
        <f t="shared" si="239"/>
        <v>74.386825999999999</v>
      </c>
    </row>
    <row r="1915" spans="2:15" s="287" customFormat="1" ht="12.6">
      <c r="B1915" s="288">
        <f t="shared" si="241"/>
        <v>41275</v>
      </c>
      <c r="C1915" s="285"/>
      <c r="D1915" s="292">
        <f t="shared" si="245"/>
        <v>48</v>
      </c>
      <c r="E1915" s="301">
        <f t="shared" si="245"/>
        <v>74.428724000000003</v>
      </c>
      <c r="F1915" s="292"/>
      <c r="G1915" s="288">
        <f t="shared" si="242"/>
        <v>41275</v>
      </c>
      <c r="H1915" s="292"/>
      <c r="I1915" s="292">
        <f t="shared" si="243"/>
        <v>0</v>
      </c>
      <c r="J1915" s="290">
        <f t="shared" si="244"/>
        <v>0</v>
      </c>
      <c r="K1915" s="285"/>
      <c r="L1915" s="288">
        <f t="shared" si="237"/>
        <v>41275</v>
      </c>
      <c r="M1915" s="289"/>
      <c r="N1915" s="290">
        <f t="shared" si="238"/>
        <v>48</v>
      </c>
      <c r="O1915" s="290">
        <f t="shared" si="239"/>
        <v>74.428724000000003</v>
      </c>
    </row>
    <row r="1916" spans="2:15" s="287" customFormat="1" ht="12.6">
      <c r="B1916" s="288">
        <f t="shared" si="241"/>
        <v>41306</v>
      </c>
      <c r="C1916" s="285"/>
      <c r="D1916" s="292">
        <f t="shared" ref="D1916:E1935" si="246">+D559</f>
        <v>48</v>
      </c>
      <c r="E1916" s="301">
        <f t="shared" si="246"/>
        <v>74.474339000000001</v>
      </c>
      <c r="F1916" s="292"/>
      <c r="G1916" s="288">
        <f t="shared" si="242"/>
        <v>41306</v>
      </c>
      <c r="H1916" s="292"/>
      <c r="I1916" s="292">
        <f t="shared" si="243"/>
        <v>0</v>
      </c>
      <c r="J1916" s="290">
        <f t="shared" si="244"/>
        <v>0</v>
      </c>
      <c r="K1916" s="285"/>
      <c r="L1916" s="288">
        <f t="shared" si="237"/>
        <v>41306</v>
      </c>
      <c r="M1916" s="289"/>
      <c r="N1916" s="290">
        <f t="shared" si="238"/>
        <v>48</v>
      </c>
      <c r="O1916" s="290">
        <f t="shared" si="239"/>
        <v>74.474339000000001</v>
      </c>
    </row>
    <row r="1917" spans="2:15" s="287" customFormat="1" ht="12.6">
      <c r="B1917" s="288">
        <f t="shared" si="241"/>
        <v>41334</v>
      </c>
      <c r="C1917" s="285"/>
      <c r="D1917" s="292">
        <f t="shared" si="246"/>
        <v>48</v>
      </c>
      <c r="E1917" s="301">
        <f t="shared" si="246"/>
        <v>75.692154000000002</v>
      </c>
      <c r="F1917" s="292"/>
      <c r="G1917" s="288">
        <f t="shared" si="242"/>
        <v>41334</v>
      </c>
      <c r="H1917" s="292"/>
      <c r="I1917" s="292">
        <f t="shared" si="243"/>
        <v>0</v>
      </c>
      <c r="J1917" s="290">
        <f t="shared" si="244"/>
        <v>0</v>
      </c>
      <c r="K1917" s="285"/>
      <c r="L1917" s="288">
        <f t="shared" si="237"/>
        <v>41334</v>
      </c>
      <c r="M1917" s="289"/>
      <c r="N1917" s="290">
        <f t="shared" si="238"/>
        <v>48</v>
      </c>
      <c r="O1917" s="290">
        <f t="shared" si="239"/>
        <v>75.692154000000002</v>
      </c>
    </row>
    <row r="1918" spans="2:15" s="287" customFormat="1" ht="12.6">
      <c r="B1918" s="288">
        <f t="shared" si="241"/>
        <v>41365</v>
      </c>
      <c r="C1918" s="285"/>
      <c r="D1918" s="292">
        <f t="shared" si="246"/>
        <v>48</v>
      </c>
      <c r="E1918" s="301">
        <f t="shared" si="246"/>
        <v>78.337000000000003</v>
      </c>
      <c r="F1918" s="292"/>
      <c r="G1918" s="288">
        <f t="shared" si="242"/>
        <v>41365</v>
      </c>
      <c r="H1918" s="292"/>
      <c r="I1918" s="292">
        <f t="shared" si="243"/>
        <v>0</v>
      </c>
      <c r="J1918" s="290">
        <f t="shared" si="244"/>
        <v>0</v>
      </c>
      <c r="K1918" s="285"/>
      <c r="L1918" s="288">
        <f t="shared" si="237"/>
        <v>41365</v>
      </c>
      <c r="M1918" s="289"/>
      <c r="N1918" s="290">
        <f t="shared" si="238"/>
        <v>48</v>
      </c>
      <c r="O1918" s="290">
        <f t="shared" si="239"/>
        <v>78.337000000000003</v>
      </c>
    </row>
    <row r="1919" spans="2:15" s="287" customFormat="1" ht="12.6">
      <c r="B1919" s="288">
        <f t="shared" si="241"/>
        <v>41395</v>
      </c>
      <c r="C1919" s="285"/>
      <c r="D1919" s="292">
        <f t="shared" si="246"/>
        <v>48</v>
      </c>
      <c r="E1919" s="301">
        <f t="shared" si="246"/>
        <v>79.587199999999996</v>
      </c>
      <c r="F1919" s="292"/>
      <c r="G1919" s="288">
        <f t="shared" si="242"/>
        <v>41395</v>
      </c>
      <c r="H1919" s="292"/>
      <c r="I1919" s="292">
        <f t="shared" si="243"/>
        <v>0</v>
      </c>
      <c r="J1919" s="290">
        <f t="shared" si="244"/>
        <v>0</v>
      </c>
      <c r="K1919" s="285"/>
      <c r="L1919" s="288">
        <f t="shared" si="237"/>
        <v>41395</v>
      </c>
      <c r="M1919" s="289"/>
      <c r="N1919" s="290">
        <f t="shared" si="238"/>
        <v>48</v>
      </c>
      <c r="O1919" s="290">
        <f t="shared" si="239"/>
        <v>79.587199999999996</v>
      </c>
    </row>
    <row r="1920" spans="2:15" s="287" customFormat="1" ht="12.6">
      <c r="B1920" s="288">
        <f t="shared" si="241"/>
        <v>41426</v>
      </c>
      <c r="C1920" s="285"/>
      <c r="D1920" s="292">
        <f t="shared" si="246"/>
        <v>48</v>
      </c>
      <c r="E1920" s="301">
        <f t="shared" si="246"/>
        <v>80.823400000000007</v>
      </c>
      <c r="F1920" s="292"/>
      <c r="G1920" s="288">
        <f t="shared" si="242"/>
        <v>41426</v>
      </c>
      <c r="H1920" s="292"/>
      <c r="I1920" s="292">
        <f t="shared" si="243"/>
        <v>0</v>
      </c>
      <c r="J1920" s="290">
        <f t="shared" si="244"/>
        <v>0</v>
      </c>
      <c r="K1920" s="285"/>
      <c r="L1920" s="288">
        <f t="shared" si="237"/>
        <v>41426</v>
      </c>
      <c r="M1920" s="289"/>
      <c r="N1920" s="290">
        <f t="shared" si="238"/>
        <v>48</v>
      </c>
      <c r="O1920" s="290">
        <f t="shared" si="239"/>
        <v>80.823400000000007</v>
      </c>
    </row>
    <row r="1921" spans="2:15" s="287" customFormat="1" ht="12.6">
      <c r="B1921" s="288">
        <f t="shared" si="241"/>
        <v>41456</v>
      </c>
      <c r="C1921" s="285"/>
      <c r="D1921" s="292">
        <f t="shared" si="246"/>
        <v>48</v>
      </c>
      <c r="E1921" s="301">
        <f t="shared" si="246"/>
        <v>82.061899999999994</v>
      </c>
      <c r="F1921" s="292"/>
      <c r="G1921" s="288">
        <f t="shared" si="242"/>
        <v>41456</v>
      </c>
      <c r="H1921" s="292"/>
      <c r="I1921" s="292">
        <f t="shared" si="243"/>
        <v>0</v>
      </c>
      <c r="J1921" s="290">
        <f t="shared" si="244"/>
        <v>0</v>
      </c>
      <c r="K1921" s="285"/>
      <c r="L1921" s="288">
        <f t="shared" si="237"/>
        <v>41456</v>
      </c>
      <c r="M1921" s="289"/>
      <c r="N1921" s="290">
        <f t="shared" si="238"/>
        <v>48</v>
      </c>
      <c r="O1921" s="290">
        <f t="shared" si="239"/>
        <v>82.061899999999994</v>
      </c>
    </row>
    <row r="1922" spans="2:15" s="287" customFormat="1" ht="12.6">
      <c r="B1922" s="288">
        <f t="shared" si="241"/>
        <v>41487</v>
      </c>
      <c r="C1922" s="285"/>
      <c r="D1922" s="292">
        <f t="shared" si="246"/>
        <v>48</v>
      </c>
      <c r="E1922" s="301">
        <f t="shared" si="246"/>
        <v>83.243600000000001</v>
      </c>
      <c r="F1922" s="292"/>
      <c r="G1922" s="288">
        <f t="shared" si="242"/>
        <v>41487</v>
      </c>
      <c r="H1922" s="292"/>
      <c r="I1922" s="292">
        <f t="shared" si="243"/>
        <v>0</v>
      </c>
      <c r="J1922" s="290">
        <f t="shared" si="244"/>
        <v>0</v>
      </c>
      <c r="K1922" s="285"/>
      <c r="L1922" s="288">
        <f t="shared" si="237"/>
        <v>41487</v>
      </c>
      <c r="M1922" s="289"/>
      <c r="N1922" s="290">
        <f t="shared" si="238"/>
        <v>48</v>
      </c>
      <c r="O1922" s="290">
        <f t="shared" si="239"/>
        <v>83.243600000000001</v>
      </c>
    </row>
    <row r="1923" spans="2:15" s="287" customFormat="1" ht="12.6">
      <c r="B1923" s="288">
        <f t="shared" si="241"/>
        <v>41518</v>
      </c>
      <c r="C1923" s="285"/>
      <c r="D1923" s="292">
        <f t="shared" si="246"/>
        <v>48</v>
      </c>
      <c r="E1923" s="301">
        <f t="shared" si="246"/>
        <v>84.560199999999995</v>
      </c>
      <c r="F1923" s="292"/>
      <c r="G1923" s="288">
        <f t="shared" si="242"/>
        <v>41518</v>
      </c>
      <c r="H1923" s="292"/>
      <c r="I1923" s="292">
        <f t="shared" si="243"/>
        <v>0</v>
      </c>
      <c r="J1923" s="290">
        <f t="shared" si="244"/>
        <v>0</v>
      </c>
      <c r="K1923" s="285"/>
      <c r="L1923" s="288">
        <f t="shared" si="237"/>
        <v>41518</v>
      </c>
      <c r="M1923" s="289"/>
      <c r="N1923" s="290">
        <f t="shared" si="238"/>
        <v>48</v>
      </c>
      <c r="O1923" s="290">
        <f t="shared" si="239"/>
        <v>84.560199999999995</v>
      </c>
    </row>
    <row r="1924" spans="2:15" s="287" customFormat="1" ht="12.6">
      <c r="B1924" s="288">
        <f t="shared" ref="B1924:B1955" si="247">+B1720</f>
        <v>41548</v>
      </c>
      <c r="C1924" s="285"/>
      <c r="D1924" s="292">
        <f t="shared" si="246"/>
        <v>46</v>
      </c>
      <c r="E1924" s="301">
        <f t="shared" si="246"/>
        <v>85.618200000000002</v>
      </c>
      <c r="F1924" s="292"/>
      <c r="G1924" s="288">
        <f t="shared" ref="G1924:G1955" si="248">+B1199</f>
        <v>41548</v>
      </c>
      <c r="H1924" s="292"/>
      <c r="I1924" s="292">
        <f t="shared" ref="I1924:I1955" si="249">+D1199</f>
        <v>0</v>
      </c>
      <c r="J1924" s="290">
        <f t="shared" ref="J1924:J1955" si="250">+E1199</f>
        <v>0</v>
      </c>
      <c r="K1924" s="285"/>
      <c r="L1924" s="288">
        <f t="shared" ref="L1924:L1934" si="251">+B1924</f>
        <v>41548</v>
      </c>
      <c r="M1924" s="289"/>
      <c r="N1924" s="290">
        <f t="shared" ref="N1924:N1934" si="252">+D1924+I1924</f>
        <v>46</v>
      </c>
      <c r="O1924" s="290">
        <f t="shared" ref="O1924:O1934" si="253">+E1924+J1924</f>
        <v>85.618200000000002</v>
      </c>
    </row>
    <row r="1925" spans="2:15" s="287" customFormat="1" ht="12.6">
      <c r="B1925" s="288">
        <f t="shared" si="247"/>
        <v>41579</v>
      </c>
      <c r="C1925" s="285"/>
      <c r="D1925" s="292">
        <f t="shared" si="246"/>
        <v>46</v>
      </c>
      <c r="E1925" s="301">
        <f t="shared" si="246"/>
        <v>86.877300000000005</v>
      </c>
      <c r="F1925" s="292"/>
      <c r="G1925" s="288">
        <f t="shared" si="248"/>
        <v>41579</v>
      </c>
      <c r="H1925" s="292"/>
      <c r="I1925" s="292">
        <f t="shared" si="249"/>
        <v>0</v>
      </c>
      <c r="J1925" s="290">
        <f t="shared" si="250"/>
        <v>0</v>
      </c>
      <c r="K1925" s="285"/>
      <c r="L1925" s="288">
        <f t="shared" si="251"/>
        <v>41579</v>
      </c>
      <c r="M1925" s="289"/>
      <c r="N1925" s="290">
        <f t="shared" si="252"/>
        <v>46</v>
      </c>
      <c r="O1925" s="290">
        <f t="shared" si="253"/>
        <v>86.877300000000005</v>
      </c>
    </row>
    <row r="1926" spans="2:15" s="287" customFormat="1" ht="12.6">
      <c r="B1926" s="288">
        <f t="shared" si="247"/>
        <v>41609</v>
      </c>
      <c r="C1926" s="285"/>
      <c r="D1926" s="292">
        <f t="shared" si="246"/>
        <v>46</v>
      </c>
      <c r="E1926" s="301">
        <f t="shared" si="246"/>
        <v>88.088300000000004</v>
      </c>
      <c r="F1926" s="292"/>
      <c r="G1926" s="288">
        <f t="shared" si="248"/>
        <v>41609</v>
      </c>
      <c r="H1926" s="292"/>
      <c r="I1926" s="292">
        <f t="shared" si="249"/>
        <v>0</v>
      </c>
      <c r="J1926" s="290">
        <f t="shared" si="250"/>
        <v>0</v>
      </c>
      <c r="K1926" s="285"/>
      <c r="L1926" s="288">
        <f t="shared" si="251"/>
        <v>41609</v>
      </c>
      <c r="M1926" s="289"/>
      <c r="N1926" s="290">
        <f t="shared" si="252"/>
        <v>46</v>
      </c>
      <c r="O1926" s="290">
        <f t="shared" si="253"/>
        <v>88.088300000000004</v>
      </c>
    </row>
    <row r="1927" spans="2:15" s="287" customFormat="1" ht="12.6">
      <c r="B1927" s="288">
        <f t="shared" si="247"/>
        <v>41640</v>
      </c>
      <c r="C1927" s="285"/>
      <c r="D1927" s="292">
        <f t="shared" si="246"/>
        <v>46</v>
      </c>
      <c r="E1927" s="301">
        <f t="shared" si="246"/>
        <v>89.351699999999994</v>
      </c>
      <c r="F1927" s="292"/>
      <c r="G1927" s="288">
        <f t="shared" si="248"/>
        <v>41640</v>
      </c>
      <c r="H1927" s="292"/>
      <c r="I1927" s="292">
        <f t="shared" si="249"/>
        <v>0</v>
      </c>
      <c r="J1927" s="290">
        <f t="shared" si="250"/>
        <v>0</v>
      </c>
      <c r="K1927" s="285"/>
      <c r="L1927" s="288">
        <f t="shared" si="251"/>
        <v>41640</v>
      </c>
      <c r="M1927" s="289"/>
      <c r="N1927" s="290">
        <f t="shared" si="252"/>
        <v>46</v>
      </c>
      <c r="O1927" s="290">
        <f t="shared" si="253"/>
        <v>89.351699999999994</v>
      </c>
    </row>
    <row r="1928" spans="2:15" s="287" customFormat="1" ht="12.6">
      <c r="B1928" s="288">
        <f t="shared" si="247"/>
        <v>41671</v>
      </c>
      <c r="C1928" s="285"/>
      <c r="D1928" s="292">
        <f t="shared" si="246"/>
        <v>46</v>
      </c>
      <c r="E1928" s="301">
        <f t="shared" si="246"/>
        <v>90.620400000000004</v>
      </c>
      <c r="F1928" s="292"/>
      <c r="G1928" s="288">
        <f t="shared" si="248"/>
        <v>41671</v>
      </c>
      <c r="H1928" s="292"/>
      <c r="I1928" s="292">
        <f t="shared" si="249"/>
        <v>0</v>
      </c>
      <c r="J1928" s="290">
        <f t="shared" si="250"/>
        <v>0</v>
      </c>
      <c r="K1928" s="285"/>
      <c r="L1928" s="288">
        <f t="shared" si="251"/>
        <v>41671</v>
      </c>
      <c r="M1928" s="289"/>
      <c r="N1928" s="290">
        <f t="shared" si="252"/>
        <v>46</v>
      </c>
      <c r="O1928" s="290">
        <f t="shared" si="253"/>
        <v>90.620400000000004</v>
      </c>
    </row>
    <row r="1929" spans="2:15" s="287" customFormat="1" ht="12.6">
      <c r="B1929" s="288">
        <f t="shared" si="247"/>
        <v>41699</v>
      </c>
      <c r="C1929" s="285"/>
      <c r="D1929" s="292">
        <f t="shared" si="246"/>
        <v>46</v>
      </c>
      <c r="E1929" s="301">
        <f t="shared" si="246"/>
        <v>91.843299999999999</v>
      </c>
      <c r="F1929" s="292"/>
      <c r="G1929" s="288">
        <f t="shared" si="248"/>
        <v>41699</v>
      </c>
      <c r="H1929" s="292"/>
      <c r="I1929" s="292">
        <f t="shared" si="249"/>
        <v>0</v>
      </c>
      <c r="J1929" s="290">
        <f t="shared" si="250"/>
        <v>0</v>
      </c>
      <c r="K1929" s="285"/>
      <c r="L1929" s="288">
        <f t="shared" si="251"/>
        <v>41699</v>
      </c>
      <c r="M1929" s="289"/>
      <c r="N1929" s="290">
        <f t="shared" si="252"/>
        <v>46</v>
      </c>
      <c r="O1929" s="290">
        <f t="shared" si="253"/>
        <v>91.843299999999999</v>
      </c>
    </row>
    <row r="1930" spans="2:15" s="287" customFormat="1" ht="12.6">
      <c r="B1930" s="288">
        <f t="shared" si="247"/>
        <v>41730</v>
      </c>
      <c r="C1930" s="285"/>
      <c r="D1930" s="292">
        <f t="shared" si="246"/>
        <v>46</v>
      </c>
      <c r="E1930" s="301">
        <f t="shared" si="246"/>
        <v>96.008600000000001</v>
      </c>
      <c r="F1930" s="292"/>
      <c r="G1930" s="288">
        <f t="shared" si="248"/>
        <v>41730</v>
      </c>
      <c r="H1930" s="292"/>
      <c r="I1930" s="292">
        <f t="shared" si="249"/>
        <v>0</v>
      </c>
      <c r="J1930" s="290">
        <f t="shared" si="250"/>
        <v>0</v>
      </c>
      <c r="K1930" s="285"/>
      <c r="L1930" s="288">
        <f t="shared" si="251"/>
        <v>41730</v>
      </c>
      <c r="M1930" s="289"/>
      <c r="N1930" s="290">
        <f t="shared" si="252"/>
        <v>46</v>
      </c>
      <c r="O1930" s="290">
        <f t="shared" si="253"/>
        <v>96.008600000000001</v>
      </c>
    </row>
    <row r="1931" spans="2:15" s="287" customFormat="1" ht="12.6">
      <c r="B1931" s="288">
        <f t="shared" si="247"/>
        <v>41760</v>
      </c>
      <c r="C1931" s="285"/>
      <c r="D1931" s="292">
        <f t="shared" si="246"/>
        <v>46</v>
      </c>
      <c r="E1931" s="301">
        <f t="shared" si="246"/>
        <v>97.340599999999995</v>
      </c>
      <c r="F1931" s="292"/>
      <c r="G1931" s="288">
        <f t="shared" si="248"/>
        <v>41760</v>
      </c>
      <c r="H1931" s="292"/>
      <c r="I1931" s="292">
        <f t="shared" si="249"/>
        <v>0</v>
      </c>
      <c r="J1931" s="290">
        <f t="shared" si="250"/>
        <v>0</v>
      </c>
      <c r="K1931" s="285"/>
      <c r="L1931" s="288">
        <f t="shared" si="251"/>
        <v>41760</v>
      </c>
      <c r="M1931" s="289"/>
      <c r="N1931" s="290">
        <f t="shared" si="252"/>
        <v>46</v>
      </c>
      <c r="O1931" s="290">
        <f t="shared" si="253"/>
        <v>97.340599999999995</v>
      </c>
    </row>
    <row r="1932" spans="2:15" s="287" customFormat="1" ht="12.6">
      <c r="B1932" s="288">
        <f t="shared" si="247"/>
        <v>41791</v>
      </c>
      <c r="C1932" s="285"/>
      <c r="D1932" s="292">
        <f t="shared" si="246"/>
        <v>46</v>
      </c>
      <c r="E1932" s="301">
        <f t="shared" si="246"/>
        <v>98.588499999999996</v>
      </c>
      <c r="F1932" s="292"/>
      <c r="G1932" s="288">
        <f t="shared" si="248"/>
        <v>41791</v>
      </c>
      <c r="H1932" s="292"/>
      <c r="I1932" s="292">
        <f t="shared" si="249"/>
        <v>0</v>
      </c>
      <c r="J1932" s="290">
        <f t="shared" si="250"/>
        <v>0</v>
      </c>
      <c r="K1932" s="285"/>
      <c r="L1932" s="288">
        <f t="shared" si="251"/>
        <v>41791</v>
      </c>
      <c r="M1932" s="289"/>
      <c r="N1932" s="290">
        <f t="shared" si="252"/>
        <v>46</v>
      </c>
      <c r="O1932" s="290">
        <f t="shared" si="253"/>
        <v>98.588499999999996</v>
      </c>
    </row>
    <row r="1933" spans="2:15" s="287" customFormat="1" ht="12.6">
      <c r="B1933" s="288">
        <f t="shared" si="247"/>
        <v>41821</v>
      </c>
      <c r="C1933" s="285"/>
      <c r="D1933" s="292">
        <f t="shared" si="246"/>
        <v>46</v>
      </c>
      <c r="E1933" s="301">
        <f t="shared" si="246"/>
        <v>99.886799999999994</v>
      </c>
      <c r="F1933" s="292"/>
      <c r="G1933" s="288">
        <f t="shared" si="248"/>
        <v>41821</v>
      </c>
      <c r="H1933" s="292"/>
      <c r="I1933" s="292">
        <f t="shared" si="249"/>
        <v>0</v>
      </c>
      <c r="J1933" s="290">
        <f t="shared" si="250"/>
        <v>0</v>
      </c>
      <c r="K1933" s="285"/>
      <c r="L1933" s="288">
        <f t="shared" si="251"/>
        <v>41821</v>
      </c>
      <c r="M1933" s="289"/>
      <c r="N1933" s="290">
        <f t="shared" si="252"/>
        <v>46</v>
      </c>
      <c r="O1933" s="290">
        <f t="shared" si="253"/>
        <v>99.886799999999994</v>
      </c>
    </row>
    <row r="1934" spans="2:15" s="287" customFormat="1" ht="12.6">
      <c r="B1934" s="288">
        <f t="shared" si="247"/>
        <v>41852</v>
      </c>
      <c r="C1934" s="285"/>
      <c r="D1934" s="292">
        <f t="shared" si="246"/>
        <v>46</v>
      </c>
      <c r="E1934" s="301">
        <f t="shared" si="246"/>
        <v>101.1825</v>
      </c>
      <c r="F1934" s="292"/>
      <c r="G1934" s="288">
        <f t="shared" si="248"/>
        <v>41852</v>
      </c>
      <c r="H1934" s="292"/>
      <c r="I1934" s="292">
        <f t="shared" si="249"/>
        <v>0</v>
      </c>
      <c r="J1934" s="290">
        <f t="shared" si="250"/>
        <v>0</v>
      </c>
      <c r="K1934" s="285"/>
      <c r="L1934" s="288">
        <f t="shared" si="251"/>
        <v>41852</v>
      </c>
      <c r="M1934" s="289"/>
      <c r="N1934" s="290">
        <f t="shared" si="252"/>
        <v>46</v>
      </c>
      <c r="O1934" s="290">
        <f t="shared" si="253"/>
        <v>101.1825</v>
      </c>
    </row>
    <row r="1935" spans="2:15" s="287" customFormat="1" ht="12.6">
      <c r="B1935" s="288">
        <f t="shared" si="247"/>
        <v>41883</v>
      </c>
      <c r="C1935" s="285"/>
      <c r="D1935" s="292">
        <f t="shared" si="246"/>
        <v>46</v>
      </c>
      <c r="E1935" s="301">
        <f t="shared" si="246"/>
        <v>102.4855</v>
      </c>
      <c r="F1935" s="292"/>
      <c r="G1935" s="288">
        <f t="shared" si="248"/>
        <v>41883</v>
      </c>
      <c r="H1935" s="292"/>
      <c r="I1935" s="292">
        <f t="shared" si="249"/>
        <v>0</v>
      </c>
      <c r="J1935" s="290">
        <f t="shared" si="250"/>
        <v>0</v>
      </c>
      <c r="K1935" s="285"/>
      <c r="L1935" s="288">
        <f>+B1935</f>
        <v>41883</v>
      </c>
      <c r="M1935" s="289"/>
      <c r="N1935" s="290">
        <f t="shared" ref="N1935:O1937" si="254">+D1935+I1935</f>
        <v>46</v>
      </c>
      <c r="O1935" s="290">
        <f t="shared" si="254"/>
        <v>102.4855</v>
      </c>
    </row>
    <row r="1936" spans="2:15" s="287" customFormat="1" ht="12.6">
      <c r="B1936" s="288">
        <f t="shared" si="247"/>
        <v>41913</v>
      </c>
      <c r="C1936" s="285"/>
      <c r="D1936" s="292">
        <f t="shared" ref="D1936:E1955" si="255">+D579</f>
        <v>46</v>
      </c>
      <c r="E1936" s="301">
        <f t="shared" si="255"/>
        <v>104.1114</v>
      </c>
      <c r="F1936" s="292"/>
      <c r="G1936" s="288">
        <f t="shared" si="248"/>
        <v>41913</v>
      </c>
      <c r="H1936" s="292"/>
      <c r="I1936" s="292">
        <f t="shared" si="249"/>
        <v>0</v>
      </c>
      <c r="J1936" s="290">
        <f t="shared" si="250"/>
        <v>0</v>
      </c>
      <c r="K1936" s="285"/>
      <c r="L1936" s="288">
        <f>+B1936</f>
        <v>41913</v>
      </c>
      <c r="M1936" s="289"/>
      <c r="N1936" s="290">
        <f t="shared" si="254"/>
        <v>46</v>
      </c>
      <c r="O1936" s="290">
        <f t="shared" si="254"/>
        <v>104.1114</v>
      </c>
    </row>
    <row r="1937" spans="2:15" s="287" customFormat="1" ht="12.6">
      <c r="B1937" s="288">
        <f t="shared" si="247"/>
        <v>41944</v>
      </c>
      <c r="C1937" s="285"/>
      <c r="D1937" s="292">
        <f t="shared" si="255"/>
        <v>46</v>
      </c>
      <c r="E1937" s="301">
        <f t="shared" si="255"/>
        <v>11.3842</v>
      </c>
      <c r="F1937" s="292"/>
      <c r="G1937" s="288">
        <f t="shared" si="248"/>
        <v>41944</v>
      </c>
      <c r="H1937" s="292"/>
      <c r="I1937" s="292">
        <f t="shared" si="249"/>
        <v>0</v>
      </c>
      <c r="J1937" s="290">
        <f t="shared" si="250"/>
        <v>0</v>
      </c>
      <c r="K1937" s="285"/>
      <c r="L1937" s="288">
        <f>+B1937</f>
        <v>41944</v>
      </c>
      <c r="M1937" s="289"/>
      <c r="N1937" s="290">
        <f t="shared" si="254"/>
        <v>46</v>
      </c>
      <c r="O1937" s="290">
        <f t="shared" si="254"/>
        <v>11.3842</v>
      </c>
    </row>
    <row r="1938" spans="2:15" s="287" customFormat="1" ht="12.6">
      <c r="B1938" s="288">
        <f t="shared" si="247"/>
        <v>41974</v>
      </c>
      <c r="C1938" s="285"/>
      <c r="D1938" s="292">
        <f t="shared" si="255"/>
        <v>46</v>
      </c>
      <c r="E1938" s="301">
        <f t="shared" si="255"/>
        <v>12.6662</v>
      </c>
      <c r="F1938" s="292"/>
      <c r="G1938" s="288">
        <f t="shared" si="248"/>
        <v>41974</v>
      </c>
      <c r="H1938" s="292"/>
      <c r="I1938" s="292">
        <f t="shared" si="249"/>
        <v>0</v>
      </c>
      <c r="J1938" s="290">
        <f t="shared" si="250"/>
        <v>0</v>
      </c>
      <c r="K1938" s="285"/>
      <c r="L1938" s="288">
        <f t="shared" ref="L1938:L1943" si="256">+B1938</f>
        <v>41974</v>
      </c>
      <c r="M1938" s="289"/>
      <c r="N1938" s="290">
        <f t="shared" ref="N1938:N1943" si="257">+D1938+I1938</f>
        <v>46</v>
      </c>
      <c r="O1938" s="290">
        <f t="shared" ref="O1938:O1943" si="258">+E1938+J1938</f>
        <v>12.6662</v>
      </c>
    </row>
    <row r="1939" spans="2:15" s="287" customFormat="1" ht="12.6">
      <c r="B1939" s="288">
        <f t="shared" si="247"/>
        <v>42005</v>
      </c>
      <c r="C1939" s="285"/>
      <c r="D1939" s="292">
        <f t="shared" si="255"/>
        <v>59</v>
      </c>
      <c r="E1939" s="301">
        <f t="shared" si="255"/>
        <v>19.815999999999999</v>
      </c>
      <c r="F1939" s="292"/>
      <c r="G1939" s="288">
        <f t="shared" si="248"/>
        <v>42005</v>
      </c>
      <c r="H1939" s="292"/>
      <c r="I1939" s="292">
        <f t="shared" si="249"/>
        <v>0</v>
      </c>
      <c r="J1939" s="290">
        <f t="shared" si="250"/>
        <v>0</v>
      </c>
      <c r="K1939" s="285"/>
      <c r="L1939" s="288">
        <f t="shared" si="256"/>
        <v>42005</v>
      </c>
      <c r="M1939" s="289"/>
      <c r="N1939" s="290">
        <f t="shared" si="257"/>
        <v>59</v>
      </c>
      <c r="O1939" s="290">
        <f t="shared" si="258"/>
        <v>19.815999999999999</v>
      </c>
    </row>
    <row r="1940" spans="2:15" s="287" customFormat="1" ht="12.6">
      <c r="B1940" s="288">
        <f t="shared" si="247"/>
        <v>42036</v>
      </c>
      <c r="C1940" s="285"/>
      <c r="D1940" s="292">
        <f t="shared" si="255"/>
        <v>46</v>
      </c>
      <c r="E1940" s="301">
        <f t="shared" si="255"/>
        <v>15.2257</v>
      </c>
      <c r="F1940" s="292"/>
      <c r="G1940" s="288">
        <f t="shared" si="248"/>
        <v>42036</v>
      </c>
      <c r="H1940" s="292"/>
      <c r="I1940" s="292">
        <f t="shared" si="249"/>
        <v>0</v>
      </c>
      <c r="J1940" s="290">
        <f t="shared" si="250"/>
        <v>0</v>
      </c>
      <c r="K1940" s="285"/>
      <c r="L1940" s="288">
        <f t="shared" si="256"/>
        <v>42036</v>
      </c>
      <c r="M1940" s="289"/>
      <c r="N1940" s="290">
        <f t="shared" si="257"/>
        <v>46</v>
      </c>
      <c r="O1940" s="290">
        <f t="shared" si="258"/>
        <v>15.2257</v>
      </c>
    </row>
    <row r="1941" spans="2:15" s="287" customFormat="1" ht="12.6">
      <c r="B1941" s="288">
        <f t="shared" si="247"/>
        <v>42064</v>
      </c>
      <c r="C1941" s="285"/>
      <c r="D1941" s="292">
        <f t="shared" si="255"/>
        <v>46</v>
      </c>
      <c r="E1941" s="301">
        <f t="shared" si="255"/>
        <v>16.502400000000002</v>
      </c>
      <c r="F1941" s="292"/>
      <c r="G1941" s="288">
        <f t="shared" si="248"/>
        <v>42064</v>
      </c>
      <c r="H1941" s="292"/>
      <c r="I1941" s="292">
        <f t="shared" si="249"/>
        <v>0</v>
      </c>
      <c r="J1941" s="290">
        <f t="shared" si="250"/>
        <v>0</v>
      </c>
      <c r="K1941" s="285"/>
      <c r="L1941" s="288">
        <f t="shared" si="256"/>
        <v>42064</v>
      </c>
      <c r="M1941" s="289"/>
      <c r="N1941" s="290">
        <f t="shared" si="257"/>
        <v>46</v>
      </c>
      <c r="O1941" s="290">
        <f t="shared" si="258"/>
        <v>16.502400000000002</v>
      </c>
    </row>
    <row r="1942" spans="2:15" s="287" customFormat="1" ht="12.6">
      <c r="B1942" s="288">
        <f t="shared" si="247"/>
        <v>42095</v>
      </c>
      <c r="C1942" s="285"/>
      <c r="D1942" s="292">
        <f t="shared" si="255"/>
        <v>45</v>
      </c>
      <c r="E1942" s="301">
        <f t="shared" si="255"/>
        <v>21.0944</v>
      </c>
      <c r="F1942" s="292"/>
      <c r="G1942" s="288">
        <f t="shared" si="248"/>
        <v>42095</v>
      </c>
      <c r="H1942" s="292"/>
      <c r="I1942" s="292">
        <f t="shared" si="249"/>
        <v>0</v>
      </c>
      <c r="J1942" s="290">
        <f t="shared" si="250"/>
        <v>0</v>
      </c>
      <c r="K1942" s="285"/>
      <c r="L1942" s="288">
        <f t="shared" si="256"/>
        <v>42095</v>
      </c>
      <c r="M1942" s="289"/>
      <c r="N1942" s="290">
        <f t="shared" si="257"/>
        <v>45</v>
      </c>
      <c r="O1942" s="290">
        <f t="shared" si="258"/>
        <v>21.0944</v>
      </c>
    </row>
    <row r="1943" spans="2:15" s="287" customFormat="1" ht="12.6">
      <c r="B1943" s="288">
        <f t="shared" si="247"/>
        <v>42125</v>
      </c>
      <c r="C1943" s="285"/>
      <c r="D1943" s="292">
        <f t="shared" si="255"/>
        <v>45</v>
      </c>
      <c r="E1943" s="301">
        <f t="shared" si="255"/>
        <v>22.441299999999998</v>
      </c>
      <c r="F1943" s="292"/>
      <c r="G1943" s="288">
        <f t="shared" si="248"/>
        <v>42125</v>
      </c>
      <c r="H1943" s="292"/>
      <c r="I1943" s="292">
        <f t="shared" si="249"/>
        <v>0</v>
      </c>
      <c r="J1943" s="290">
        <f t="shared" si="250"/>
        <v>0</v>
      </c>
      <c r="K1943" s="285"/>
      <c r="L1943" s="288">
        <f t="shared" si="256"/>
        <v>42125</v>
      </c>
      <c r="M1943" s="289"/>
      <c r="N1943" s="290">
        <f t="shared" si="257"/>
        <v>45</v>
      </c>
      <c r="O1943" s="290">
        <f t="shared" si="258"/>
        <v>22.441299999999998</v>
      </c>
    </row>
    <row r="1944" spans="2:15" s="287" customFormat="1" ht="12.6">
      <c r="B1944" s="288">
        <f t="shared" si="247"/>
        <v>42156</v>
      </c>
      <c r="C1944" s="285"/>
      <c r="D1944" s="292">
        <f t="shared" si="255"/>
        <v>45</v>
      </c>
      <c r="E1944" s="301">
        <f t="shared" si="255"/>
        <v>23.739699999999999</v>
      </c>
      <c r="F1944" s="292"/>
      <c r="G1944" s="288">
        <f t="shared" si="248"/>
        <v>42156</v>
      </c>
      <c r="H1944" s="292"/>
      <c r="I1944" s="292">
        <f t="shared" si="249"/>
        <v>0</v>
      </c>
      <c r="J1944" s="290">
        <f t="shared" si="250"/>
        <v>0</v>
      </c>
      <c r="K1944" s="285"/>
      <c r="L1944" s="288">
        <f t="shared" ref="L1944:L1949" si="259">+B1944</f>
        <v>42156</v>
      </c>
      <c r="M1944" s="289"/>
      <c r="N1944" s="290">
        <f t="shared" ref="N1944:O1946" si="260">+D1944+I1944</f>
        <v>45</v>
      </c>
      <c r="O1944" s="290">
        <f t="shared" si="260"/>
        <v>23.739699999999999</v>
      </c>
    </row>
    <row r="1945" spans="2:15" s="287" customFormat="1" ht="12.6">
      <c r="B1945" s="288">
        <f t="shared" si="247"/>
        <v>42186</v>
      </c>
      <c r="C1945" s="285"/>
      <c r="D1945" s="292">
        <f t="shared" si="255"/>
        <v>45</v>
      </c>
      <c r="E1945" s="301">
        <f t="shared" si="255"/>
        <v>25.0396</v>
      </c>
      <c r="F1945" s="292"/>
      <c r="G1945" s="288">
        <f t="shared" si="248"/>
        <v>42186</v>
      </c>
      <c r="H1945" s="292"/>
      <c r="I1945" s="292">
        <f t="shared" si="249"/>
        <v>0</v>
      </c>
      <c r="J1945" s="290">
        <f t="shared" si="250"/>
        <v>0</v>
      </c>
      <c r="K1945" s="285"/>
      <c r="L1945" s="288">
        <f t="shared" si="259"/>
        <v>42186</v>
      </c>
      <c r="M1945" s="289"/>
      <c r="N1945" s="290">
        <f t="shared" si="260"/>
        <v>45</v>
      </c>
      <c r="O1945" s="290">
        <f t="shared" si="260"/>
        <v>25.0396</v>
      </c>
    </row>
    <row r="1946" spans="2:15" s="287" customFormat="1" ht="12.6">
      <c r="B1946" s="288">
        <f t="shared" si="247"/>
        <v>42217</v>
      </c>
      <c r="C1946" s="285"/>
      <c r="D1946" s="292">
        <f t="shared" si="255"/>
        <v>45</v>
      </c>
      <c r="E1946" s="301">
        <f t="shared" si="255"/>
        <v>25.119599999999998</v>
      </c>
      <c r="F1946" s="292"/>
      <c r="G1946" s="288">
        <f t="shared" si="248"/>
        <v>42217</v>
      </c>
      <c r="H1946" s="292"/>
      <c r="I1946" s="292">
        <f t="shared" si="249"/>
        <v>0</v>
      </c>
      <c r="J1946" s="290">
        <f t="shared" si="250"/>
        <v>0</v>
      </c>
      <c r="K1946" s="285"/>
      <c r="L1946" s="288">
        <f t="shared" si="259"/>
        <v>42217</v>
      </c>
      <c r="M1946" s="289"/>
      <c r="N1946" s="290">
        <f t="shared" si="260"/>
        <v>45</v>
      </c>
      <c r="O1946" s="290">
        <f t="shared" si="260"/>
        <v>25.119599999999998</v>
      </c>
    </row>
    <row r="1947" spans="2:15" s="287" customFormat="1" ht="12.6">
      <c r="B1947" s="288">
        <f t="shared" si="247"/>
        <v>42248</v>
      </c>
      <c r="C1947" s="285"/>
      <c r="D1947" s="292">
        <f t="shared" si="255"/>
        <v>45</v>
      </c>
      <c r="E1947" s="301">
        <f t="shared" si="255"/>
        <v>25.224599999999999</v>
      </c>
      <c r="F1947" s="292"/>
      <c r="G1947" s="288">
        <f t="shared" si="248"/>
        <v>42248</v>
      </c>
      <c r="H1947" s="292"/>
      <c r="I1947" s="292">
        <f t="shared" si="249"/>
        <v>0</v>
      </c>
      <c r="J1947" s="290">
        <f t="shared" si="250"/>
        <v>0</v>
      </c>
      <c r="K1947" s="285"/>
      <c r="L1947" s="288">
        <f t="shared" si="259"/>
        <v>42248</v>
      </c>
      <c r="M1947" s="289"/>
      <c r="N1947" s="290">
        <f t="shared" ref="N1947:O1949" si="261">+D1947+I1947</f>
        <v>45</v>
      </c>
      <c r="O1947" s="290">
        <f t="shared" si="261"/>
        <v>25.224599999999999</v>
      </c>
    </row>
    <row r="1948" spans="2:15" s="287" customFormat="1" ht="12.6">
      <c r="B1948" s="288">
        <f t="shared" si="247"/>
        <v>42278</v>
      </c>
      <c r="C1948" s="285"/>
      <c r="D1948" s="292">
        <f t="shared" si="255"/>
        <v>45</v>
      </c>
      <c r="E1948" s="301">
        <f t="shared" si="255"/>
        <v>25.652000000000001</v>
      </c>
      <c r="F1948" s="292"/>
      <c r="G1948" s="288">
        <f t="shared" si="248"/>
        <v>42278</v>
      </c>
      <c r="H1948" s="292"/>
      <c r="I1948" s="292">
        <f t="shared" si="249"/>
        <v>0</v>
      </c>
      <c r="J1948" s="290">
        <f t="shared" si="250"/>
        <v>0</v>
      </c>
      <c r="K1948" s="285"/>
      <c r="L1948" s="288">
        <f t="shared" si="259"/>
        <v>42278</v>
      </c>
      <c r="M1948" s="289"/>
      <c r="N1948" s="290">
        <f t="shared" si="261"/>
        <v>45</v>
      </c>
      <c r="O1948" s="290">
        <f t="shared" si="261"/>
        <v>25.652000000000001</v>
      </c>
    </row>
    <row r="1949" spans="2:15" s="287" customFormat="1" ht="12.6">
      <c r="B1949" s="288">
        <f t="shared" si="247"/>
        <v>42309</v>
      </c>
      <c r="C1949" s="285"/>
      <c r="D1949" s="292">
        <f t="shared" si="255"/>
        <v>45</v>
      </c>
      <c r="E1949" s="301">
        <f t="shared" si="255"/>
        <v>25.709700000000002</v>
      </c>
      <c r="F1949" s="292"/>
      <c r="G1949" s="288">
        <f t="shared" si="248"/>
        <v>42309</v>
      </c>
      <c r="H1949" s="292"/>
      <c r="I1949" s="292">
        <f t="shared" si="249"/>
        <v>0</v>
      </c>
      <c r="J1949" s="290">
        <f t="shared" si="250"/>
        <v>0</v>
      </c>
      <c r="K1949" s="285"/>
      <c r="L1949" s="288">
        <f t="shared" si="259"/>
        <v>42309</v>
      </c>
      <c r="M1949" s="289"/>
      <c r="N1949" s="290">
        <f t="shared" si="261"/>
        <v>45</v>
      </c>
      <c r="O1949" s="290">
        <f t="shared" si="261"/>
        <v>25.709700000000002</v>
      </c>
    </row>
    <row r="1950" spans="2:15" s="287" customFormat="1" ht="12.6">
      <c r="B1950" s="288">
        <f t="shared" si="247"/>
        <v>42339</v>
      </c>
      <c r="C1950" s="285"/>
      <c r="D1950" s="292">
        <f t="shared" si="255"/>
        <v>45</v>
      </c>
      <c r="E1950" s="301">
        <f t="shared" si="255"/>
        <v>25.7654</v>
      </c>
      <c r="F1950" s="292"/>
      <c r="G1950" s="288">
        <f t="shared" si="248"/>
        <v>42339</v>
      </c>
      <c r="H1950" s="292"/>
      <c r="I1950" s="292">
        <f t="shared" si="249"/>
        <v>0</v>
      </c>
      <c r="J1950" s="290">
        <f t="shared" si="250"/>
        <v>0</v>
      </c>
      <c r="K1950" s="285"/>
      <c r="L1950" s="288">
        <f t="shared" ref="L1950:L1955" si="262">+B1950</f>
        <v>42339</v>
      </c>
      <c r="M1950" s="289"/>
      <c r="N1950" s="290">
        <f t="shared" ref="N1950:O1952" si="263">+D1950+I1950</f>
        <v>45</v>
      </c>
      <c r="O1950" s="290">
        <f t="shared" si="263"/>
        <v>25.7654</v>
      </c>
    </row>
    <row r="1951" spans="2:15" s="287" customFormat="1" ht="12.6">
      <c r="B1951" s="288">
        <f t="shared" si="247"/>
        <v>42370</v>
      </c>
      <c r="C1951" s="285"/>
      <c r="D1951" s="292">
        <f t="shared" si="255"/>
        <v>45</v>
      </c>
      <c r="E1951" s="301">
        <f t="shared" si="255"/>
        <v>25.8185</v>
      </c>
      <c r="F1951" s="292"/>
      <c r="G1951" s="288">
        <f t="shared" si="248"/>
        <v>42370</v>
      </c>
      <c r="H1951" s="292"/>
      <c r="I1951" s="292">
        <f t="shared" si="249"/>
        <v>0</v>
      </c>
      <c r="J1951" s="290">
        <f t="shared" si="250"/>
        <v>0</v>
      </c>
      <c r="K1951" s="285"/>
      <c r="L1951" s="288">
        <f t="shared" si="262"/>
        <v>42370</v>
      </c>
      <c r="M1951" s="289"/>
      <c r="N1951" s="290">
        <f t="shared" si="263"/>
        <v>45</v>
      </c>
      <c r="O1951" s="290">
        <f t="shared" si="263"/>
        <v>25.8185</v>
      </c>
    </row>
    <row r="1952" spans="2:15" s="287" customFormat="1" ht="12.6">
      <c r="B1952" s="288">
        <f t="shared" si="247"/>
        <v>42401</v>
      </c>
      <c r="C1952" s="285"/>
      <c r="D1952" s="292">
        <f t="shared" si="255"/>
        <v>45</v>
      </c>
      <c r="E1952" s="301">
        <f t="shared" si="255"/>
        <v>28.432700000000001</v>
      </c>
      <c r="F1952" s="292"/>
      <c r="G1952" s="288">
        <f t="shared" si="248"/>
        <v>42401</v>
      </c>
      <c r="H1952" s="292"/>
      <c r="I1952" s="292">
        <f t="shared" si="249"/>
        <v>0</v>
      </c>
      <c r="J1952" s="290">
        <f t="shared" si="250"/>
        <v>0</v>
      </c>
      <c r="K1952" s="285"/>
      <c r="L1952" s="288">
        <f t="shared" si="262"/>
        <v>42401</v>
      </c>
      <c r="M1952" s="289"/>
      <c r="N1952" s="290">
        <f t="shared" si="263"/>
        <v>45</v>
      </c>
      <c r="O1952" s="290">
        <f t="shared" si="263"/>
        <v>28.432700000000001</v>
      </c>
    </row>
    <row r="1953" spans="2:15" s="287" customFormat="1" ht="12.6">
      <c r="B1953" s="288">
        <f t="shared" si="247"/>
        <v>42430</v>
      </c>
      <c r="C1953" s="285"/>
      <c r="D1953" s="292">
        <f t="shared" si="255"/>
        <v>45</v>
      </c>
      <c r="E1953" s="301">
        <f t="shared" si="255"/>
        <v>29.770499999999998</v>
      </c>
      <c r="F1953" s="292"/>
      <c r="G1953" s="288">
        <f t="shared" si="248"/>
        <v>42430</v>
      </c>
      <c r="H1953" s="292"/>
      <c r="I1953" s="292">
        <f t="shared" si="249"/>
        <v>0</v>
      </c>
      <c r="J1953" s="290">
        <f t="shared" si="250"/>
        <v>0</v>
      </c>
      <c r="K1953" s="285"/>
      <c r="L1953" s="288">
        <f t="shared" si="262"/>
        <v>42430</v>
      </c>
      <c r="M1953" s="289"/>
      <c r="N1953" s="290">
        <f t="shared" ref="N1953:O1955" si="264">+D1953+I1953</f>
        <v>45</v>
      </c>
      <c r="O1953" s="290">
        <f t="shared" si="264"/>
        <v>29.770499999999998</v>
      </c>
    </row>
    <row r="1954" spans="2:15" s="287" customFormat="1" ht="12.6">
      <c r="B1954" s="288">
        <f t="shared" si="247"/>
        <v>42461</v>
      </c>
      <c r="C1954" s="285"/>
      <c r="D1954" s="292">
        <f t="shared" si="255"/>
        <v>45</v>
      </c>
      <c r="E1954" s="301">
        <f t="shared" si="255"/>
        <v>31.962399999999999</v>
      </c>
      <c r="F1954" s="292"/>
      <c r="G1954" s="288">
        <f t="shared" si="248"/>
        <v>42461</v>
      </c>
      <c r="H1954" s="292"/>
      <c r="I1954" s="292">
        <f t="shared" si="249"/>
        <v>0</v>
      </c>
      <c r="J1954" s="290">
        <f t="shared" si="250"/>
        <v>0</v>
      </c>
      <c r="K1954" s="285"/>
      <c r="L1954" s="288">
        <f t="shared" si="262"/>
        <v>42461</v>
      </c>
      <c r="M1954" s="289"/>
      <c r="N1954" s="290">
        <f t="shared" si="264"/>
        <v>45</v>
      </c>
      <c r="O1954" s="290">
        <f t="shared" si="264"/>
        <v>31.962399999999999</v>
      </c>
    </row>
    <row r="1955" spans="2:15" s="287" customFormat="1" ht="12.6">
      <c r="B1955" s="288">
        <f t="shared" si="247"/>
        <v>42491</v>
      </c>
      <c r="C1955" s="285"/>
      <c r="D1955" s="292">
        <f t="shared" si="255"/>
        <v>45</v>
      </c>
      <c r="E1955" s="301">
        <f t="shared" si="255"/>
        <v>33.378100000000003</v>
      </c>
      <c r="F1955" s="292"/>
      <c r="G1955" s="288">
        <f t="shared" si="248"/>
        <v>42491</v>
      </c>
      <c r="H1955" s="292"/>
      <c r="I1955" s="292">
        <f t="shared" si="249"/>
        <v>0</v>
      </c>
      <c r="J1955" s="290">
        <f t="shared" si="250"/>
        <v>0</v>
      </c>
      <c r="K1955" s="285"/>
      <c r="L1955" s="288">
        <f t="shared" si="262"/>
        <v>42491</v>
      </c>
      <c r="M1955" s="289"/>
      <c r="N1955" s="290">
        <f t="shared" si="264"/>
        <v>45</v>
      </c>
      <c r="O1955" s="290">
        <f t="shared" si="264"/>
        <v>33.378100000000003</v>
      </c>
    </row>
    <row r="1956" spans="2:15" s="287" customFormat="1" ht="12.6">
      <c r="B1956" s="288">
        <f t="shared" ref="B1956:B1987" si="265">+B1752</f>
        <v>42522</v>
      </c>
      <c r="C1956" s="285"/>
      <c r="D1956" s="292">
        <f t="shared" ref="D1956:E1975" si="266">+D599</f>
        <v>45</v>
      </c>
      <c r="E1956" s="301">
        <f t="shared" si="266"/>
        <v>34.7333</v>
      </c>
      <c r="F1956" s="292"/>
      <c r="G1956" s="288">
        <f t="shared" ref="G1956:G1987" si="267">+B1231</f>
        <v>42522</v>
      </c>
      <c r="H1956" s="292"/>
      <c r="I1956" s="292">
        <f t="shared" ref="I1956:I1987" si="268">+D1231</f>
        <v>0</v>
      </c>
      <c r="J1956" s="290">
        <f t="shared" ref="J1956:J1987" si="269">+E1231</f>
        <v>0</v>
      </c>
      <c r="K1956" s="285"/>
      <c r="L1956" s="288">
        <f t="shared" ref="L1956:L1961" si="270">+B1956</f>
        <v>42522</v>
      </c>
      <c r="M1956" s="289"/>
      <c r="N1956" s="290">
        <f t="shared" ref="N1956:O1958" si="271">+D1956+I1956</f>
        <v>45</v>
      </c>
      <c r="O1956" s="290">
        <f t="shared" si="271"/>
        <v>34.7333</v>
      </c>
    </row>
    <row r="1957" spans="2:15" s="287" customFormat="1" ht="12.6">
      <c r="B1957" s="288">
        <f t="shared" si="265"/>
        <v>42552</v>
      </c>
      <c r="C1957" s="285"/>
      <c r="D1957" s="292">
        <f t="shared" si="266"/>
        <v>45</v>
      </c>
      <c r="E1957" s="301">
        <f t="shared" si="266"/>
        <v>36.088999999999999</v>
      </c>
      <c r="F1957" s="292"/>
      <c r="G1957" s="288">
        <f t="shared" si="267"/>
        <v>42552</v>
      </c>
      <c r="H1957" s="292"/>
      <c r="I1957" s="292">
        <f t="shared" si="268"/>
        <v>0</v>
      </c>
      <c r="J1957" s="290">
        <f t="shared" si="269"/>
        <v>0</v>
      </c>
      <c r="K1957" s="285"/>
      <c r="L1957" s="288">
        <f t="shared" si="270"/>
        <v>42552</v>
      </c>
      <c r="M1957" s="289"/>
      <c r="N1957" s="290">
        <f t="shared" si="271"/>
        <v>45</v>
      </c>
      <c r="O1957" s="290">
        <f t="shared" si="271"/>
        <v>36.088999999999999</v>
      </c>
    </row>
    <row r="1958" spans="2:15" s="287" customFormat="1" ht="12.6">
      <c r="B1958" s="288">
        <f t="shared" si="265"/>
        <v>42583</v>
      </c>
      <c r="C1958" s="285"/>
      <c r="D1958" s="292">
        <f t="shared" si="266"/>
        <v>45</v>
      </c>
      <c r="E1958" s="301">
        <f t="shared" si="266"/>
        <v>37.479100000000003</v>
      </c>
      <c r="F1958" s="292"/>
      <c r="G1958" s="288">
        <f t="shared" si="267"/>
        <v>42583</v>
      </c>
      <c r="H1958" s="292"/>
      <c r="I1958" s="292">
        <f t="shared" si="268"/>
        <v>0</v>
      </c>
      <c r="J1958" s="290">
        <f t="shared" si="269"/>
        <v>0</v>
      </c>
      <c r="K1958" s="285"/>
      <c r="L1958" s="288">
        <f t="shared" si="270"/>
        <v>42583</v>
      </c>
      <c r="M1958" s="289"/>
      <c r="N1958" s="290">
        <f t="shared" si="271"/>
        <v>45</v>
      </c>
      <c r="O1958" s="290">
        <f t="shared" si="271"/>
        <v>37.479100000000003</v>
      </c>
    </row>
    <row r="1959" spans="2:15" s="287" customFormat="1" ht="12.6">
      <c r="B1959" s="288">
        <f t="shared" si="265"/>
        <v>42614</v>
      </c>
      <c r="C1959" s="285"/>
      <c r="D1959" s="292">
        <f t="shared" si="266"/>
        <v>45</v>
      </c>
      <c r="E1959" s="301">
        <f t="shared" si="266"/>
        <v>38.888500000000001</v>
      </c>
      <c r="F1959" s="292"/>
      <c r="G1959" s="288">
        <f t="shared" si="267"/>
        <v>42614</v>
      </c>
      <c r="H1959" s="292"/>
      <c r="I1959" s="292">
        <f t="shared" si="268"/>
        <v>0</v>
      </c>
      <c r="J1959" s="290">
        <f t="shared" si="269"/>
        <v>0</v>
      </c>
      <c r="K1959" s="285"/>
      <c r="L1959" s="288">
        <f t="shared" si="270"/>
        <v>42614</v>
      </c>
      <c r="M1959" s="289"/>
      <c r="N1959" s="290">
        <f t="shared" ref="N1959:O1961" si="272">+D1959+I1959</f>
        <v>45</v>
      </c>
      <c r="O1959" s="290">
        <f t="shared" si="272"/>
        <v>38.888500000000001</v>
      </c>
    </row>
    <row r="1960" spans="2:15" s="287" customFormat="1" ht="12.6">
      <c r="B1960" s="288">
        <f t="shared" si="265"/>
        <v>42644</v>
      </c>
      <c r="C1960" s="285"/>
      <c r="D1960" s="292">
        <f t="shared" si="266"/>
        <v>45</v>
      </c>
      <c r="E1960" s="301">
        <f t="shared" si="266"/>
        <v>40.581400000000002</v>
      </c>
      <c r="F1960" s="292"/>
      <c r="G1960" s="288">
        <f t="shared" si="267"/>
        <v>42644</v>
      </c>
      <c r="H1960" s="292"/>
      <c r="I1960" s="292">
        <f t="shared" si="268"/>
        <v>0</v>
      </c>
      <c r="J1960" s="290">
        <f t="shared" si="269"/>
        <v>0</v>
      </c>
      <c r="K1960" s="285"/>
      <c r="L1960" s="288">
        <f t="shared" si="270"/>
        <v>42644</v>
      </c>
      <c r="M1960" s="289"/>
      <c r="N1960" s="290">
        <f t="shared" si="272"/>
        <v>45</v>
      </c>
      <c r="O1960" s="290">
        <f t="shared" si="272"/>
        <v>40.581400000000002</v>
      </c>
    </row>
    <row r="1961" spans="2:15" s="287" customFormat="1" ht="12.6">
      <c r="B1961" s="288">
        <f t="shared" si="265"/>
        <v>42675</v>
      </c>
      <c r="C1961" s="285"/>
      <c r="D1961" s="292">
        <f t="shared" si="266"/>
        <v>45</v>
      </c>
      <c r="E1961" s="301">
        <f t="shared" si="266"/>
        <v>41.952500000000001</v>
      </c>
      <c r="F1961" s="292"/>
      <c r="G1961" s="288">
        <f t="shared" si="267"/>
        <v>42675</v>
      </c>
      <c r="H1961" s="292"/>
      <c r="I1961" s="292">
        <f t="shared" si="268"/>
        <v>0</v>
      </c>
      <c r="J1961" s="290">
        <f t="shared" si="269"/>
        <v>0</v>
      </c>
      <c r="K1961" s="285"/>
      <c r="L1961" s="288">
        <f t="shared" si="270"/>
        <v>42675</v>
      </c>
      <c r="M1961" s="289"/>
      <c r="N1961" s="290">
        <f t="shared" si="272"/>
        <v>45</v>
      </c>
      <c r="O1961" s="290">
        <f t="shared" si="272"/>
        <v>41.952500000000001</v>
      </c>
    </row>
    <row r="1962" spans="2:15" s="287" customFormat="1" ht="12.6">
      <c r="B1962" s="288">
        <f t="shared" si="265"/>
        <v>42705</v>
      </c>
      <c r="C1962" s="285"/>
      <c r="D1962" s="292">
        <f t="shared" si="266"/>
        <v>45</v>
      </c>
      <c r="E1962" s="301">
        <f t="shared" si="266"/>
        <v>43.3245</v>
      </c>
      <c r="F1962" s="292"/>
      <c r="G1962" s="288">
        <f t="shared" si="267"/>
        <v>42705</v>
      </c>
      <c r="H1962" s="292"/>
      <c r="I1962" s="292">
        <f t="shared" si="268"/>
        <v>0</v>
      </c>
      <c r="J1962" s="290">
        <f t="shared" si="269"/>
        <v>0</v>
      </c>
      <c r="K1962" s="285"/>
      <c r="L1962" s="288">
        <f t="shared" ref="L1962:L1967" si="273">+B1962</f>
        <v>42705</v>
      </c>
      <c r="M1962" s="289"/>
      <c r="N1962" s="290">
        <f t="shared" ref="N1962:O1967" si="274">+D1962+I1962</f>
        <v>45</v>
      </c>
      <c r="O1962" s="290">
        <f t="shared" si="274"/>
        <v>43.3245</v>
      </c>
    </row>
    <row r="1963" spans="2:15" s="287" customFormat="1" ht="12.6">
      <c r="B1963" s="288">
        <f t="shared" si="265"/>
        <v>42736</v>
      </c>
      <c r="C1963" s="285"/>
      <c r="D1963" s="292">
        <f t="shared" si="266"/>
        <v>45</v>
      </c>
      <c r="E1963" s="301">
        <f t="shared" si="266"/>
        <v>43.679400000000001</v>
      </c>
      <c r="F1963" s="292"/>
      <c r="G1963" s="288">
        <f t="shared" si="267"/>
        <v>42736</v>
      </c>
      <c r="H1963" s="292"/>
      <c r="I1963" s="292">
        <f t="shared" si="268"/>
        <v>0</v>
      </c>
      <c r="J1963" s="290">
        <f t="shared" si="269"/>
        <v>0</v>
      </c>
      <c r="K1963" s="285"/>
      <c r="L1963" s="288">
        <f t="shared" si="273"/>
        <v>42736</v>
      </c>
      <c r="M1963" s="289"/>
      <c r="N1963" s="290">
        <f t="shared" si="274"/>
        <v>45</v>
      </c>
      <c r="O1963" s="290">
        <f t="shared" si="274"/>
        <v>43.679400000000001</v>
      </c>
    </row>
    <row r="1964" spans="2:15" s="287" customFormat="1" ht="12.6">
      <c r="B1964" s="288">
        <f t="shared" si="265"/>
        <v>42767</v>
      </c>
      <c r="C1964" s="285"/>
      <c r="D1964" s="292">
        <f t="shared" si="266"/>
        <v>44</v>
      </c>
      <c r="E1964" s="301">
        <f t="shared" si="266"/>
        <v>45.047800000000002</v>
      </c>
      <c r="F1964" s="292"/>
      <c r="G1964" s="288">
        <f t="shared" si="267"/>
        <v>42767</v>
      </c>
      <c r="H1964" s="292"/>
      <c r="I1964" s="292">
        <f t="shared" si="268"/>
        <v>0</v>
      </c>
      <c r="J1964" s="290">
        <f t="shared" si="269"/>
        <v>0</v>
      </c>
      <c r="K1964" s="285"/>
      <c r="L1964" s="288">
        <f t="shared" si="273"/>
        <v>42767</v>
      </c>
      <c r="M1964" s="289"/>
      <c r="N1964" s="290">
        <f t="shared" si="274"/>
        <v>44</v>
      </c>
      <c r="O1964" s="290">
        <f t="shared" si="274"/>
        <v>45.047800000000002</v>
      </c>
    </row>
    <row r="1965" spans="2:15" s="287" customFormat="1" ht="12.6">
      <c r="B1965" s="288">
        <f t="shared" si="265"/>
        <v>42795</v>
      </c>
      <c r="C1965" s="285"/>
      <c r="D1965" s="292">
        <f t="shared" si="266"/>
        <v>44</v>
      </c>
      <c r="E1965" s="301">
        <f t="shared" si="266"/>
        <v>46.4208</v>
      </c>
      <c r="F1965" s="292"/>
      <c r="G1965" s="288">
        <f t="shared" si="267"/>
        <v>42795</v>
      </c>
      <c r="H1965" s="292"/>
      <c r="I1965" s="292">
        <f t="shared" si="268"/>
        <v>0</v>
      </c>
      <c r="J1965" s="290">
        <f t="shared" si="269"/>
        <v>0</v>
      </c>
      <c r="K1965" s="285"/>
      <c r="L1965" s="288">
        <f t="shared" si="273"/>
        <v>42795</v>
      </c>
      <c r="M1965" s="289"/>
      <c r="N1965" s="290">
        <f t="shared" si="274"/>
        <v>44</v>
      </c>
      <c r="O1965" s="290">
        <f t="shared" si="274"/>
        <v>46.4208</v>
      </c>
    </row>
    <row r="1966" spans="2:15" s="287" customFormat="1" ht="12.6">
      <c r="B1966" s="288">
        <f t="shared" si="265"/>
        <v>42826</v>
      </c>
      <c r="C1966" s="285"/>
      <c r="D1966" s="292">
        <f t="shared" si="266"/>
        <v>44</v>
      </c>
      <c r="E1966" s="301">
        <f t="shared" si="266"/>
        <v>48.668399999999998</v>
      </c>
      <c r="F1966" s="292"/>
      <c r="G1966" s="288">
        <f t="shared" si="267"/>
        <v>42826</v>
      </c>
      <c r="H1966" s="292"/>
      <c r="I1966" s="292">
        <f t="shared" si="268"/>
        <v>0</v>
      </c>
      <c r="J1966" s="290">
        <f t="shared" si="269"/>
        <v>0</v>
      </c>
      <c r="K1966" s="285"/>
      <c r="L1966" s="288">
        <f t="shared" si="273"/>
        <v>42826</v>
      </c>
      <c r="M1966" s="289"/>
      <c r="N1966" s="290">
        <f t="shared" si="274"/>
        <v>44</v>
      </c>
      <c r="O1966" s="290">
        <f t="shared" si="274"/>
        <v>48.668399999999998</v>
      </c>
    </row>
    <row r="1967" spans="2:15" s="287" customFormat="1" ht="12.6">
      <c r="B1967" s="288">
        <f t="shared" si="265"/>
        <v>42856</v>
      </c>
      <c r="C1967" s="285"/>
      <c r="D1967" s="292">
        <f t="shared" si="266"/>
        <v>44</v>
      </c>
      <c r="E1967" s="301">
        <f t="shared" si="266"/>
        <v>50.054400000000001</v>
      </c>
      <c r="F1967" s="292"/>
      <c r="G1967" s="288">
        <f t="shared" si="267"/>
        <v>42856</v>
      </c>
      <c r="H1967" s="292"/>
      <c r="I1967" s="292">
        <f t="shared" si="268"/>
        <v>0</v>
      </c>
      <c r="J1967" s="290">
        <f t="shared" si="269"/>
        <v>0</v>
      </c>
      <c r="K1967" s="285"/>
      <c r="L1967" s="288">
        <f t="shared" si="273"/>
        <v>42856</v>
      </c>
      <c r="M1967" s="289"/>
      <c r="N1967" s="290">
        <f t="shared" si="274"/>
        <v>44</v>
      </c>
      <c r="O1967" s="290">
        <f t="shared" si="274"/>
        <v>50.054400000000001</v>
      </c>
    </row>
    <row r="1968" spans="2:15" s="287" customFormat="1" ht="12.6">
      <c r="B1968" s="288">
        <f t="shared" si="265"/>
        <v>42887</v>
      </c>
      <c r="C1968" s="285"/>
      <c r="D1968" s="292">
        <f t="shared" si="266"/>
        <v>43</v>
      </c>
      <c r="E1968" s="301">
        <f t="shared" si="266"/>
        <v>7.2751000000000001</v>
      </c>
      <c r="F1968" s="292"/>
      <c r="G1968" s="288">
        <f t="shared" si="267"/>
        <v>42887</v>
      </c>
      <c r="H1968" s="292"/>
      <c r="I1968" s="292">
        <f t="shared" si="268"/>
        <v>0</v>
      </c>
      <c r="J1968" s="290">
        <f t="shared" si="269"/>
        <v>0</v>
      </c>
      <c r="K1968" s="285"/>
      <c r="L1968" s="288">
        <f t="shared" ref="L1968:L1973" si="275">+B1968</f>
        <v>42887</v>
      </c>
      <c r="M1968" s="289"/>
      <c r="N1968" s="290">
        <f t="shared" ref="N1968:O1970" si="276">+D1968+I1968</f>
        <v>43</v>
      </c>
      <c r="O1968" s="290">
        <f t="shared" si="276"/>
        <v>7.2751000000000001</v>
      </c>
    </row>
    <row r="1969" spans="2:15" s="287" customFormat="1" ht="12.6">
      <c r="B1969" s="288">
        <f t="shared" si="265"/>
        <v>42917</v>
      </c>
      <c r="C1969" s="285"/>
      <c r="D1969" s="292">
        <f t="shared" si="266"/>
        <v>43</v>
      </c>
      <c r="E1969" s="301">
        <f t="shared" si="266"/>
        <v>8.6089000000000002</v>
      </c>
      <c r="F1969" s="292"/>
      <c r="G1969" s="288">
        <f t="shared" si="267"/>
        <v>42917</v>
      </c>
      <c r="H1969" s="292"/>
      <c r="I1969" s="292">
        <f t="shared" si="268"/>
        <v>0</v>
      </c>
      <c r="J1969" s="290">
        <f t="shared" si="269"/>
        <v>0</v>
      </c>
      <c r="K1969" s="285"/>
      <c r="L1969" s="288">
        <f t="shared" si="275"/>
        <v>42917</v>
      </c>
      <c r="M1969" s="289"/>
      <c r="N1969" s="290">
        <f t="shared" si="276"/>
        <v>43</v>
      </c>
      <c r="O1969" s="290">
        <f t="shared" si="276"/>
        <v>8.6089000000000002</v>
      </c>
    </row>
    <row r="1970" spans="2:15" s="287" customFormat="1" ht="12.6">
      <c r="B1970" s="288">
        <f t="shared" si="265"/>
        <v>42948</v>
      </c>
      <c r="C1970" s="285"/>
      <c r="D1970" s="292">
        <f t="shared" si="266"/>
        <v>43</v>
      </c>
      <c r="E1970" s="301">
        <f t="shared" si="266"/>
        <v>9.9541000000000004</v>
      </c>
      <c r="F1970" s="292"/>
      <c r="G1970" s="288">
        <f t="shared" si="267"/>
        <v>42948</v>
      </c>
      <c r="H1970" s="292"/>
      <c r="I1970" s="292">
        <f t="shared" si="268"/>
        <v>0</v>
      </c>
      <c r="J1970" s="290">
        <f t="shared" si="269"/>
        <v>0</v>
      </c>
      <c r="K1970" s="285"/>
      <c r="L1970" s="288">
        <f t="shared" si="275"/>
        <v>42948</v>
      </c>
      <c r="M1970" s="289"/>
      <c r="N1970" s="290">
        <f t="shared" si="276"/>
        <v>43</v>
      </c>
      <c r="O1970" s="290">
        <f t="shared" si="276"/>
        <v>9.9541000000000004</v>
      </c>
    </row>
    <row r="1971" spans="2:15" s="287" customFormat="1" ht="12.6">
      <c r="B1971" s="288">
        <f t="shared" si="265"/>
        <v>42979</v>
      </c>
      <c r="C1971" s="285"/>
      <c r="D1971" s="292">
        <f t="shared" si="266"/>
        <v>43</v>
      </c>
      <c r="E1971" s="301">
        <f t="shared" si="266"/>
        <v>11.317</v>
      </c>
      <c r="F1971" s="292"/>
      <c r="G1971" s="288">
        <f t="shared" si="267"/>
        <v>42979</v>
      </c>
      <c r="H1971" s="292"/>
      <c r="I1971" s="292">
        <f t="shared" si="268"/>
        <v>0</v>
      </c>
      <c r="J1971" s="290">
        <f t="shared" si="269"/>
        <v>0</v>
      </c>
      <c r="K1971" s="285"/>
      <c r="L1971" s="288">
        <f t="shared" si="275"/>
        <v>42979</v>
      </c>
      <c r="M1971" s="289"/>
      <c r="N1971" s="290">
        <f t="shared" ref="N1971:O1976" si="277">+D1971+I1971</f>
        <v>43</v>
      </c>
      <c r="O1971" s="290">
        <f t="shared" si="277"/>
        <v>11.317</v>
      </c>
    </row>
    <row r="1972" spans="2:15" s="287" customFormat="1" ht="12.6">
      <c r="B1972" s="288">
        <f t="shared" si="265"/>
        <v>43009</v>
      </c>
      <c r="C1972" s="285"/>
      <c r="D1972" s="292">
        <f t="shared" si="266"/>
        <v>43</v>
      </c>
      <c r="E1972" s="301">
        <f t="shared" si="266"/>
        <v>12.6607</v>
      </c>
      <c r="F1972" s="292"/>
      <c r="G1972" s="288">
        <f t="shared" si="267"/>
        <v>43009</v>
      </c>
      <c r="H1972" s="292"/>
      <c r="I1972" s="292">
        <f t="shared" si="268"/>
        <v>0</v>
      </c>
      <c r="J1972" s="290">
        <f t="shared" si="269"/>
        <v>0</v>
      </c>
      <c r="K1972" s="285"/>
      <c r="L1972" s="288">
        <f t="shared" si="275"/>
        <v>43009</v>
      </c>
      <c r="M1972" s="289"/>
      <c r="N1972" s="290">
        <f t="shared" si="277"/>
        <v>43</v>
      </c>
      <c r="O1972" s="290">
        <f t="shared" si="277"/>
        <v>12.6607</v>
      </c>
    </row>
    <row r="1973" spans="2:15" s="287" customFormat="1" ht="12.6">
      <c r="B1973" s="288">
        <f t="shared" si="265"/>
        <v>43040</v>
      </c>
      <c r="C1973" s="285"/>
      <c r="D1973" s="292">
        <f t="shared" si="266"/>
        <v>43</v>
      </c>
      <c r="E1973" s="301">
        <f t="shared" si="266"/>
        <v>13.996600000000001</v>
      </c>
      <c r="F1973" s="292"/>
      <c r="G1973" s="288">
        <f t="shared" si="267"/>
        <v>43040</v>
      </c>
      <c r="H1973" s="292"/>
      <c r="I1973" s="292">
        <f t="shared" si="268"/>
        <v>0</v>
      </c>
      <c r="J1973" s="290">
        <f t="shared" si="269"/>
        <v>0</v>
      </c>
      <c r="K1973" s="285"/>
      <c r="L1973" s="288">
        <f t="shared" si="275"/>
        <v>43040</v>
      </c>
      <c r="M1973" s="289"/>
      <c r="N1973" s="290">
        <f t="shared" si="277"/>
        <v>43</v>
      </c>
      <c r="O1973" s="290">
        <f t="shared" si="277"/>
        <v>13.996600000000001</v>
      </c>
    </row>
    <row r="1974" spans="2:15" s="287" customFormat="1" ht="12.6">
      <c r="B1974" s="288">
        <f t="shared" si="265"/>
        <v>43070</v>
      </c>
      <c r="C1974" s="285"/>
      <c r="D1974" s="292">
        <f t="shared" si="266"/>
        <v>46</v>
      </c>
      <c r="E1974" s="301">
        <f t="shared" si="266"/>
        <v>15.3484</v>
      </c>
      <c r="F1974" s="292"/>
      <c r="G1974" s="288">
        <f t="shared" si="267"/>
        <v>43070</v>
      </c>
      <c r="H1974" s="292"/>
      <c r="I1974" s="292">
        <f t="shared" si="268"/>
        <v>0</v>
      </c>
      <c r="J1974" s="290">
        <f t="shared" si="269"/>
        <v>0</v>
      </c>
      <c r="K1974" s="285"/>
      <c r="L1974" s="288">
        <f t="shared" ref="L1974:L1979" si="278">+B1974</f>
        <v>43070</v>
      </c>
      <c r="M1974" s="289"/>
      <c r="N1974" s="290">
        <f t="shared" si="277"/>
        <v>46</v>
      </c>
      <c r="O1974" s="290">
        <f t="shared" si="277"/>
        <v>15.3484</v>
      </c>
    </row>
    <row r="1975" spans="2:15" s="287" customFormat="1" ht="12.6">
      <c r="B1975" s="288">
        <f t="shared" si="265"/>
        <v>43101</v>
      </c>
      <c r="C1975" s="285"/>
      <c r="D1975" s="292">
        <f t="shared" si="266"/>
        <v>46</v>
      </c>
      <c r="E1975" s="301">
        <f t="shared" si="266"/>
        <v>16.689599999999999</v>
      </c>
      <c r="F1975" s="292"/>
      <c r="G1975" s="288">
        <f t="shared" si="267"/>
        <v>43101</v>
      </c>
      <c r="H1975" s="292"/>
      <c r="I1975" s="292">
        <f t="shared" si="268"/>
        <v>0</v>
      </c>
      <c r="J1975" s="290">
        <f t="shared" si="269"/>
        <v>0</v>
      </c>
      <c r="K1975" s="285"/>
      <c r="L1975" s="288">
        <f t="shared" si="278"/>
        <v>43101</v>
      </c>
      <c r="M1975" s="289"/>
      <c r="N1975" s="290">
        <f t="shared" si="277"/>
        <v>46</v>
      </c>
      <c r="O1975" s="290">
        <f t="shared" si="277"/>
        <v>16.689599999999999</v>
      </c>
    </row>
    <row r="1976" spans="2:15" s="287" customFormat="1" ht="12.6">
      <c r="B1976" s="288">
        <f t="shared" si="265"/>
        <v>43132</v>
      </c>
      <c r="C1976" s="285"/>
      <c r="D1976" s="292">
        <f t="shared" ref="D1976:E1995" si="279">+D619</f>
        <v>46</v>
      </c>
      <c r="E1976" s="301">
        <f t="shared" si="279"/>
        <v>18.030899999999999</v>
      </c>
      <c r="F1976" s="292"/>
      <c r="G1976" s="288">
        <f t="shared" si="267"/>
        <v>43132</v>
      </c>
      <c r="H1976" s="292"/>
      <c r="I1976" s="292">
        <f t="shared" si="268"/>
        <v>0</v>
      </c>
      <c r="J1976" s="290">
        <f t="shared" si="269"/>
        <v>0</v>
      </c>
      <c r="K1976" s="285"/>
      <c r="L1976" s="288">
        <f t="shared" si="278"/>
        <v>43132</v>
      </c>
      <c r="M1976" s="289"/>
      <c r="N1976" s="290">
        <f t="shared" si="277"/>
        <v>46</v>
      </c>
      <c r="O1976" s="290">
        <f t="shared" si="277"/>
        <v>18.030899999999999</v>
      </c>
    </row>
    <row r="1977" spans="2:15" s="287" customFormat="1" ht="12.6">
      <c r="B1977" s="288">
        <f t="shared" si="265"/>
        <v>43160</v>
      </c>
      <c r="C1977" s="285"/>
      <c r="D1977" s="292">
        <f t="shared" si="279"/>
        <v>46</v>
      </c>
      <c r="E1977" s="301">
        <f t="shared" si="279"/>
        <v>19.377300000000002</v>
      </c>
      <c r="F1977" s="292"/>
      <c r="G1977" s="288">
        <f t="shared" si="267"/>
        <v>43160</v>
      </c>
      <c r="H1977" s="292"/>
      <c r="I1977" s="292">
        <f t="shared" si="268"/>
        <v>0</v>
      </c>
      <c r="J1977" s="290">
        <f t="shared" si="269"/>
        <v>0</v>
      </c>
      <c r="K1977" s="285"/>
      <c r="L1977" s="288">
        <f t="shared" si="278"/>
        <v>43160</v>
      </c>
      <c r="M1977" s="289"/>
      <c r="N1977" s="290">
        <f t="shared" ref="N1977:O1979" si="280">+D1977+I1977</f>
        <v>46</v>
      </c>
      <c r="O1977" s="290">
        <f t="shared" si="280"/>
        <v>19.377300000000002</v>
      </c>
    </row>
    <row r="1978" spans="2:15" s="287" customFormat="1" ht="12.6">
      <c r="B1978" s="288">
        <f t="shared" si="265"/>
        <v>43191</v>
      </c>
      <c r="C1978" s="285"/>
      <c r="D1978" s="292">
        <f t="shared" si="279"/>
        <v>46</v>
      </c>
      <c r="E1978" s="301">
        <f t="shared" si="279"/>
        <v>21.214200000000002</v>
      </c>
      <c r="F1978" s="292"/>
      <c r="G1978" s="288">
        <f t="shared" si="267"/>
        <v>43191</v>
      </c>
      <c r="H1978" s="292"/>
      <c r="I1978" s="292">
        <f t="shared" si="268"/>
        <v>0</v>
      </c>
      <c r="J1978" s="290">
        <f t="shared" si="269"/>
        <v>0</v>
      </c>
      <c r="K1978" s="285"/>
      <c r="L1978" s="288">
        <f t="shared" si="278"/>
        <v>43191</v>
      </c>
      <c r="M1978" s="289"/>
      <c r="N1978" s="290">
        <f t="shared" si="280"/>
        <v>46</v>
      </c>
      <c r="O1978" s="290">
        <f t="shared" si="280"/>
        <v>21.214200000000002</v>
      </c>
    </row>
    <row r="1979" spans="2:15" s="287" customFormat="1" ht="12.6">
      <c r="B1979" s="288">
        <f t="shared" si="265"/>
        <v>43221</v>
      </c>
      <c r="C1979" s="285"/>
      <c r="D1979" s="292">
        <f t="shared" si="279"/>
        <v>46</v>
      </c>
      <c r="E1979" s="301">
        <f t="shared" si="279"/>
        <v>22.5686</v>
      </c>
      <c r="F1979" s="292"/>
      <c r="G1979" s="288">
        <f t="shared" si="267"/>
        <v>43221</v>
      </c>
      <c r="H1979" s="292"/>
      <c r="I1979" s="292">
        <f t="shared" si="268"/>
        <v>0</v>
      </c>
      <c r="J1979" s="290">
        <f t="shared" si="269"/>
        <v>0</v>
      </c>
      <c r="K1979" s="285"/>
      <c r="L1979" s="288">
        <f t="shared" si="278"/>
        <v>43221</v>
      </c>
      <c r="M1979" s="289"/>
      <c r="N1979" s="290">
        <f t="shared" si="280"/>
        <v>46</v>
      </c>
      <c r="O1979" s="290">
        <f t="shared" si="280"/>
        <v>22.5686</v>
      </c>
    </row>
    <row r="1980" spans="2:15" s="287" customFormat="1" ht="12.6">
      <c r="B1980" s="288">
        <f t="shared" si="265"/>
        <v>43252</v>
      </c>
      <c r="C1980" s="285"/>
      <c r="D1980" s="292">
        <f t="shared" si="279"/>
        <v>46</v>
      </c>
      <c r="E1980" s="301">
        <f t="shared" si="279"/>
        <v>23.917400000000001</v>
      </c>
      <c r="F1980" s="292"/>
      <c r="G1980" s="288">
        <f t="shared" si="267"/>
        <v>43252</v>
      </c>
      <c r="H1980" s="292"/>
      <c r="I1980" s="292">
        <f t="shared" si="268"/>
        <v>0</v>
      </c>
      <c r="J1980" s="290">
        <f t="shared" si="269"/>
        <v>0</v>
      </c>
      <c r="K1980" s="285"/>
      <c r="L1980" s="288">
        <f t="shared" ref="L1980:L1985" si="281">+B1980</f>
        <v>43252</v>
      </c>
      <c r="M1980" s="289"/>
      <c r="N1980" s="290">
        <f t="shared" ref="N1980:O1984" si="282">+D1980+I1980</f>
        <v>46</v>
      </c>
      <c r="O1980" s="290">
        <f t="shared" si="282"/>
        <v>23.917400000000001</v>
      </c>
    </row>
    <row r="1981" spans="2:15" s="287" customFormat="1" ht="12.6">
      <c r="B1981" s="288">
        <f t="shared" si="265"/>
        <v>43282</v>
      </c>
      <c r="C1981" s="285"/>
      <c r="D1981" s="292">
        <f t="shared" si="279"/>
        <v>46</v>
      </c>
      <c r="E1981" s="301">
        <f t="shared" si="279"/>
        <v>25.2758</v>
      </c>
      <c r="F1981" s="292"/>
      <c r="G1981" s="288">
        <f t="shared" si="267"/>
        <v>43282</v>
      </c>
      <c r="H1981" s="292"/>
      <c r="I1981" s="292">
        <f t="shared" si="268"/>
        <v>0</v>
      </c>
      <c r="J1981" s="290">
        <f t="shared" si="269"/>
        <v>0</v>
      </c>
      <c r="K1981" s="285"/>
      <c r="L1981" s="288">
        <f t="shared" si="281"/>
        <v>43282</v>
      </c>
      <c r="M1981" s="289"/>
      <c r="N1981" s="290">
        <f t="shared" si="282"/>
        <v>46</v>
      </c>
      <c r="O1981" s="290">
        <f t="shared" si="282"/>
        <v>25.2758</v>
      </c>
    </row>
    <row r="1982" spans="2:15" s="287" customFormat="1" ht="12.6">
      <c r="B1982" s="288">
        <f t="shared" si="265"/>
        <v>43313</v>
      </c>
      <c r="C1982" s="285"/>
      <c r="D1982" s="292">
        <f t="shared" si="279"/>
        <v>46</v>
      </c>
      <c r="E1982" s="301">
        <f t="shared" si="279"/>
        <v>26.6553</v>
      </c>
      <c r="F1982" s="292"/>
      <c r="G1982" s="288">
        <f t="shared" si="267"/>
        <v>43313</v>
      </c>
      <c r="H1982" s="292"/>
      <c r="I1982" s="292">
        <f t="shared" si="268"/>
        <v>0</v>
      </c>
      <c r="J1982" s="290">
        <f t="shared" si="269"/>
        <v>0</v>
      </c>
      <c r="K1982" s="285"/>
      <c r="L1982" s="288">
        <f t="shared" si="281"/>
        <v>43313</v>
      </c>
      <c r="M1982" s="289"/>
      <c r="N1982" s="290">
        <f t="shared" si="282"/>
        <v>46</v>
      </c>
      <c r="O1982" s="290">
        <f t="shared" si="282"/>
        <v>26.6553</v>
      </c>
    </row>
    <row r="1983" spans="2:15" s="287" customFormat="1" ht="12.6">
      <c r="B1983" s="288">
        <f t="shared" si="265"/>
        <v>43344</v>
      </c>
      <c r="C1983" s="285"/>
      <c r="D1983" s="292">
        <f t="shared" si="279"/>
        <v>46</v>
      </c>
      <c r="E1983" s="301">
        <f t="shared" si="279"/>
        <v>28.0627</v>
      </c>
      <c r="F1983" s="292"/>
      <c r="G1983" s="288">
        <f t="shared" si="267"/>
        <v>43344</v>
      </c>
      <c r="H1983" s="292"/>
      <c r="I1983" s="292">
        <f t="shared" si="268"/>
        <v>0</v>
      </c>
      <c r="J1983" s="290">
        <f t="shared" si="269"/>
        <v>0</v>
      </c>
      <c r="K1983" s="285"/>
      <c r="L1983" s="288">
        <f t="shared" si="281"/>
        <v>43344</v>
      </c>
      <c r="M1983" s="289"/>
      <c r="N1983" s="290">
        <f>+D1983+I1983</f>
        <v>46</v>
      </c>
      <c r="O1983" s="290">
        <f>+E1983+J1983</f>
        <v>28.0627</v>
      </c>
    </row>
    <row r="1984" spans="2:15" s="287" customFormat="1" ht="12.6">
      <c r="B1984" s="288">
        <f t="shared" si="265"/>
        <v>43374</v>
      </c>
      <c r="C1984" s="285"/>
      <c r="D1984" s="292">
        <f t="shared" si="279"/>
        <v>46</v>
      </c>
      <c r="E1984" s="301">
        <f t="shared" si="279"/>
        <v>29.446899999999999</v>
      </c>
      <c r="F1984" s="292"/>
      <c r="G1984" s="288">
        <f t="shared" si="267"/>
        <v>43374</v>
      </c>
      <c r="H1984" s="292"/>
      <c r="I1984" s="292">
        <f t="shared" si="268"/>
        <v>0</v>
      </c>
      <c r="J1984" s="290">
        <f t="shared" si="269"/>
        <v>0</v>
      </c>
      <c r="K1984" s="285"/>
      <c r="L1984" s="288">
        <f t="shared" si="281"/>
        <v>43374</v>
      </c>
      <c r="M1984" s="289"/>
      <c r="N1984" s="290">
        <f t="shared" si="282"/>
        <v>46</v>
      </c>
      <c r="O1984" s="290">
        <f t="shared" si="282"/>
        <v>29.446899999999999</v>
      </c>
    </row>
    <row r="1985" spans="2:15" s="287" customFormat="1" ht="12.6">
      <c r="B1985" s="288">
        <f t="shared" si="265"/>
        <v>43405</v>
      </c>
      <c r="C1985" s="285"/>
      <c r="D1985" s="292">
        <f t="shared" si="279"/>
        <v>46</v>
      </c>
      <c r="E1985" s="301">
        <f t="shared" si="279"/>
        <v>30.8247</v>
      </c>
      <c r="F1985" s="292"/>
      <c r="G1985" s="288">
        <f t="shared" si="267"/>
        <v>43405</v>
      </c>
      <c r="H1985" s="292"/>
      <c r="I1985" s="292">
        <f t="shared" si="268"/>
        <v>0</v>
      </c>
      <c r="J1985" s="290">
        <f t="shared" si="269"/>
        <v>0</v>
      </c>
      <c r="K1985" s="285"/>
      <c r="L1985" s="288">
        <f t="shared" si="281"/>
        <v>43405</v>
      </c>
      <c r="M1985" s="289"/>
      <c r="N1985" s="290">
        <f t="shared" ref="N1985:O1995" si="283">+D1985+I1985</f>
        <v>46</v>
      </c>
      <c r="O1985" s="290">
        <f t="shared" si="283"/>
        <v>30.8247</v>
      </c>
    </row>
    <row r="1986" spans="2:15" s="287" customFormat="1" ht="12.6">
      <c r="B1986" s="288">
        <f t="shared" si="265"/>
        <v>43435</v>
      </c>
      <c r="C1986" s="285"/>
      <c r="D1986" s="292">
        <f t="shared" si="279"/>
        <v>46</v>
      </c>
      <c r="E1986" s="301">
        <f t="shared" si="279"/>
        <v>32.205800000000004</v>
      </c>
      <c r="F1986" s="292"/>
      <c r="G1986" s="288">
        <f t="shared" si="267"/>
        <v>43435</v>
      </c>
      <c r="H1986" s="292"/>
      <c r="I1986" s="292">
        <f t="shared" si="268"/>
        <v>0</v>
      </c>
      <c r="J1986" s="290">
        <f t="shared" si="269"/>
        <v>0</v>
      </c>
      <c r="K1986" s="285"/>
      <c r="L1986" s="288">
        <f t="shared" ref="L1986:L1995" si="284">+B1986</f>
        <v>43435</v>
      </c>
      <c r="M1986" s="289"/>
      <c r="N1986" s="290">
        <f t="shared" si="283"/>
        <v>46</v>
      </c>
      <c r="O1986" s="290">
        <f t="shared" si="283"/>
        <v>32.205800000000004</v>
      </c>
    </row>
    <row r="1987" spans="2:15" s="287" customFormat="1" ht="12.6">
      <c r="B1987" s="288">
        <f t="shared" si="265"/>
        <v>43466</v>
      </c>
      <c r="C1987" s="285"/>
      <c r="D1987" s="292">
        <f t="shared" si="279"/>
        <v>46</v>
      </c>
      <c r="E1987" s="301">
        <f t="shared" si="279"/>
        <v>33.585700000000003</v>
      </c>
      <c r="F1987" s="292"/>
      <c r="G1987" s="288">
        <f t="shared" si="267"/>
        <v>43466</v>
      </c>
      <c r="H1987" s="292"/>
      <c r="I1987" s="292">
        <f t="shared" si="268"/>
        <v>0</v>
      </c>
      <c r="J1987" s="290">
        <f t="shared" si="269"/>
        <v>0</v>
      </c>
      <c r="K1987" s="285"/>
      <c r="L1987" s="288">
        <f t="shared" si="284"/>
        <v>43466</v>
      </c>
      <c r="M1987" s="289"/>
      <c r="N1987" s="290">
        <f t="shared" si="283"/>
        <v>46</v>
      </c>
      <c r="O1987" s="290">
        <f t="shared" si="283"/>
        <v>33.585700000000003</v>
      </c>
    </row>
    <row r="1988" spans="2:15" s="287" customFormat="1" ht="12.6">
      <c r="B1988" s="288">
        <f t="shared" ref="B1988:B2019" si="285">+B1784</f>
        <v>43497</v>
      </c>
      <c r="C1988" s="285"/>
      <c r="D1988" s="292">
        <f t="shared" si="279"/>
        <v>46</v>
      </c>
      <c r="E1988" s="301">
        <f t="shared" si="279"/>
        <v>35.863100000000003</v>
      </c>
      <c r="F1988" s="292"/>
      <c r="G1988" s="288">
        <f t="shared" ref="G1988:G2019" si="286">+B1263</f>
        <v>43497</v>
      </c>
      <c r="H1988" s="292"/>
      <c r="I1988" s="292">
        <f t="shared" ref="I1988:I2019" si="287">+D1263</f>
        <v>0</v>
      </c>
      <c r="J1988" s="290">
        <f t="shared" ref="J1988:J2019" si="288">+E1263</f>
        <v>0</v>
      </c>
      <c r="K1988" s="285"/>
      <c r="L1988" s="288">
        <f t="shared" si="284"/>
        <v>43497</v>
      </c>
      <c r="M1988" s="289"/>
      <c r="N1988" s="290">
        <f t="shared" si="283"/>
        <v>46</v>
      </c>
      <c r="O1988" s="290">
        <f t="shared" si="283"/>
        <v>35.863100000000003</v>
      </c>
    </row>
    <row r="1989" spans="2:15" s="287" customFormat="1" ht="12.6">
      <c r="B1989" s="288">
        <f t="shared" ref="B1989:B1994" si="289">+B1785</f>
        <v>43525</v>
      </c>
      <c r="C1989" s="285"/>
      <c r="D1989" s="292">
        <f t="shared" ref="D1989:E1989" si="290">+D632</f>
        <v>46</v>
      </c>
      <c r="E1989" s="301">
        <f t="shared" si="290"/>
        <v>35.862900000000003</v>
      </c>
      <c r="F1989" s="292"/>
      <c r="G1989" s="288">
        <f t="shared" ref="G1989:G1994" si="291">+B1264</f>
        <v>43525</v>
      </c>
      <c r="H1989" s="292"/>
      <c r="I1989" s="292">
        <f t="shared" ref="I1989:I1994" si="292">+D1264</f>
        <v>0</v>
      </c>
      <c r="J1989" s="290">
        <f t="shared" ref="J1989:J1994" si="293">+E1264</f>
        <v>0</v>
      </c>
      <c r="K1989" s="285"/>
      <c r="L1989" s="288">
        <f t="shared" ref="L1989:L1994" si="294">+B1989</f>
        <v>43525</v>
      </c>
      <c r="M1989" s="289"/>
      <c r="N1989" s="290">
        <f t="shared" ref="N1989:N1994" si="295">+D1989+I1989</f>
        <v>46</v>
      </c>
      <c r="O1989" s="290">
        <f t="shared" ref="O1989:O1994" si="296">+E1989+J1989</f>
        <v>35.862900000000003</v>
      </c>
    </row>
    <row r="1990" spans="2:15" s="287" customFormat="1" ht="12.6">
      <c r="B1990" s="288">
        <f t="shared" si="289"/>
        <v>43556</v>
      </c>
      <c r="C1990" s="285"/>
      <c r="D1990" s="292">
        <f t="shared" ref="D1990:E1990" si="297">+D633</f>
        <v>46</v>
      </c>
      <c r="E1990" s="301">
        <f t="shared" si="297"/>
        <v>36.540900000000001</v>
      </c>
      <c r="F1990" s="292"/>
      <c r="G1990" s="288">
        <f t="shared" si="291"/>
        <v>43556</v>
      </c>
      <c r="H1990" s="292"/>
      <c r="I1990" s="292">
        <f t="shared" si="292"/>
        <v>0</v>
      </c>
      <c r="J1990" s="290">
        <f t="shared" si="293"/>
        <v>0</v>
      </c>
      <c r="K1990" s="285"/>
      <c r="L1990" s="288">
        <f t="shared" si="294"/>
        <v>43556</v>
      </c>
      <c r="M1990" s="289"/>
      <c r="N1990" s="290">
        <f t="shared" si="295"/>
        <v>46</v>
      </c>
      <c r="O1990" s="290">
        <f t="shared" si="296"/>
        <v>36.540900000000001</v>
      </c>
    </row>
    <row r="1991" spans="2:15" s="287" customFormat="1" ht="12.6">
      <c r="B1991" s="288">
        <f t="shared" si="289"/>
        <v>43586</v>
      </c>
      <c r="C1991" s="285"/>
      <c r="D1991" s="292">
        <f t="shared" ref="D1991:E1991" si="298">+D634</f>
        <v>46</v>
      </c>
      <c r="E1991" s="301">
        <f t="shared" si="298"/>
        <v>36.546199999999999</v>
      </c>
      <c r="F1991" s="292"/>
      <c r="G1991" s="288">
        <f t="shared" si="291"/>
        <v>43586</v>
      </c>
      <c r="H1991" s="292"/>
      <c r="I1991" s="292">
        <f t="shared" si="292"/>
        <v>0</v>
      </c>
      <c r="J1991" s="290">
        <f t="shared" si="293"/>
        <v>0</v>
      </c>
      <c r="K1991" s="285"/>
      <c r="L1991" s="288">
        <f t="shared" si="294"/>
        <v>43586</v>
      </c>
      <c r="M1991" s="289"/>
      <c r="N1991" s="290">
        <f t="shared" si="295"/>
        <v>46</v>
      </c>
      <c r="O1991" s="290">
        <f t="shared" si="296"/>
        <v>36.546199999999999</v>
      </c>
    </row>
    <row r="1992" spans="2:15" s="287" customFormat="1" ht="12.6">
      <c r="B1992" s="288">
        <f t="shared" si="289"/>
        <v>43617</v>
      </c>
      <c r="C1992" s="285"/>
      <c r="D1992" s="292">
        <f t="shared" ref="D1992:E1992" si="299">+D635</f>
        <v>46</v>
      </c>
      <c r="E1992" s="301">
        <f t="shared" si="299"/>
        <v>36.548900000000003</v>
      </c>
      <c r="F1992" s="292"/>
      <c r="G1992" s="288">
        <f t="shared" si="291"/>
        <v>43617</v>
      </c>
      <c r="H1992" s="292"/>
      <c r="I1992" s="292">
        <f t="shared" si="292"/>
        <v>0</v>
      </c>
      <c r="J1992" s="290">
        <f t="shared" si="293"/>
        <v>0</v>
      </c>
      <c r="K1992" s="285"/>
      <c r="L1992" s="288">
        <f t="shared" si="294"/>
        <v>43617</v>
      </c>
      <c r="M1992" s="289"/>
      <c r="N1992" s="290">
        <f t="shared" si="295"/>
        <v>46</v>
      </c>
      <c r="O1992" s="290">
        <f t="shared" si="296"/>
        <v>36.548900000000003</v>
      </c>
    </row>
    <row r="1993" spans="2:15" s="287" customFormat="1" ht="12.6">
      <c r="B1993" s="288">
        <f t="shared" si="289"/>
        <v>43647</v>
      </c>
      <c r="C1993" s="285"/>
      <c r="D1993" s="292">
        <f t="shared" ref="D1993:E1993" si="300">+D636</f>
        <v>46</v>
      </c>
      <c r="E1993" s="301">
        <f t="shared" si="300"/>
        <v>36.549599999999998</v>
      </c>
      <c r="F1993" s="292"/>
      <c r="G1993" s="288">
        <f t="shared" si="291"/>
        <v>43647</v>
      </c>
      <c r="H1993" s="292"/>
      <c r="I1993" s="292">
        <f t="shared" si="292"/>
        <v>0</v>
      </c>
      <c r="J1993" s="290">
        <f t="shared" si="293"/>
        <v>0</v>
      </c>
      <c r="K1993" s="285"/>
      <c r="L1993" s="288">
        <f t="shared" si="294"/>
        <v>43647</v>
      </c>
      <c r="M1993" s="289"/>
      <c r="N1993" s="290">
        <f t="shared" si="295"/>
        <v>46</v>
      </c>
      <c r="O1993" s="290">
        <f t="shared" si="296"/>
        <v>36.549599999999998</v>
      </c>
    </row>
    <row r="1994" spans="2:15" s="287" customFormat="1" ht="12.6">
      <c r="B1994" s="288">
        <f t="shared" si="289"/>
        <v>43678</v>
      </c>
      <c r="C1994" s="285"/>
      <c r="D1994" s="292">
        <f t="shared" ref="D1994:E1994" si="301">+D637</f>
        <v>46</v>
      </c>
      <c r="E1994" s="301">
        <f t="shared" si="301"/>
        <v>36.573099999999997</v>
      </c>
      <c r="F1994" s="292"/>
      <c r="G1994" s="288">
        <f t="shared" si="291"/>
        <v>43678</v>
      </c>
      <c r="H1994" s="292"/>
      <c r="I1994" s="292">
        <f t="shared" si="292"/>
        <v>0</v>
      </c>
      <c r="J1994" s="290">
        <f t="shared" si="293"/>
        <v>0</v>
      </c>
      <c r="K1994" s="285"/>
      <c r="L1994" s="288">
        <f t="shared" si="294"/>
        <v>43678</v>
      </c>
      <c r="M1994" s="289"/>
      <c r="N1994" s="290">
        <f t="shared" si="295"/>
        <v>46</v>
      </c>
      <c r="O1994" s="290">
        <f t="shared" si="296"/>
        <v>36.573099999999997</v>
      </c>
    </row>
    <row r="1995" spans="2:15" s="287" customFormat="1" ht="12.6">
      <c r="B1995" s="288">
        <f>+B1791</f>
        <v>43709</v>
      </c>
      <c r="C1995" s="285"/>
      <c r="D1995" s="292">
        <f t="shared" ref="D1995:E1995" si="302">+D638</f>
        <v>46</v>
      </c>
      <c r="E1995" s="301">
        <f t="shared" si="302"/>
        <v>36.617100000000001</v>
      </c>
      <c r="F1995" s="292"/>
      <c r="G1995" s="288">
        <f>+B1270</f>
        <v>43709</v>
      </c>
      <c r="H1995" s="292"/>
      <c r="I1995" s="292">
        <f t="shared" ref="I1995:J1995" si="303">+D1270</f>
        <v>0</v>
      </c>
      <c r="J1995" s="290">
        <f t="shared" si="303"/>
        <v>0</v>
      </c>
      <c r="K1995" s="285"/>
      <c r="L1995" s="288">
        <f t="shared" si="284"/>
        <v>43709</v>
      </c>
      <c r="M1995" s="289"/>
      <c r="N1995" s="290">
        <f t="shared" si="283"/>
        <v>46</v>
      </c>
      <c r="O1995" s="290">
        <f t="shared" si="283"/>
        <v>36.617100000000001</v>
      </c>
    </row>
    <row r="1996" spans="2:15" s="287" customFormat="1" ht="12.6">
      <c r="B1996" s="288"/>
      <c r="C1996" s="285"/>
      <c r="D1996" s="292"/>
      <c r="E1996" s="301"/>
      <c r="F1996" s="292"/>
      <c r="G1996" s="288"/>
      <c r="H1996" s="292"/>
      <c r="I1996" s="292"/>
      <c r="J1996" s="290"/>
      <c r="K1996" s="285"/>
      <c r="L1996" s="288"/>
      <c r="M1996" s="289"/>
      <c r="N1996" s="290"/>
      <c r="O1996" s="290"/>
    </row>
    <row r="1997" spans="2:15" s="287" customFormat="1" ht="12.6">
      <c r="B1997" s="288"/>
      <c r="C1997" s="285"/>
      <c r="D1997" s="292"/>
      <c r="E1997" s="301"/>
      <c r="F1997" s="292"/>
      <c r="G1997" s="288"/>
      <c r="H1997" s="292"/>
      <c r="I1997" s="292"/>
      <c r="J1997" s="290"/>
      <c r="K1997" s="285"/>
      <c r="L1997" s="288"/>
      <c r="M1997" s="289"/>
      <c r="N1997" s="290"/>
      <c r="O1997" s="290"/>
    </row>
    <row r="1998" spans="2:15" s="287" customFormat="1" ht="12.6">
      <c r="B1998" s="288"/>
      <c r="C1998" s="285"/>
      <c r="D1998" s="292"/>
      <c r="E1998" s="292"/>
      <c r="F1998" s="292"/>
      <c r="G1998" s="291"/>
      <c r="H1998" s="292"/>
      <c r="I1998" s="292"/>
      <c r="J1998" s="285"/>
      <c r="K1998" s="285"/>
      <c r="L1998" s="291"/>
      <c r="M1998" s="289"/>
      <c r="N1998" s="290"/>
    </row>
    <row r="1999" spans="2:15" s="287" customFormat="1" ht="12.6">
      <c r="B1999" s="288"/>
      <c r="C1999" s="285"/>
      <c r="D1999" s="292"/>
      <c r="E1999" s="292"/>
      <c r="F1999" s="292"/>
      <c r="G1999" s="291"/>
      <c r="H1999" s="292"/>
      <c r="I1999" s="292"/>
      <c r="J1999" s="285"/>
      <c r="K1999" s="285"/>
      <c r="L1999" s="291"/>
      <c r="M1999" s="289"/>
      <c r="N1999" s="290"/>
    </row>
    <row r="2000" spans="2:15" s="287" customFormat="1" ht="12.6">
      <c r="B2000" s="285"/>
      <c r="C2000" s="285"/>
      <c r="D2000" s="302" t="s">
        <v>81</v>
      </c>
      <c r="E2000" s="287" t="s">
        <v>62</v>
      </c>
      <c r="F2000" s="287" t="s">
        <v>62</v>
      </c>
      <c r="G2000" s="291"/>
      <c r="H2000" s="292"/>
      <c r="L2000" s="303" t="s">
        <v>28</v>
      </c>
      <c r="M2000" s="302" t="s">
        <v>77</v>
      </c>
    </row>
    <row r="2001" spans="2:13" s="287" customFormat="1" ht="12.6">
      <c r="B2001" s="285"/>
      <c r="C2001" s="285"/>
      <c r="E2001" s="287" t="s">
        <v>79</v>
      </c>
      <c r="F2001" s="287" t="s">
        <v>80</v>
      </c>
      <c r="G2001" s="292"/>
      <c r="H2001" s="292"/>
      <c r="I2001" s="292"/>
      <c r="J2001" s="285"/>
      <c r="K2001" s="304" t="s">
        <v>23</v>
      </c>
      <c r="L2001" s="294">
        <f>+AVERAGE(N1789:N1791)</f>
        <v>1428.6666666666667</v>
      </c>
      <c r="M2001" s="294">
        <f>+AVERAGE(O1789:O1791)</f>
        <v>1256.0247333333334</v>
      </c>
    </row>
    <row r="2002" spans="2:13" s="287" customFormat="1" ht="12.6">
      <c r="B2002" s="285"/>
      <c r="C2002" s="285"/>
      <c r="D2002" s="287">
        <v>200208</v>
      </c>
      <c r="E2002" s="294">
        <v>48</v>
      </c>
      <c r="F2002" s="294">
        <v>18</v>
      </c>
      <c r="G2002" s="292"/>
      <c r="H2002" s="292"/>
      <c r="I2002" s="292"/>
      <c r="J2002" s="285"/>
      <c r="K2002" s="304" t="s">
        <v>24</v>
      </c>
      <c r="L2002" s="294">
        <f>AVERAGE(N1993:N1995)</f>
        <v>46</v>
      </c>
      <c r="M2002" s="294">
        <f>AVERAGE(O1993:O1995)</f>
        <v>36.579933333333337</v>
      </c>
    </row>
    <row r="2003" spans="2:13" s="287" customFormat="1" ht="12.6">
      <c r="B2003" s="285"/>
      <c r="C2003" s="285"/>
      <c r="D2003" s="287">
        <v>200401</v>
      </c>
      <c r="E2003" s="294">
        <v>125</v>
      </c>
      <c r="F2003" s="294">
        <v>59</v>
      </c>
      <c r="G2003" s="292"/>
      <c r="H2003" s="292"/>
      <c r="I2003" s="292" t="s">
        <v>76</v>
      </c>
      <c r="J2003" s="285"/>
      <c r="K2003" s="285"/>
      <c r="L2003" s="305">
        <f>SUM(L2001:L2002)</f>
        <v>1474.6666666666667</v>
      </c>
      <c r="M2003" s="294">
        <f>ROUNDUP(SUM(M2001:M2002),)</f>
        <v>1293</v>
      </c>
    </row>
    <row r="2004" spans="2:13" s="287" customFormat="1" ht="12.6">
      <c r="B2004" s="285"/>
      <c r="C2004" s="285"/>
      <c r="D2004" s="287">
        <v>200402</v>
      </c>
      <c r="E2004" s="294">
        <v>127</v>
      </c>
      <c r="F2004" s="294">
        <v>61</v>
      </c>
      <c r="G2004" s="292"/>
      <c r="H2004" s="292"/>
      <c r="I2004" s="292"/>
      <c r="J2004" s="285"/>
      <c r="K2004" s="285"/>
      <c r="L2004" s="306"/>
    </row>
    <row r="2005" spans="2:13" s="287" customFormat="1" ht="12.6">
      <c r="B2005" s="285"/>
      <c r="C2005" s="285"/>
      <c r="D2005" s="287">
        <v>200403</v>
      </c>
      <c r="E2005" s="294">
        <v>130</v>
      </c>
      <c r="F2005" s="294">
        <v>58</v>
      </c>
      <c r="G2005" s="292"/>
      <c r="H2005" s="292"/>
      <c r="I2005" s="292"/>
      <c r="J2005" s="285"/>
      <c r="K2005" s="285"/>
    </row>
    <row r="2006" spans="2:13" s="287" customFormat="1" ht="12.6">
      <c r="B2006" s="285"/>
      <c r="C2006" s="285"/>
      <c r="D2006" s="287">
        <v>200404</v>
      </c>
      <c r="E2006" s="294">
        <v>131</v>
      </c>
      <c r="F2006" s="294">
        <v>57</v>
      </c>
      <c r="G2006" s="292"/>
      <c r="H2006" s="292"/>
      <c r="I2006" s="292"/>
      <c r="J2006" s="285"/>
      <c r="K2006" s="285"/>
      <c r="L2006" s="303" t="s">
        <v>28</v>
      </c>
      <c r="M2006" s="302" t="s">
        <v>77</v>
      </c>
    </row>
    <row r="2007" spans="2:13" s="287" customFormat="1" ht="12.6">
      <c r="B2007" s="285"/>
      <c r="C2007" s="285"/>
      <c r="D2007" s="287">
        <v>200405</v>
      </c>
      <c r="E2007" s="294">
        <v>135</v>
      </c>
      <c r="F2007" s="294">
        <v>62</v>
      </c>
      <c r="G2007" s="292"/>
      <c r="H2007" s="292"/>
      <c r="I2007" s="292"/>
      <c r="J2007" s="285"/>
      <c r="K2007" s="304" t="s">
        <v>23</v>
      </c>
      <c r="L2007" s="306">
        <f>+L2001/$L$2003</f>
        <v>0.96880650994575046</v>
      </c>
      <c r="M2007" s="306">
        <f>+M2001/$M$2003</f>
        <v>0.97140350605826253</v>
      </c>
    </row>
    <row r="2008" spans="2:13" s="287" customFormat="1" ht="12.6">
      <c r="B2008" s="285"/>
      <c r="C2008" s="285"/>
      <c r="D2008" s="287">
        <v>200406</v>
      </c>
      <c r="E2008" s="294">
        <v>135</v>
      </c>
      <c r="F2008" s="294">
        <v>61</v>
      </c>
      <c r="G2008" s="292"/>
      <c r="H2008" s="292"/>
      <c r="I2008" s="292"/>
      <c r="J2008" s="285"/>
      <c r="K2008" s="304" t="s">
        <v>24</v>
      </c>
      <c r="L2008" s="306">
        <f>+L2002/$L$2003</f>
        <v>3.1193490054249547E-2</v>
      </c>
      <c r="M2008" s="306">
        <f>+M2002/$M$2003</f>
        <v>2.8290745037380771E-2</v>
      </c>
    </row>
    <row r="2009" spans="2:13" s="287" customFormat="1" ht="12.6">
      <c r="B2009" s="285"/>
      <c r="C2009" s="285"/>
      <c r="D2009" s="287">
        <v>200407</v>
      </c>
      <c r="E2009" s="294">
        <v>134</v>
      </c>
      <c r="F2009" s="294">
        <v>61</v>
      </c>
      <c r="G2009" s="292"/>
      <c r="H2009" s="292"/>
      <c r="I2009" s="292" t="s">
        <v>76</v>
      </c>
      <c r="J2009" s="285"/>
      <c r="K2009" s="285"/>
      <c r="L2009" s="306">
        <f>+L2003/$L$2003</f>
        <v>1</v>
      </c>
      <c r="M2009" s="306">
        <f>+M2003/$M$2003</f>
        <v>1</v>
      </c>
    </row>
    <row r="2010" spans="2:13" s="287" customFormat="1" ht="12.6">
      <c r="B2010" s="285"/>
      <c r="C2010" s="285"/>
      <c r="D2010" s="287">
        <v>200408</v>
      </c>
      <c r="E2010" s="294">
        <v>133</v>
      </c>
      <c r="F2010" s="294">
        <v>59</v>
      </c>
      <c r="G2010" s="292"/>
      <c r="H2010" s="292"/>
      <c r="I2010" s="292"/>
      <c r="J2010" s="285"/>
      <c r="K2010" s="285"/>
    </row>
    <row r="2011" spans="2:13" s="287" customFormat="1" ht="12.6">
      <c r="B2011" s="285"/>
      <c r="C2011" s="285"/>
      <c r="D2011" s="287">
        <v>200409</v>
      </c>
      <c r="E2011" s="294">
        <v>132</v>
      </c>
      <c r="F2011" s="294">
        <v>60</v>
      </c>
      <c r="G2011" s="292"/>
      <c r="H2011" s="292"/>
      <c r="I2011" s="292"/>
      <c r="J2011" s="285"/>
      <c r="K2011" s="285"/>
      <c r="L2011" s="302" t="s">
        <v>78</v>
      </c>
    </row>
    <row r="2012" spans="2:13" s="287" customFormat="1" ht="12.6">
      <c r="B2012" s="285"/>
      <c r="C2012" s="285"/>
      <c r="D2012" s="287">
        <v>200409</v>
      </c>
      <c r="E2012" s="294">
        <v>132</v>
      </c>
      <c r="F2012" s="294">
        <v>60</v>
      </c>
      <c r="G2012" s="292"/>
      <c r="H2012" s="292"/>
      <c r="I2012" s="292"/>
      <c r="J2012" s="285"/>
      <c r="K2012" s="304" t="s">
        <v>23</v>
      </c>
      <c r="L2012" s="305">
        <f>+(M2001/L2001)*1000</f>
        <v>879.15870275314978</v>
      </c>
    </row>
    <row r="2013" spans="2:13" s="287" customFormat="1" ht="12.6">
      <c r="B2013" s="285"/>
      <c r="C2013" s="285"/>
      <c r="D2013" s="287">
        <v>200409</v>
      </c>
      <c r="E2013" s="294">
        <v>132</v>
      </c>
      <c r="F2013" s="294">
        <v>60</v>
      </c>
      <c r="G2013" s="292"/>
      <c r="I2013" s="292"/>
      <c r="J2013" s="285"/>
      <c r="K2013" s="304" t="s">
        <v>24</v>
      </c>
      <c r="L2013" s="305">
        <f>+(M2002/L2002)*1000</f>
        <v>795.21594202898564</v>
      </c>
    </row>
    <row r="2014" spans="2:13" s="287" customFormat="1" ht="12.6">
      <c r="B2014" s="285"/>
      <c r="C2014" s="285"/>
      <c r="G2014" s="292"/>
      <c r="I2014" s="292"/>
      <c r="J2014" s="285"/>
      <c r="K2014" s="285"/>
    </row>
    <row r="2015" spans="2:13" s="287" customFormat="1" ht="12.6">
      <c r="B2015" s="285"/>
      <c r="C2015" s="285"/>
      <c r="G2015" s="292"/>
      <c r="H2015" s="294"/>
      <c r="I2015" s="292"/>
      <c r="J2015" s="285"/>
      <c r="K2015" s="285"/>
    </row>
    <row r="2016" spans="2:13" s="287" customFormat="1" ht="12.6">
      <c r="B2016" s="285"/>
      <c r="C2016" s="285"/>
      <c r="H2016" s="294"/>
      <c r="I2016" s="292"/>
      <c r="J2016" s="285"/>
      <c r="K2016" s="285"/>
    </row>
    <row r="2017" spans="2:14" s="287" customFormat="1" ht="12.6">
      <c r="B2017" s="285"/>
      <c r="C2017" s="285"/>
      <c r="H2017" s="294"/>
      <c r="I2017" s="292"/>
      <c r="J2017" s="285"/>
      <c r="K2017" s="285"/>
    </row>
    <row r="2018" spans="2:14" s="287" customFormat="1" ht="12.6">
      <c r="B2018" s="285"/>
      <c r="C2018" s="285"/>
      <c r="G2018" s="294"/>
      <c r="H2018" s="294"/>
      <c r="I2018" s="292"/>
      <c r="J2018" s="285"/>
      <c r="K2018" s="285"/>
    </row>
    <row r="2019" spans="2:14" s="287" customFormat="1" ht="12.6">
      <c r="B2019" s="285"/>
      <c r="C2019" s="285"/>
      <c r="E2019" s="287" t="s">
        <v>84</v>
      </c>
      <c r="F2019" s="287" t="s">
        <v>85</v>
      </c>
      <c r="G2019" s="294"/>
      <c r="H2019" s="294"/>
      <c r="I2019" s="292"/>
      <c r="J2019" s="285"/>
      <c r="K2019" s="285"/>
    </row>
    <row r="2020" spans="2:14" s="287" customFormat="1" ht="12.6">
      <c r="B2020" s="285"/>
      <c r="C2020" s="285"/>
      <c r="D2020" s="287" t="s">
        <v>82</v>
      </c>
      <c r="E2020" s="305">
        <f>+'EDAD Y GENERO'!BH45</f>
        <v>24</v>
      </c>
      <c r="F2020" s="305">
        <f>+'EDAD Y GENERO'!BH14</f>
        <v>297</v>
      </c>
      <c r="G2020" s="307"/>
      <c r="H2020" s="294"/>
      <c r="I2020" s="292"/>
      <c r="J2020" s="285"/>
      <c r="K2020" s="285"/>
    </row>
    <row r="2021" spans="2:14" s="287" customFormat="1" ht="12.6">
      <c r="B2021" s="285"/>
      <c r="C2021" s="285"/>
      <c r="D2021" s="287" t="s">
        <v>83</v>
      </c>
      <c r="E2021" s="305">
        <f>+'EDAD Y GENERO'!BI45</f>
        <v>6</v>
      </c>
      <c r="F2021" s="305">
        <f>+'EDAD Y GENERO'!BI14</f>
        <v>176</v>
      </c>
      <c r="G2021" s="307"/>
      <c r="H2021" s="294"/>
      <c r="I2021" s="292"/>
      <c r="J2021" s="285"/>
      <c r="K2021" s="285"/>
    </row>
    <row r="2022" spans="2:14" s="287" customFormat="1" ht="12.6">
      <c r="B2022" s="285"/>
      <c r="C2022" s="285"/>
      <c r="D2022" s="287" t="s">
        <v>76</v>
      </c>
      <c r="E2022" s="305">
        <f>SUM(E2020:E2021)</f>
        <v>30</v>
      </c>
      <c r="F2022" s="305">
        <f>SUM(F2020:F2021)</f>
        <v>473</v>
      </c>
      <c r="G2022" s="294"/>
      <c r="H2022" s="294"/>
      <c r="I2022" s="292"/>
      <c r="J2022" s="285"/>
      <c r="K2022" s="285"/>
    </row>
    <row r="2023" spans="2:14" s="287" customFormat="1" ht="12.6">
      <c r="B2023" s="285"/>
      <c r="C2023" s="285"/>
      <c r="G2023" s="294"/>
      <c r="H2023" s="294"/>
      <c r="I2023" s="292"/>
      <c r="J2023" s="285"/>
      <c r="K2023" s="285"/>
    </row>
    <row r="2024" spans="2:14" s="287" customFormat="1" ht="12.6">
      <c r="B2024" s="285"/>
      <c r="C2024" s="285"/>
      <c r="E2024" s="287" t="s">
        <v>84</v>
      </c>
      <c r="F2024" s="287" t="s">
        <v>85</v>
      </c>
      <c r="G2024" s="294"/>
      <c r="H2024" s="294"/>
      <c r="I2024" s="292"/>
      <c r="J2024" s="285"/>
      <c r="K2024" s="285"/>
    </row>
    <row r="2025" spans="2:14" s="287" customFormat="1" ht="12.6">
      <c r="B2025" s="285"/>
      <c r="C2025" s="285"/>
      <c r="D2025" s="287" t="s">
        <v>82</v>
      </c>
      <c r="E2025" s="307">
        <f>+E2020/$E$2022</f>
        <v>0.8</v>
      </c>
      <c r="F2025" s="307">
        <f>+F2020/$F$2022</f>
        <v>0.62790697674418605</v>
      </c>
      <c r="G2025" s="294"/>
      <c r="H2025" s="308"/>
      <c r="I2025" s="292"/>
      <c r="J2025" s="285"/>
      <c r="K2025" s="285"/>
    </row>
    <row r="2026" spans="2:14" s="287" customFormat="1" ht="12.6">
      <c r="B2026" s="285"/>
      <c r="C2026" s="285"/>
      <c r="D2026" s="287" t="s">
        <v>83</v>
      </c>
      <c r="E2026" s="307">
        <f>+E2021/$E$2022</f>
        <v>0.2</v>
      </c>
      <c r="F2026" s="307">
        <f>+F2021/$F$2022</f>
        <v>0.37209302325581395</v>
      </c>
      <c r="G2026" s="294"/>
      <c r="I2026" s="292"/>
      <c r="J2026" s="285"/>
      <c r="K2026" s="285"/>
    </row>
    <row r="2027" spans="2:14" s="287" customFormat="1" ht="12.6">
      <c r="B2027" s="285"/>
      <c r="C2027" s="285"/>
      <c r="D2027" s="287" t="s">
        <v>76</v>
      </c>
      <c r="E2027" s="307">
        <f>+E2022/$E$2022</f>
        <v>1</v>
      </c>
      <c r="F2027" s="307">
        <f>+F2022/$F$2022</f>
        <v>1</v>
      </c>
      <c r="G2027" s="294"/>
      <c r="I2027" s="292"/>
      <c r="J2027" s="285"/>
      <c r="K2027" s="285"/>
    </row>
    <row r="2028" spans="2:14" s="287" customFormat="1">
      <c r="B2028" s="285"/>
      <c r="C2028" s="285"/>
      <c r="D2028" s="292"/>
      <c r="E2028" s="292"/>
      <c r="F2028" s="292"/>
      <c r="H2028" s="309" t="s">
        <v>135</v>
      </c>
      <c r="I2028" s="310">
        <v>201306</v>
      </c>
      <c r="J2028" s="309"/>
      <c r="K2028" s="285"/>
    </row>
    <row r="2029" spans="2:14" s="287" customFormat="1" ht="12.6">
      <c r="B2029" s="285"/>
      <c r="C2029" s="285"/>
      <c r="D2029" s="292"/>
      <c r="E2029" s="292"/>
      <c r="F2029" s="292"/>
      <c r="H2029" s="309"/>
      <c r="I2029" s="309"/>
      <c r="J2029" s="309"/>
      <c r="K2029" s="285"/>
    </row>
    <row r="2030" spans="2:14" s="287" customFormat="1" ht="12.6">
      <c r="B2030" s="285"/>
      <c r="C2030" s="285"/>
      <c r="D2030" s="292"/>
      <c r="E2030" s="292"/>
      <c r="F2030" s="292"/>
      <c r="H2030" s="290"/>
      <c r="I2030" s="290" t="s">
        <v>136</v>
      </c>
      <c r="J2030" s="290"/>
      <c r="K2030" s="309"/>
      <c r="L2030" s="309"/>
    </row>
    <row r="2031" spans="2:14" s="287" customFormat="1" ht="12.6">
      <c r="B2031" s="285"/>
      <c r="C2031" s="285"/>
      <c r="E2031" s="311" t="s">
        <v>91</v>
      </c>
      <c r="F2031" s="312" t="s">
        <v>91</v>
      </c>
      <c r="H2031" s="293" t="s">
        <v>137</v>
      </c>
      <c r="I2031" s="290" t="s">
        <v>138</v>
      </c>
      <c r="J2031" s="290"/>
      <c r="K2031" s="309"/>
      <c r="L2031" s="309"/>
    </row>
    <row r="2032" spans="2:14" s="287" customFormat="1">
      <c r="B2032" s="285"/>
      <c r="C2032" s="285"/>
      <c r="D2032" s="287" t="s">
        <v>86</v>
      </c>
      <c r="E2032" s="307">
        <f>+F2032/$F$2035</f>
        <v>7.9522862823061632E-2</v>
      </c>
      <c r="F2032" s="313">
        <f>'N° CONTRATOS Y SALDO AC.'!D216+'N° CONTRATOS Y SALDO AC.'!D853</f>
        <v>40</v>
      </c>
      <c r="G2032" s="314"/>
      <c r="H2032" s="315">
        <v>1</v>
      </c>
      <c r="I2032" s="316">
        <v>42</v>
      </c>
      <c r="L2032" s="317"/>
      <c r="M2032" s="318"/>
      <c r="N2032" s="319"/>
    </row>
    <row r="2033" spans="2:14" s="287" customFormat="1">
      <c r="B2033" s="285"/>
      <c r="C2033" s="285"/>
      <c r="D2033" s="287" t="s">
        <v>88</v>
      </c>
      <c r="E2033" s="307">
        <f>+F2033/$F$2035</f>
        <v>8.3499005964214709E-2</v>
      </c>
      <c r="F2033" s="313">
        <f>'N° CONTRATOS Y SALDO AC.'!H216+'N° CONTRATOS Y SALDO AC.'!H853</f>
        <v>42</v>
      </c>
      <c r="G2033" s="314"/>
      <c r="H2033" s="315">
        <v>16</v>
      </c>
      <c r="I2033" s="316"/>
      <c r="L2033" s="320"/>
      <c r="M2033" s="320"/>
      <c r="N2033" s="321"/>
    </row>
    <row r="2034" spans="2:14" s="287" customFormat="1">
      <c r="B2034" s="285"/>
      <c r="C2034" s="285"/>
      <c r="D2034" s="287" t="s">
        <v>152</v>
      </c>
      <c r="E2034" s="307">
        <f>+F2034/$F$2035</f>
        <v>0.83697813121272369</v>
      </c>
      <c r="F2034" s="322">
        <f>'N° CONTRATOS Y SALDO AC.'!L216+'N° CONTRATOS Y SALDO AC.'!L853</f>
        <v>421</v>
      </c>
      <c r="G2034" s="314"/>
      <c r="H2034" s="315"/>
      <c r="I2034" s="316"/>
      <c r="K2034" s="290"/>
      <c r="L2034" s="320"/>
      <c r="M2034" s="320"/>
      <c r="N2034" s="321"/>
    </row>
    <row r="2035" spans="2:14" s="287" customFormat="1">
      <c r="B2035" s="285"/>
      <c r="C2035" s="285"/>
      <c r="D2035" s="302" t="s">
        <v>76</v>
      </c>
      <c r="E2035" s="307">
        <f>+F2035/$F$2035</f>
        <v>1</v>
      </c>
      <c r="F2035" s="322">
        <f>+SUM(F2032:F2034)</f>
        <v>503</v>
      </c>
      <c r="G2035" s="314"/>
      <c r="H2035" s="315">
        <v>504</v>
      </c>
      <c r="I2035" s="316">
        <v>3138</v>
      </c>
      <c r="K2035" s="290"/>
      <c r="L2035" s="320"/>
      <c r="M2035" s="320"/>
      <c r="N2035" s="321"/>
    </row>
    <row r="2036" spans="2:14" s="287" customFormat="1">
      <c r="B2036" s="285"/>
      <c r="C2036" s="285"/>
      <c r="I2036" s="323"/>
      <c r="L2036" s="320"/>
      <c r="M2036" s="320"/>
      <c r="N2036" s="321"/>
    </row>
    <row r="2037" spans="2:14" s="287" customFormat="1" ht="12.6">
      <c r="B2037" s="285"/>
      <c r="C2037" s="285"/>
      <c r="D2037" s="302"/>
      <c r="E2037" s="324"/>
      <c r="F2037" s="290"/>
      <c r="I2037" s="323"/>
    </row>
    <row r="2038" spans="2:14" s="287" customFormat="1" ht="15.6" customHeight="1">
      <c r="B2038" s="285"/>
      <c r="C2038" s="285"/>
      <c r="D2038" s="287" t="s">
        <v>87</v>
      </c>
      <c r="E2038" s="307">
        <f>+F2038/$F$2035</f>
        <v>0</v>
      </c>
      <c r="F2038" s="318"/>
      <c r="H2038" s="325" t="s">
        <v>135</v>
      </c>
      <c r="I2038" s="310">
        <v>201606</v>
      </c>
    </row>
    <row r="2039" spans="2:14" s="287" customFormat="1">
      <c r="B2039" s="285"/>
      <c r="C2039" s="285"/>
      <c r="D2039" s="302"/>
      <c r="E2039" s="324"/>
      <c r="F2039" s="290"/>
      <c r="H2039" s="326"/>
      <c r="I2039" s="326"/>
    </row>
    <row r="2040" spans="2:14" s="287" customFormat="1">
      <c r="B2040" s="285"/>
      <c r="C2040" s="285"/>
      <c r="D2040" s="292"/>
      <c r="E2040" s="292"/>
      <c r="F2040" s="292"/>
      <c r="H2040" s="326"/>
      <c r="I2040" s="326" t="s">
        <v>136</v>
      </c>
      <c r="J2040" s="285"/>
      <c r="K2040" s="285"/>
    </row>
    <row r="2041" spans="2:14" s="287" customFormat="1">
      <c r="B2041" s="285"/>
      <c r="C2041" s="285"/>
      <c r="E2041" s="311" t="s">
        <v>90</v>
      </c>
      <c r="F2041" s="311" t="s">
        <v>90</v>
      </c>
      <c r="H2041" s="326" t="s">
        <v>137</v>
      </c>
      <c r="I2041" s="326" t="s">
        <v>139</v>
      </c>
      <c r="J2041" s="285"/>
      <c r="K2041" s="285"/>
    </row>
    <row r="2042" spans="2:14" s="287" customFormat="1">
      <c r="B2042" s="285"/>
      <c r="C2042" s="285"/>
      <c r="D2042" s="287" t="s">
        <v>86</v>
      </c>
      <c r="E2042" s="307">
        <f>+F2042/$F$2045</f>
        <v>2.174344381534262E-3</v>
      </c>
      <c r="F2042" s="327">
        <f>'N° CONTRATOS Y SALDO AC.'!E216+'N° CONTRATOS Y SALDO AC.'!E853</f>
        <v>2.6432000000000002</v>
      </c>
      <c r="H2042" s="315">
        <v>1</v>
      </c>
      <c r="I2042" s="315">
        <v>5.2910209999999998</v>
      </c>
      <c r="J2042" s="315"/>
      <c r="K2042" s="285"/>
    </row>
    <row r="2043" spans="2:14" s="287" customFormat="1">
      <c r="B2043" s="285"/>
      <c r="C2043" s="285"/>
      <c r="D2043" s="287" t="s">
        <v>88</v>
      </c>
      <c r="E2043" s="307">
        <f>+F2043/$F$2045</f>
        <v>0.28119104912445458</v>
      </c>
      <c r="F2043" s="327">
        <f>'N° CONTRATOS Y SALDO AC.'!I216+'N° CONTRATOS Y SALDO AC.'!I853</f>
        <v>341.8245</v>
      </c>
      <c r="G2043" s="314"/>
      <c r="H2043" s="315">
        <v>16</v>
      </c>
      <c r="I2043" s="315">
        <v>0</v>
      </c>
      <c r="J2043" s="315"/>
      <c r="K2043" s="285"/>
    </row>
    <row r="2044" spans="2:14" s="287" customFormat="1">
      <c r="B2044" s="285"/>
      <c r="C2044" s="285"/>
      <c r="D2044" s="287" t="s">
        <v>152</v>
      </c>
      <c r="E2044" s="307">
        <f>+F2044/$F$2045</f>
        <v>0.71663460649401123</v>
      </c>
      <c r="F2044" s="327">
        <f>'N° CONTRATOS Y SALDO AC.'!M216+'N° CONTRATOS Y SALDO AC.'!M853</f>
        <v>871.16309999999999</v>
      </c>
      <c r="G2044" s="314"/>
      <c r="H2044" s="315"/>
      <c r="I2044" s="315"/>
      <c r="J2044" s="315"/>
      <c r="K2044" s="285"/>
    </row>
    <row r="2045" spans="2:14" s="287" customFormat="1">
      <c r="B2045" s="285"/>
      <c r="C2045" s="285"/>
      <c r="D2045" s="302" t="s">
        <v>76</v>
      </c>
      <c r="E2045" s="307">
        <f>+SUM(E2042:E2043)</f>
        <v>0.28336539350598883</v>
      </c>
      <c r="F2045" s="328">
        <f>SUM(F2042:F2044)</f>
        <v>1215.6307999999999</v>
      </c>
      <c r="G2045" s="314"/>
      <c r="H2045" s="315">
        <v>504</v>
      </c>
      <c r="I2045" s="315">
        <v>1075.826161</v>
      </c>
      <c r="J2045" s="315"/>
      <c r="K2045" s="285"/>
    </row>
    <row r="2046" spans="2:14" s="287" customFormat="1">
      <c r="B2046" s="285"/>
      <c r="C2046" s="285"/>
      <c r="G2046" s="314"/>
      <c r="H2046" s="315"/>
      <c r="I2046" s="315">
        <f>SUM(I2042:I2045)</f>
        <v>1081.117182</v>
      </c>
      <c r="J2046" s="315"/>
      <c r="K2046" s="285"/>
    </row>
    <row r="2047" spans="2:14" s="287" customFormat="1" ht="12.6">
      <c r="B2047" s="285"/>
      <c r="C2047" s="285"/>
      <c r="D2047" s="292"/>
      <c r="E2047" s="292"/>
      <c r="F2047" s="292"/>
      <c r="I2047" s="323"/>
      <c r="J2047" s="292"/>
      <c r="K2047" s="285"/>
      <c r="L2047" s="285"/>
    </row>
    <row r="2048" spans="2:14" s="329" customFormat="1">
      <c r="D2048" s="287" t="s">
        <v>87</v>
      </c>
      <c r="E2048" s="307">
        <f>+F2048/$F$2045</f>
        <v>0</v>
      </c>
      <c r="F2048" s="330">
        <v>0</v>
      </c>
    </row>
    <row r="2049" s="329" customFormat="1"/>
    <row r="2050" s="329" customFormat="1"/>
    <row r="2051" s="329" customFormat="1" ht="43.2" customHeight="1"/>
    <row r="2052" s="329" customFormat="1"/>
    <row r="2053" s="329" customFormat="1"/>
    <row r="2054" s="329" customFormat="1"/>
    <row r="2055" s="329" customFormat="1"/>
    <row r="2056" s="329" customFormat="1"/>
    <row r="2057" s="329" customFormat="1"/>
    <row r="2058" s="329" customFormat="1"/>
    <row r="2059" s="329" customFormat="1"/>
    <row r="2060" s="329" customFormat="1"/>
    <row r="2061" s="329" customFormat="1"/>
    <row r="2062" s="329" customFormat="1"/>
    <row r="2063" s="329" customFormat="1"/>
    <row r="2064" s="329" customFormat="1"/>
    <row r="2065" s="329" customFormat="1"/>
    <row r="2066" s="329" customFormat="1"/>
    <row r="2067" s="329" customFormat="1"/>
    <row r="2068" s="329" customFormat="1"/>
    <row r="2069" s="329" customFormat="1"/>
    <row r="2070" s="329" customFormat="1"/>
    <row r="2071" s="329" customFormat="1"/>
    <row r="2072" s="329" customFormat="1"/>
    <row r="2073" s="329" customFormat="1"/>
    <row r="2074" s="329" customFormat="1"/>
    <row r="2075" s="329" customFormat="1"/>
    <row r="2076" s="329" customFormat="1"/>
    <row r="2077" s="329" customFormat="1"/>
    <row r="2078" s="329" customFormat="1"/>
    <row r="2079" s="329" customFormat="1"/>
    <row r="2080" s="329" customFormat="1"/>
    <row r="2081" s="329" customFormat="1"/>
    <row r="2082" s="329" customFormat="1"/>
    <row r="2083" s="329" customFormat="1"/>
    <row r="2084" s="329" customFormat="1"/>
    <row r="2085" s="329" customFormat="1"/>
    <row r="2086" s="329" customFormat="1"/>
    <row r="2087" s="329" customFormat="1"/>
    <row r="2088" s="329" customFormat="1"/>
    <row r="2089" s="329" customFormat="1"/>
    <row r="2090" s="329" customFormat="1"/>
    <row r="2091" s="329" customFormat="1"/>
    <row r="2092" s="329" customFormat="1"/>
    <row r="2093" s="329" customFormat="1"/>
    <row r="2094" s="329" customFormat="1"/>
    <row r="2095" s="329" customFormat="1"/>
    <row r="2096" s="329" customFormat="1"/>
    <row r="2097" s="329" customFormat="1"/>
    <row r="2098" s="329" customFormat="1"/>
    <row r="2099" s="329" customFormat="1"/>
    <row r="2100" s="331" customFormat="1"/>
    <row r="2101" s="331" customFormat="1"/>
    <row r="2102" s="331" customFormat="1"/>
    <row r="2103" s="331" customFormat="1"/>
    <row r="2104" s="331" customFormat="1"/>
    <row r="2105" s="331" customFormat="1"/>
    <row r="2106" s="331" customFormat="1"/>
    <row r="2107" s="331" customFormat="1"/>
    <row r="2108" s="331" customFormat="1"/>
    <row r="2109" s="331" customFormat="1"/>
    <row r="2110" s="331" customFormat="1"/>
    <row r="2111" s="331" customFormat="1"/>
    <row r="2112" s="331" customFormat="1"/>
    <row r="2113" s="331" customFormat="1"/>
    <row r="2114" s="331" customFormat="1"/>
    <row r="2115" s="331" customFormat="1"/>
    <row r="2116" s="331" customFormat="1"/>
    <row r="2117" s="331" customFormat="1"/>
    <row r="2118" s="331" customFormat="1"/>
    <row r="2119" s="331" customFormat="1"/>
    <row r="2120" s="331" customFormat="1"/>
    <row r="2121" s="331" customFormat="1"/>
    <row r="2122" s="331" customFormat="1"/>
    <row r="2123" s="331" customFormat="1"/>
    <row r="2124" s="331" customFormat="1"/>
    <row r="2125" s="331" customFormat="1"/>
    <row r="2126" s="331" customFormat="1"/>
    <row r="2127" s="331" customFormat="1"/>
  </sheetData>
  <mergeCells count="2">
    <mergeCell ref="B10:E10"/>
    <mergeCell ref="D429:E429"/>
  </mergeCells>
  <phoneticPr fontId="3" type="noConversion"/>
  <printOptions horizontalCentered="1" verticalCentered="1"/>
  <pageMargins left="0.78740157480314965" right="0.78740157480314965" top="0.98425196850393704" bottom="0.98425196850393704" header="0" footer="0"/>
  <pageSetup scale="36" fitToWidth="6" orientation="landscape" r:id="rId1"/>
  <headerFooter alignWithMargins="0"/>
  <rowBreaks count="5" manualBreakCount="5">
    <brk id="322" max="9" man="1"/>
    <brk id="509" max="9" man="1"/>
    <brk id="721" max="9" man="1"/>
    <brk id="931" max="9" man="1"/>
    <brk id="1093" max="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1:DT177"/>
  <sheetViews>
    <sheetView showGridLines="0" zoomScale="75" zoomScaleNormal="75" workbookViewId="0"/>
  </sheetViews>
  <sheetFormatPr baseColWidth="10" defaultColWidth="11.44140625" defaultRowHeight="13.2"/>
  <cols>
    <col min="1" max="1" width="1" style="9" customWidth="1"/>
    <col min="2" max="2" width="36.6640625" style="9" customWidth="1"/>
    <col min="3" max="3" width="14.44140625" style="139" customWidth="1"/>
    <col min="4" max="4" width="19.44140625" style="139" customWidth="1"/>
    <col min="5" max="28" width="5.6640625" style="9" customWidth="1"/>
    <col min="29" max="30" width="11.44140625" style="9" customWidth="1"/>
    <col min="31" max="31" width="36.33203125" style="9" customWidth="1"/>
    <col min="32" max="32" width="12.5546875" style="9" bestFit="1" customWidth="1"/>
    <col min="33" max="33" width="13" style="9" customWidth="1"/>
    <col min="34" max="41" width="5.6640625" style="9" customWidth="1"/>
    <col min="42" max="42" width="6.6640625" style="9" customWidth="1"/>
    <col min="43" max="43" width="5.6640625" style="9" customWidth="1"/>
    <col min="44" max="44" width="6.44140625" style="9" customWidth="1"/>
    <col min="45" max="47" width="5.6640625" style="9" customWidth="1"/>
    <col min="48" max="48" width="6.6640625" style="9" customWidth="1"/>
    <col min="49" max="57" width="5.6640625" style="9" customWidth="1"/>
    <col min="58" max="58" width="10.6640625" style="9" customWidth="1"/>
    <col min="59" max="59" width="38.88671875" style="9" customWidth="1"/>
    <col min="60" max="60" width="12.6640625" style="9" bestFit="1" customWidth="1"/>
    <col min="61" max="61" width="11.44140625" style="9" customWidth="1"/>
    <col min="62" max="69" width="5.6640625" style="9" customWidth="1"/>
    <col min="70" max="70" width="6.6640625" style="9" customWidth="1"/>
    <col min="71" max="71" width="5.6640625" style="9" customWidth="1"/>
    <col min="72" max="72" width="6.6640625" style="9" customWidth="1"/>
    <col min="73" max="73" width="5.6640625" style="9" customWidth="1"/>
    <col min="74" max="74" width="7.33203125" style="9" customWidth="1"/>
    <col min="75" max="75" width="5.6640625" style="9" customWidth="1"/>
    <col min="76" max="76" width="6.5546875" style="9" customWidth="1"/>
    <col min="77" max="85" width="5.6640625" style="9" customWidth="1"/>
    <col min="86" max="97" width="5.6640625" customWidth="1"/>
    <col min="98" max="98" width="6.44140625" bestFit="1" customWidth="1"/>
    <col min="99" max="116" width="5.6640625" customWidth="1"/>
    <col min="117" max="124" width="11.5546875" customWidth="1"/>
    <col min="125" max="16384" width="11.44140625" style="9"/>
  </cols>
  <sheetData>
    <row r="1" spans="2:124">
      <c r="B1" s="29"/>
      <c r="C1" s="7"/>
      <c r="D1" s="7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</row>
    <row r="2" spans="2:124">
      <c r="B2" s="29"/>
      <c r="C2" s="7"/>
      <c r="D2" s="7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30" t="s">
        <v>21</v>
      </c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</row>
    <row r="3" spans="2:124">
      <c r="B3" s="29"/>
      <c r="C3" s="7"/>
      <c r="D3" s="7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9" t="s">
        <v>21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30" t="s">
        <v>21</v>
      </c>
      <c r="CD3" s="29"/>
      <c r="CE3" s="29"/>
      <c r="CF3" s="29"/>
      <c r="CG3" s="29"/>
    </row>
    <row r="4" spans="2:124">
      <c r="B4" s="29"/>
      <c r="C4" s="7"/>
      <c r="D4" s="7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1"/>
      <c r="W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1"/>
      <c r="AW4" s="29"/>
      <c r="AY4" s="29" t="s">
        <v>21</v>
      </c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31"/>
      <c r="BX4" s="29"/>
      <c r="BY4" s="29"/>
      <c r="BZ4" s="29"/>
      <c r="CA4" s="29"/>
      <c r="CB4" s="29"/>
      <c r="CC4" s="29"/>
      <c r="CD4" s="29"/>
      <c r="CE4" s="29"/>
      <c r="CF4" s="29"/>
      <c r="CG4" s="29"/>
    </row>
    <row r="5" spans="2:124">
      <c r="B5" s="29"/>
      <c r="C5" s="7"/>
      <c r="D5" s="7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</row>
    <row r="6" spans="2:124" ht="21.75" customHeight="1">
      <c r="B6" s="29"/>
      <c r="C6" s="7"/>
      <c r="D6" s="7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</row>
    <row r="7" spans="2:124">
      <c r="B7" s="29"/>
      <c r="C7" s="7"/>
      <c r="D7" s="7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</row>
    <row r="8" spans="2:124" s="36" customFormat="1" ht="16.2">
      <c r="B8" s="32" t="s">
        <v>54</v>
      </c>
      <c r="C8" s="33"/>
      <c r="D8" s="33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5"/>
      <c r="AE8" s="37" t="s">
        <v>54</v>
      </c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G8" s="39" t="s">
        <v>54</v>
      </c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</row>
    <row r="9" spans="2:124">
      <c r="B9" s="41"/>
      <c r="C9" s="33"/>
      <c r="D9" s="33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29"/>
      <c r="AE9" s="43"/>
      <c r="AF9" s="38"/>
      <c r="AG9" s="38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G9" s="45"/>
      <c r="BH9" s="40"/>
      <c r="BI9" s="40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</row>
    <row r="10" spans="2:124" ht="16.2">
      <c r="B10" s="42"/>
      <c r="C10" s="47" t="s">
        <v>171</v>
      </c>
      <c r="D10" s="48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29"/>
      <c r="AE10" s="44" t="s">
        <v>21</v>
      </c>
      <c r="AF10" s="47" t="s">
        <v>172</v>
      </c>
      <c r="AG10" s="51"/>
      <c r="AH10" s="52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G10" s="46"/>
      <c r="BH10" s="47" t="s">
        <v>173</v>
      </c>
      <c r="BI10" s="54"/>
      <c r="BJ10" s="55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</row>
    <row r="11" spans="2:124">
      <c r="B11" s="50" t="s">
        <v>21</v>
      </c>
      <c r="C11" s="57" t="s">
        <v>27</v>
      </c>
      <c r="D11" s="58"/>
      <c r="E11" s="59" t="s">
        <v>6</v>
      </c>
      <c r="F11" s="60"/>
      <c r="G11" s="61" t="s">
        <v>7</v>
      </c>
      <c r="H11" s="60"/>
      <c r="I11" s="61" t="s">
        <v>8</v>
      </c>
      <c r="J11" s="60"/>
      <c r="K11" s="61" t="s">
        <v>9</v>
      </c>
      <c r="L11" s="60"/>
      <c r="M11" s="61" t="s">
        <v>10</v>
      </c>
      <c r="N11" s="60"/>
      <c r="O11" s="61" t="s">
        <v>11</v>
      </c>
      <c r="P11" s="60"/>
      <c r="Q11" s="61" t="s">
        <v>12</v>
      </c>
      <c r="R11" s="60"/>
      <c r="S11" s="61" t="s">
        <v>13</v>
      </c>
      <c r="T11" s="60"/>
      <c r="U11" s="61" t="s">
        <v>14</v>
      </c>
      <c r="V11" s="60"/>
      <c r="W11" s="61" t="s">
        <v>15</v>
      </c>
      <c r="X11" s="60"/>
      <c r="Y11" s="61" t="s">
        <v>16</v>
      </c>
      <c r="Z11" s="60"/>
      <c r="AA11" s="61" t="s">
        <v>17</v>
      </c>
      <c r="AB11" s="60"/>
      <c r="AC11" s="29"/>
      <c r="AE11" s="53" t="s">
        <v>21</v>
      </c>
      <c r="AF11" s="62" t="s">
        <v>27</v>
      </c>
      <c r="AG11" s="63"/>
      <c r="AH11" s="64" t="s">
        <v>6</v>
      </c>
      <c r="AI11" s="65"/>
      <c r="AJ11" s="66" t="s">
        <v>7</v>
      </c>
      <c r="AK11" s="65"/>
      <c r="AL11" s="66" t="s">
        <v>8</v>
      </c>
      <c r="AM11" s="65"/>
      <c r="AN11" s="66" t="s">
        <v>9</v>
      </c>
      <c r="AO11" s="65"/>
      <c r="AP11" s="66" t="s">
        <v>10</v>
      </c>
      <c r="AQ11" s="65"/>
      <c r="AR11" s="66" t="s">
        <v>11</v>
      </c>
      <c r="AS11" s="65"/>
      <c r="AT11" s="66" t="s">
        <v>12</v>
      </c>
      <c r="AU11" s="65"/>
      <c r="AV11" s="66" t="s">
        <v>13</v>
      </c>
      <c r="AW11" s="65"/>
      <c r="AX11" s="66" t="s">
        <v>14</v>
      </c>
      <c r="AY11" s="65"/>
      <c r="AZ11" s="66" t="s">
        <v>15</v>
      </c>
      <c r="BA11" s="65"/>
      <c r="BB11" s="66" t="s">
        <v>16</v>
      </c>
      <c r="BC11" s="65"/>
      <c r="BD11" s="66" t="s">
        <v>17</v>
      </c>
      <c r="BE11" s="65"/>
      <c r="BG11" s="56" t="s">
        <v>21</v>
      </c>
      <c r="BH11" s="67" t="s">
        <v>27</v>
      </c>
      <c r="BI11" s="68"/>
      <c r="BJ11" s="69" t="s">
        <v>6</v>
      </c>
      <c r="BK11" s="70"/>
      <c r="BL11" s="71" t="s">
        <v>7</v>
      </c>
      <c r="BM11" s="70"/>
      <c r="BN11" s="71" t="s">
        <v>8</v>
      </c>
      <c r="BO11" s="70"/>
      <c r="BP11" s="71" t="s">
        <v>9</v>
      </c>
      <c r="BQ11" s="70"/>
      <c r="BR11" s="71" t="s">
        <v>10</v>
      </c>
      <c r="BS11" s="70"/>
      <c r="BT11" s="71" t="s">
        <v>11</v>
      </c>
      <c r="BU11" s="70"/>
      <c r="BV11" s="71" t="s">
        <v>12</v>
      </c>
      <c r="BW11" s="70"/>
      <c r="BX11" s="71" t="s">
        <v>13</v>
      </c>
      <c r="BY11" s="70"/>
      <c r="BZ11" s="71" t="s">
        <v>14</v>
      </c>
      <c r="CA11" s="70"/>
      <c r="CB11" s="71" t="s">
        <v>15</v>
      </c>
      <c r="CC11" s="70"/>
      <c r="CD11" s="71" t="s">
        <v>16</v>
      </c>
      <c r="CE11" s="70"/>
      <c r="CF11" s="71" t="s">
        <v>17</v>
      </c>
      <c r="CG11" s="70"/>
    </row>
    <row r="12" spans="2:124">
      <c r="B12" s="49"/>
      <c r="C12" s="72"/>
      <c r="D12" s="73"/>
      <c r="E12" s="74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/>
      <c r="Q12" s="76"/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29"/>
      <c r="AE12" s="52"/>
      <c r="AF12" s="77"/>
      <c r="AG12" s="78"/>
      <c r="AH12" s="79"/>
      <c r="AI12" s="80"/>
      <c r="AJ12" s="81"/>
      <c r="AK12" s="80"/>
      <c r="AL12" s="81"/>
      <c r="AM12" s="80"/>
      <c r="AN12" s="81"/>
      <c r="AO12" s="80"/>
      <c r="AP12" s="81"/>
      <c r="AQ12" s="80"/>
      <c r="AR12" s="81"/>
      <c r="AS12" s="80"/>
      <c r="AT12" s="81"/>
      <c r="AU12" s="80"/>
      <c r="AV12" s="81"/>
      <c r="AW12" s="80"/>
      <c r="AX12" s="81"/>
      <c r="AY12" s="80"/>
      <c r="AZ12" s="81"/>
      <c r="BA12" s="80"/>
      <c r="BB12" s="81"/>
      <c r="BC12" s="80"/>
      <c r="BD12" s="81"/>
      <c r="BE12" s="80"/>
      <c r="BG12" s="55"/>
      <c r="BH12" s="82"/>
      <c r="BI12" s="83"/>
      <c r="BJ12" s="84"/>
      <c r="BK12" s="85"/>
      <c r="BL12" s="86"/>
      <c r="BM12" s="85"/>
      <c r="BN12" s="86"/>
      <c r="BO12" s="85"/>
      <c r="BP12" s="86"/>
      <c r="BQ12" s="85"/>
      <c r="BR12" s="86"/>
      <c r="BS12" s="85"/>
      <c r="BT12" s="86"/>
      <c r="BU12" s="85"/>
      <c r="BV12" s="86"/>
      <c r="BW12" s="85"/>
      <c r="BX12" s="86"/>
      <c r="BY12" s="85"/>
      <c r="BZ12" s="86"/>
      <c r="CA12" s="85"/>
      <c r="CB12" s="86"/>
      <c r="CC12" s="85"/>
      <c r="CD12" s="86"/>
      <c r="CE12" s="85"/>
      <c r="CF12" s="86"/>
      <c r="CG12" s="85"/>
    </row>
    <row r="13" spans="2:124">
      <c r="B13" s="87"/>
      <c r="C13" s="88" t="s">
        <v>18</v>
      </c>
      <c r="D13" s="89" t="s">
        <v>19</v>
      </c>
      <c r="E13" s="90" t="s">
        <v>18</v>
      </c>
      <c r="F13" s="91" t="s">
        <v>19</v>
      </c>
      <c r="G13" s="92" t="s">
        <v>18</v>
      </c>
      <c r="H13" s="91" t="s">
        <v>19</v>
      </c>
      <c r="I13" s="92" t="s">
        <v>18</v>
      </c>
      <c r="J13" s="91" t="s">
        <v>19</v>
      </c>
      <c r="K13" s="92" t="s">
        <v>18</v>
      </c>
      <c r="L13" s="91" t="s">
        <v>19</v>
      </c>
      <c r="M13" s="92" t="s">
        <v>18</v>
      </c>
      <c r="N13" s="91" t="s">
        <v>19</v>
      </c>
      <c r="O13" s="92" t="s">
        <v>18</v>
      </c>
      <c r="P13" s="91" t="s">
        <v>19</v>
      </c>
      <c r="Q13" s="92" t="s">
        <v>18</v>
      </c>
      <c r="R13" s="91" t="s">
        <v>19</v>
      </c>
      <c r="S13" s="92" t="s">
        <v>18</v>
      </c>
      <c r="T13" s="91" t="s">
        <v>19</v>
      </c>
      <c r="U13" s="92" t="s">
        <v>18</v>
      </c>
      <c r="V13" s="91" t="s">
        <v>19</v>
      </c>
      <c r="W13" s="92" t="s">
        <v>18</v>
      </c>
      <c r="X13" s="91" t="s">
        <v>19</v>
      </c>
      <c r="Y13" s="92" t="s">
        <v>18</v>
      </c>
      <c r="Z13" s="91" t="s">
        <v>19</v>
      </c>
      <c r="AA13" s="92" t="s">
        <v>18</v>
      </c>
      <c r="AB13" s="91" t="s">
        <v>19</v>
      </c>
      <c r="AC13" s="35"/>
      <c r="AD13" s="36"/>
      <c r="AE13" s="93"/>
      <c r="AF13" s="94" t="s">
        <v>18</v>
      </c>
      <c r="AG13" s="95" t="s">
        <v>19</v>
      </c>
      <c r="AH13" s="96" t="s">
        <v>18</v>
      </c>
      <c r="AI13" s="97" t="s">
        <v>19</v>
      </c>
      <c r="AJ13" s="98" t="s">
        <v>18</v>
      </c>
      <c r="AK13" s="97" t="s">
        <v>19</v>
      </c>
      <c r="AL13" s="98" t="s">
        <v>18</v>
      </c>
      <c r="AM13" s="97" t="s">
        <v>19</v>
      </c>
      <c r="AN13" s="98" t="s">
        <v>18</v>
      </c>
      <c r="AO13" s="97" t="s">
        <v>19</v>
      </c>
      <c r="AP13" s="98" t="s">
        <v>18</v>
      </c>
      <c r="AQ13" s="97" t="s">
        <v>19</v>
      </c>
      <c r="AR13" s="98" t="s">
        <v>18</v>
      </c>
      <c r="AS13" s="97" t="s">
        <v>19</v>
      </c>
      <c r="AT13" s="98" t="s">
        <v>18</v>
      </c>
      <c r="AU13" s="97" t="s">
        <v>19</v>
      </c>
      <c r="AV13" s="98" t="s">
        <v>18</v>
      </c>
      <c r="AW13" s="97" t="s">
        <v>19</v>
      </c>
      <c r="AX13" s="98" t="s">
        <v>18</v>
      </c>
      <c r="AY13" s="97" t="s">
        <v>19</v>
      </c>
      <c r="AZ13" s="98" t="s">
        <v>18</v>
      </c>
      <c r="BA13" s="97" t="s">
        <v>19</v>
      </c>
      <c r="BB13" s="98" t="s">
        <v>18</v>
      </c>
      <c r="BC13" s="97" t="s">
        <v>19</v>
      </c>
      <c r="BD13" s="98" t="s">
        <v>18</v>
      </c>
      <c r="BE13" s="97" t="s">
        <v>19</v>
      </c>
      <c r="BG13" s="99"/>
      <c r="BH13" s="100" t="s">
        <v>18</v>
      </c>
      <c r="BI13" s="101" t="s">
        <v>19</v>
      </c>
      <c r="BJ13" s="102" t="s">
        <v>18</v>
      </c>
      <c r="BK13" s="103" t="s">
        <v>19</v>
      </c>
      <c r="BL13" s="104" t="s">
        <v>18</v>
      </c>
      <c r="BM13" s="103" t="s">
        <v>19</v>
      </c>
      <c r="BN13" s="104" t="s">
        <v>18</v>
      </c>
      <c r="BO13" s="103" t="s">
        <v>19</v>
      </c>
      <c r="BP13" s="104" t="s">
        <v>18</v>
      </c>
      <c r="BQ13" s="103" t="s">
        <v>19</v>
      </c>
      <c r="BR13" s="104" t="s">
        <v>18</v>
      </c>
      <c r="BS13" s="103" t="s">
        <v>19</v>
      </c>
      <c r="BT13" s="104" t="s">
        <v>18</v>
      </c>
      <c r="BU13" s="103" t="s">
        <v>19</v>
      </c>
      <c r="BV13" s="104" t="s">
        <v>18</v>
      </c>
      <c r="BW13" s="103" t="s">
        <v>19</v>
      </c>
      <c r="BX13" s="104" t="s">
        <v>18</v>
      </c>
      <c r="BY13" s="103" t="s">
        <v>19</v>
      </c>
      <c r="BZ13" s="104" t="s">
        <v>18</v>
      </c>
      <c r="CA13" s="103" t="s">
        <v>19</v>
      </c>
      <c r="CB13" s="104" t="s">
        <v>18</v>
      </c>
      <c r="CC13" s="103" t="s">
        <v>19</v>
      </c>
      <c r="CD13" s="104" t="s">
        <v>18</v>
      </c>
      <c r="CE13" s="103" t="s">
        <v>19</v>
      </c>
      <c r="CF13" s="104" t="s">
        <v>18</v>
      </c>
      <c r="CG13" s="103" t="s">
        <v>19</v>
      </c>
    </row>
    <row r="14" spans="2:124" s="36" customFormat="1">
      <c r="B14" s="105" t="s">
        <v>20</v>
      </c>
      <c r="C14" s="106">
        <f t="shared" ref="C14:C37" si="0">+E14+G14+I14+K14+M14+O14+Q14+S14+U14+W14+Y14+AA14</f>
        <v>1269</v>
      </c>
      <c r="D14" s="106">
        <f t="shared" ref="D14:D37" si="1">+F14+H14+J14+L14+N14+P14+R14+T14+V14+X14+Z14+AB14</f>
        <v>585</v>
      </c>
      <c r="E14" s="107">
        <f>+SUM(E15:E37)</f>
        <v>0</v>
      </c>
      <c r="F14" s="107">
        <f t="shared" ref="F14:AB14" si="2">+SUM(F15:F37)</f>
        <v>0</v>
      </c>
      <c r="G14" s="107">
        <f t="shared" si="2"/>
        <v>0</v>
      </c>
      <c r="H14" s="107">
        <f t="shared" si="2"/>
        <v>0</v>
      </c>
      <c r="I14" s="107">
        <f>+SUM(I15:I37)</f>
        <v>0</v>
      </c>
      <c r="J14" s="107">
        <f t="shared" si="2"/>
        <v>0</v>
      </c>
      <c r="K14" s="107">
        <f t="shared" si="2"/>
        <v>0</v>
      </c>
      <c r="L14" s="107">
        <f t="shared" si="2"/>
        <v>0</v>
      </c>
      <c r="M14" s="107">
        <f t="shared" si="2"/>
        <v>11</v>
      </c>
      <c r="N14" s="107">
        <f t="shared" si="2"/>
        <v>10</v>
      </c>
      <c r="O14" s="107">
        <f t="shared" si="2"/>
        <v>101</v>
      </c>
      <c r="P14" s="107">
        <f t="shared" si="2"/>
        <v>37</v>
      </c>
      <c r="Q14" s="107">
        <f t="shared" si="2"/>
        <v>172</v>
      </c>
      <c r="R14" s="107">
        <f t="shared" si="2"/>
        <v>96</v>
      </c>
      <c r="S14" s="107">
        <f t="shared" si="2"/>
        <v>254</v>
      </c>
      <c r="T14" s="107">
        <f t="shared" si="2"/>
        <v>93</v>
      </c>
      <c r="U14" s="107">
        <f t="shared" si="2"/>
        <v>246</v>
      </c>
      <c r="V14" s="107">
        <f t="shared" si="2"/>
        <v>94</v>
      </c>
      <c r="W14" s="107">
        <f t="shared" si="2"/>
        <v>196</v>
      </c>
      <c r="X14" s="107">
        <f t="shared" si="2"/>
        <v>95</v>
      </c>
      <c r="Y14" s="107">
        <f t="shared" si="2"/>
        <v>144</v>
      </c>
      <c r="Z14" s="107">
        <f t="shared" si="2"/>
        <v>91</v>
      </c>
      <c r="AA14" s="107">
        <f t="shared" si="2"/>
        <v>145</v>
      </c>
      <c r="AB14" s="107">
        <f t="shared" si="2"/>
        <v>69</v>
      </c>
      <c r="AC14" s="29"/>
      <c r="AD14" s="9"/>
      <c r="AE14" s="108" t="s">
        <v>20</v>
      </c>
      <c r="AF14" s="106">
        <f>+SUM(AF15:AF37)</f>
        <v>1265</v>
      </c>
      <c r="AG14" s="106">
        <f>+SUM(AG15:AG37)</f>
        <v>583</v>
      </c>
      <c r="AH14" s="107">
        <f t="shared" ref="AH14:BE14" si="3">+SUM(AH15:AH37)</f>
        <v>0</v>
      </c>
      <c r="AI14" s="107">
        <f t="shared" si="3"/>
        <v>0</v>
      </c>
      <c r="AJ14" s="107">
        <f t="shared" si="3"/>
        <v>0</v>
      </c>
      <c r="AK14" s="107">
        <f t="shared" si="3"/>
        <v>0</v>
      </c>
      <c r="AL14" s="107">
        <f t="shared" si="3"/>
        <v>0</v>
      </c>
      <c r="AM14" s="107">
        <f t="shared" si="3"/>
        <v>0</v>
      </c>
      <c r="AN14" s="107">
        <f t="shared" si="3"/>
        <v>0</v>
      </c>
      <c r="AO14" s="107">
        <f t="shared" si="3"/>
        <v>0</v>
      </c>
      <c r="AP14" s="107">
        <f t="shared" si="3"/>
        <v>10</v>
      </c>
      <c r="AQ14" s="107">
        <f t="shared" si="3"/>
        <v>10</v>
      </c>
      <c r="AR14" s="107">
        <f t="shared" si="3"/>
        <v>98</v>
      </c>
      <c r="AS14" s="107">
        <f t="shared" si="3"/>
        <v>37</v>
      </c>
      <c r="AT14" s="107">
        <f t="shared" si="3"/>
        <v>172</v>
      </c>
      <c r="AU14" s="107">
        <f t="shared" si="3"/>
        <v>94</v>
      </c>
      <c r="AV14" s="107">
        <f t="shared" si="3"/>
        <v>249</v>
      </c>
      <c r="AW14" s="107">
        <f t="shared" si="3"/>
        <v>95</v>
      </c>
      <c r="AX14" s="107">
        <f t="shared" si="3"/>
        <v>251</v>
      </c>
      <c r="AY14" s="107">
        <f t="shared" si="3"/>
        <v>93</v>
      </c>
      <c r="AZ14" s="107">
        <f t="shared" si="3"/>
        <v>194</v>
      </c>
      <c r="BA14" s="107">
        <f t="shared" si="3"/>
        <v>94</v>
      </c>
      <c r="BB14" s="107">
        <f t="shared" si="3"/>
        <v>146</v>
      </c>
      <c r="BC14" s="107">
        <f t="shared" si="3"/>
        <v>92</v>
      </c>
      <c r="BD14" s="107">
        <f t="shared" si="3"/>
        <v>145</v>
      </c>
      <c r="BE14" s="107">
        <f t="shared" si="3"/>
        <v>68</v>
      </c>
      <c r="BG14" s="109" t="s">
        <v>20</v>
      </c>
      <c r="BH14" s="106">
        <f>+SUM(BH15:BH37)</f>
        <v>297</v>
      </c>
      <c r="BI14" s="106">
        <f>+SUM(BI15:BI37)</f>
        <v>176</v>
      </c>
      <c r="BJ14" s="107">
        <f t="shared" ref="BJ14:CG14" si="4">+SUM(BJ15:BJ37)</f>
        <v>0</v>
      </c>
      <c r="BK14" s="107">
        <f t="shared" si="4"/>
        <v>0</v>
      </c>
      <c r="BL14" s="107">
        <f t="shared" si="4"/>
        <v>0</v>
      </c>
      <c r="BM14" s="107">
        <f t="shared" si="4"/>
        <v>0</v>
      </c>
      <c r="BN14" s="107">
        <f t="shared" si="4"/>
        <v>0</v>
      </c>
      <c r="BO14" s="107">
        <f t="shared" si="4"/>
        <v>0</v>
      </c>
      <c r="BP14" s="107">
        <f t="shared" si="4"/>
        <v>0</v>
      </c>
      <c r="BQ14" s="107">
        <f t="shared" si="4"/>
        <v>0</v>
      </c>
      <c r="BR14" s="107">
        <f t="shared" si="4"/>
        <v>2</v>
      </c>
      <c r="BS14" s="107">
        <f t="shared" si="4"/>
        <v>1</v>
      </c>
      <c r="BT14" s="107">
        <f t="shared" si="4"/>
        <v>17</v>
      </c>
      <c r="BU14" s="107">
        <f t="shared" si="4"/>
        <v>9</v>
      </c>
      <c r="BV14" s="107">
        <f t="shared" si="4"/>
        <v>24</v>
      </c>
      <c r="BW14" s="107">
        <f t="shared" si="4"/>
        <v>29</v>
      </c>
      <c r="BX14" s="107">
        <f t="shared" si="4"/>
        <v>59</v>
      </c>
      <c r="BY14" s="107">
        <f t="shared" si="4"/>
        <v>25</v>
      </c>
      <c r="BZ14" s="107">
        <f t="shared" si="4"/>
        <v>47</v>
      </c>
      <c r="CA14" s="107">
        <f t="shared" si="4"/>
        <v>27</v>
      </c>
      <c r="CB14" s="107">
        <f t="shared" si="4"/>
        <v>50</v>
      </c>
      <c r="CC14" s="107">
        <f t="shared" si="4"/>
        <v>29</v>
      </c>
      <c r="CD14" s="107">
        <f t="shared" si="4"/>
        <v>48</v>
      </c>
      <c r="CE14" s="107">
        <f t="shared" si="4"/>
        <v>32</v>
      </c>
      <c r="CF14" s="107">
        <f t="shared" si="4"/>
        <v>50</v>
      </c>
      <c r="CG14" s="107">
        <f t="shared" si="4"/>
        <v>24</v>
      </c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</row>
    <row r="15" spans="2:124">
      <c r="B15" s="110" t="s">
        <v>51</v>
      </c>
      <c r="C15" s="111">
        <f t="shared" si="0"/>
        <v>913</v>
      </c>
      <c r="D15" s="112">
        <f t="shared" si="1"/>
        <v>406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0</v>
      </c>
      <c r="L15" s="113">
        <v>0</v>
      </c>
      <c r="M15" s="113">
        <v>10</v>
      </c>
      <c r="N15" s="113">
        <v>8</v>
      </c>
      <c r="O15" s="113">
        <v>75</v>
      </c>
      <c r="P15" s="113">
        <v>25</v>
      </c>
      <c r="Q15" s="113">
        <v>134</v>
      </c>
      <c r="R15" s="113">
        <v>65</v>
      </c>
      <c r="S15" s="113">
        <v>188</v>
      </c>
      <c r="T15" s="113">
        <v>65</v>
      </c>
      <c r="U15" s="113">
        <v>181</v>
      </c>
      <c r="V15" s="113">
        <v>67</v>
      </c>
      <c r="W15" s="113">
        <v>137</v>
      </c>
      <c r="X15" s="113">
        <v>65</v>
      </c>
      <c r="Y15" s="113">
        <v>96</v>
      </c>
      <c r="Z15" s="113">
        <v>59</v>
      </c>
      <c r="AA15" s="113">
        <v>92</v>
      </c>
      <c r="AB15" s="113">
        <v>52</v>
      </c>
      <c r="AC15" s="29"/>
      <c r="AE15" s="114" t="s">
        <v>51</v>
      </c>
      <c r="AF15" s="111">
        <f t="shared" ref="AF15:AF34" si="5">+AH15+AJ15+AL15+AN15+AP15+AR15+AT15+AV15+AX15+AZ15+BB15+BD15</f>
        <v>917</v>
      </c>
      <c r="AG15" s="112">
        <f t="shared" ref="AG15:AG34" si="6">+AI15+AK15+AM15+AO15+AQ15+AS15+AU15+AW15+AY15+BA15+BC15+BE15</f>
        <v>411</v>
      </c>
      <c r="AH15" s="113">
        <v>0</v>
      </c>
      <c r="AI15" s="113">
        <v>0</v>
      </c>
      <c r="AJ15" s="113">
        <v>0</v>
      </c>
      <c r="AK15" s="113">
        <v>0</v>
      </c>
      <c r="AL15" s="113">
        <v>0</v>
      </c>
      <c r="AM15" s="113">
        <v>0</v>
      </c>
      <c r="AN15" s="113">
        <v>0</v>
      </c>
      <c r="AO15" s="113">
        <v>0</v>
      </c>
      <c r="AP15" s="113">
        <v>8</v>
      </c>
      <c r="AQ15" s="113">
        <v>8</v>
      </c>
      <c r="AR15" s="113">
        <v>73</v>
      </c>
      <c r="AS15" s="113">
        <v>26</v>
      </c>
      <c r="AT15" s="113">
        <v>134</v>
      </c>
      <c r="AU15" s="113">
        <v>63</v>
      </c>
      <c r="AV15" s="113">
        <v>185</v>
      </c>
      <c r="AW15" s="113">
        <v>68</v>
      </c>
      <c r="AX15" s="113">
        <v>185</v>
      </c>
      <c r="AY15" s="113">
        <v>67</v>
      </c>
      <c r="AZ15" s="113">
        <v>138</v>
      </c>
      <c r="BA15" s="113">
        <v>65</v>
      </c>
      <c r="BB15" s="113">
        <v>98</v>
      </c>
      <c r="BC15" s="113">
        <v>62</v>
      </c>
      <c r="BD15" s="113">
        <v>96</v>
      </c>
      <c r="BE15" s="113">
        <v>52</v>
      </c>
      <c r="BG15" s="115" t="s">
        <v>51</v>
      </c>
      <c r="BH15" s="111">
        <f>+BJ15+BL15+BN15+BP15+BR15+BT15+BV15+BX15+BZ15+CB15+CD15+CF15</f>
        <v>72</v>
      </c>
      <c r="BI15" s="112">
        <f t="shared" ref="BI15:BI34" si="7">+BK15+BM15+BO15+BQ15+BS15+BU15+BW15+BY15+CA15+CC15+CE15+CG15</f>
        <v>43</v>
      </c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>
        <v>4</v>
      </c>
      <c r="BU15" s="113">
        <v>1</v>
      </c>
      <c r="BV15" s="113">
        <v>5</v>
      </c>
      <c r="BW15" s="113">
        <v>5</v>
      </c>
      <c r="BX15" s="113">
        <v>12</v>
      </c>
      <c r="BY15" s="113">
        <v>5</v>
      </c>
      <c r="BZ15" s="113">
        <v>8</v>
      </c>
      <c r="CA15" s="113">
        <v>5</v>
      </c>
      <c r="CB15" s="113">
        <v>10</v>
      </c>
      <c r="CC15" s="113">
        <v>8</v>
      </c>
      <c r="CD15" s="113">
        <v>17</v>
      </c>
      <c r="CE15" s="113">
        <v>9</v>
      </c>
      <c r="CF15" s="113">
        <v>16</v>
      </c>
      <c r="CG15" s="113">
        <v>10</v>
      </c>
    </row>
    <row r="16" spans="2:124">
      <c r="B16" s="110" t="s">
        <v>50</v>
      </c>
      <c r="C16" s="111">
        <f t="shared" si="0"/>
        <v>76</v>
      </c>
      <c r="D16" s="112">
        <f t="shared" si="1"/>
        <v>23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13">
        <v>0</v>
      </c>
      <c r="O16" s="113">
        <v>7</v>
      </c>
      <c r="P16" s="113">
        <v>2</v>
      </c>
      <c r="Q16" s="113">
        <v>10</v>
      </c>
      <c r="R16" s="113">
        <v>3</v>
      </c>
      <c r="S16" s="113">
        <v>15</v>
      </c>
      <c r="T16" s="113">
        <v>4</v>
      </c>
      <c r="U16" s="113">
        <v>16</v>
      </c>
      <c r="V16" s="113">
        <v>1</v>
      </c>
      <c r="W16" s="113">
        <v>6</v>
      </c>
      <c r="X16" s="113">
        <v>7</v>
      </c>
      <c r="Y16" s="113">
        <v>9</v>
      </c>
      <c r="Z16" s="113">
        <v>3</v>
      </c>
      <c r="AA16" s="113">
        <v>13</v>
      </c>
      <c r="AB16" s="113">
        <v>3</v>
      </c>
      <c r="AC16" s="29"/>
      <c r="AE16" s="114" t="s">
        <v>50</v>
      </c>
      <c r="AF16" s="111">
        <f t="shared" si="5"/>
        <v>76</v>
      </c>
      <c r="AG16" s="112">
        <f t="shared" si="6"/>
        <v>22</v>
      </c>
      <c r="AH16" s="113">
        <v>0</v>
      </c>
      <c r="AI16" s="113">
        <v>0</v>
      </c>
      <c r="AJ16" s="113">
        <v>0</v>
      </c>
      <c r="AK16" s="113">
        <v>0</v>
      </c>
      <c r="AL16" s="113">
        <v>0</v>
      </c>
      <c r="AM16" s="113">
        <v>0</v>
      </c>
      <c r="AN16" s="113">
        <v>0</v>
      </c>
      <c r="AO16" s="113">
        <v>0</v>
      </c>
      <c r="AP16" s="113">
        <v>0</v>
      </c>
      <c r="AQ16" s="113">
        <v>0</v>
      </c>
      <c r="AR16" s="113">
        <v>7</v>
      </c>
      <c r="AS16" s="113">
        <v>1</v>
      </c>
      <c r="AT16" s="113">
        <v>10</v>
      </c>
      <c r="AU16" s="113">
        <v>3</v>
      </c>
      <c r="AV16" s="113">
        <v>15</v>
      </c>
      <c r="AW16" s="113">
        <v>4</v>
      </c>
      <c r="AX16" s="113">
        <v>16</v>
      </c>
      <c r="AY16" s="113">
        <v>1</v>
      </c>
      <c r="AZ16" s="113">
        <v>6</v>
      </c>
      <c r="BA16" s="113">
        <v>6</v>
      </c>
      <c r="BB16" s="113">
        <v>9</v>
      </c>
      <c r="BC16" s="113">
        <v>3</v>
      </c>
      <c r="BD16" s="113">
        <v>13</v>
      </c>
      <c r="BE16" s="113">
        <v>4</v>
      </c>
      <c r="BG16" s="115" t="s">
        <v>50</v>
      </c>
      <c r="BH16" s="111">
        <f t="shared" ref="BH16:BH34" si="8">+BJ16+BL16+BN16+BP16+BR16+BT16+BV16+BX16+BZ16+CB16+CD16+CF16</f>
        <v>12</v>
      </c>
      <c r="BI16" s="112">
        <f t="shared" si="7"/>
        <v>8</v>
      </c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>
        <v>1</v>
      </c>
      <c r="BU16" s="113"/>
      <c r="BV16" s="113">
        <v>1</v>
      </c>
      <c r="BW16" s="113">
        <v>2</v>
      </c>
      <c r="BX16" s="113">
        <v>1</v>
      </c>
      <c r="BY16" s="113">
        <v>1</v>
      </c>
      <c r="BZ16" s="113">
        <v>1</v>
      </c>
      <c r="CA16" s="113"/>
      <c r="CB16" s="113">
        <v>1</v>
      </c>
      <c r="CC16" s="113">
        <v>2</v>
      </c>
      <c r="CD16" s="113">
        <v>3</v>
      </c>
      <c r="CE16" s="113">
        <v>1</v>
      </c>
      <c r="CF16" s="113">
        <v>4</v>
      </c>
      <c r="CG16" s="113">
        <v>2</v>
      </c>
    </row>
    <row r="17" spans="2:85">
      <c r="B17" s="110" t="s">
        <v>49</v>
      </c>
      <c r="C17" s="112">
        <f t="shared" si="0"/>
        <v>50</v>
      </c>
      <c r="D17" s="112">
        <f t="shared" si="1"/>
        <v>16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1</v>
      </c>
      <c r="O17" s="113">
        <v>5</v>
      </c>
      <c r="P17" s="113">
        <v>2</v>
      </c>
      <c r="Q17" s="113">
        <v>7</v>
      </c>
      <c r="R17" s="113">
        <v>4</v>
      </c>
      <c r="S17" s="113">
        <v>5</v>
      </c>
      <c r="T17" s="113">
        <v>1</v>
      </c>
      <c r="U17" s="113">
        <v>8</v>
      </c>
      <c r="V17" s="113">
        <v>1</v>
      </c>
      <c r="W17" s="113">
        <v>8</v>
      </c>
      <c r="X17" s="113">
        <v>5</v>
      </c>
      <c r="Y17" s="113">
        <v>8</v>
      </c>
      <c r="Z17" s="113">
        <v>1</v>
      </c>
      <c r="AA17" s="113">
        <v>9</v>
      </c>
      <c r="AB17" s="113">
        <v>1</v>
      </c>
      <c r="AC17" s="29"/>
      <c r="AE17" s="114" t="s">
        <v>49</v>
      </c>
      <c r="AF17" s="112">
        <f t="shared" si="5"/>
        <v>49</v>
      </c>
      <c r="AG17" s="112">
        <f t="shared" si="6"/>
        <v>16</v>
      </c>
      <c r="AH17" s="11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13">
        <v>0</v>
      </c>
      <c r="AP17" s="113">
        <v>0</v>
      </c>
      <c r="AQ17" s="113">
        <v>1</v>
      </c>
      <c r="AR17" s="113">
        <v>5</v>
      </c>
      <c r="AS17" s="113">
        <v>2</v>
      </c>
      <c r="AT17" s="113">
        <v>7</v>
      </c>
      <c r="AU17" s="113">
        <v>4</v>
      </c>
      <c r="AV17" s="113">
        <v>5</v>
      </c>
      <c r="AW17" s="113">
        <v>1</v>
      </c>
      <c r="AX17" s="113">
        <v>8</v>
      </c>
      <c r="AY17" s="113">
        <v>1</v>
      </c>
      <c r="AZ17" s="113">
        <v>8</v>
      </c>
      <c r="BA17" s="113">
        <v>5</v>
      </c>
      <c r="BB17" s="113">
        <v>8</v>
      </c>
      <c r="BC17" s="113">
        <v>1</v>
      </c>
      <c r="BD17" s="113">
        <v>8</v>
      </c>
      <c r="BE17" s="113">
        <v>1</v>
      </c>
      <c r="BG17" s="115" t="s">
        <v>49</v>
      </c>
      <c r="BH17" s="112">
        <f t="shared" si="8"/>
        <v>14</v>
      </c>
      <c r="BI17" s="112">
        <f t="shared" si="7"/>
        <v>1</v>
      </c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>
        <v>1</v>
      </c>
      <c r="BU17" s="113"/>
      <c r="BV17" s="113">
        <v>2</v>
      </c>
      <c r="BW17" s="113">
        <v>1</v>
      </c>
      <c r="BX17" s="113">
        <v>2</v>
      </c>
      <c r="BY17" s="113"/>
      <c r="BZ17" s="113">
        <v>1</v>
      </c>
      <c r="CA17" s="113"/>
      <c r="CB17" s="113">
        <v>1</v>
      </c>
      <c r="CC17" s="113"/>
      <c r="CD17" s="113">
        <v>3</v>
      </c>
      <c r="CE17" s="113"/>
      <c r="CF17" s="113">
        <v>4</v>
      </c>
      <c r="CG17" s="113"/>
    </row>
    <row r="18" spans="2:85">
      <c r="B18" s="110" t="s">
        <v>48</v>
      </c>
      <c r="C18" s="112">
        <f t="shared" si="0"/>
        <v>44</v>
      </c>
      <c r="D18" s="112">
        <f t="shared" si="1"/>
        <v>29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1</v>
      </c>
      <c r="N18" s="113">
        <v>0</v>
      </c>
      <c r="O18" s="113">
        <v>4</v>
      </c>
      <c r="P18" s="113">
        <v>0</v>
      </c>
      <c r="Q18" s="113">
        <v>4</v>
      </c>
      <c r="R18" s="113">
        <v>2</v>
      </c>
      <c r="S18" s="113">
        <v>6</v>
      </c>
      <c r="T18" s="113">
        <v>6</v>
      </c>
      <c r="U18" s="113">
        <v>8</v>
      </c>
      <c r="V18" s="113">
        <v>4</v>
      </c>
      <c r="W18" s="113">
        <v>14</v>
      </c>
      <c r="X18" s="113">
        <v>4</v>
      </c>
      <c r="Y18" s="113">
        <v>3</v>
      </c>
      <c r="Z18" s="113">
        <v>10</v>
      </c>
      <c r="AA18" s="113">
        <v>4</v>
      </c>
      <c r="AB18" s="113">
        <v>3</v>
      </c>
      <c r="AC18" s="29"/>
      <c r="AE18" s="114" t="s">
        <v>48</v>
      </c>
      <c r="AF18" s="112">
        <f t="shared" si="5"/>
        <v>42</v>
      </c>
      <c r="AG18" s="112">
        <f t="shared" si="6"/>
        <v>28</v>
      </c>
      <c r="AH18" s="113">
        <v>0</v>
      </c>
      <c r="AI18" s="113">
        <v>0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13">
        <v>0</v>
      </c>
      <c r="AP18" s="113">
        <v>1</v>
      </c>
      <c r="AQ18" s="113">
        <v>0</v>
      </c>
      <c r="AR18" s="113">
        <v>3</v>
      </c>
      <c r="AS18" s="113">
        <v>0</v>
      </c>
      <c r="AT18" s="113">
        <v>4</v>
      </c>
      <c r="AU18" s="113">
        <v>2</v>
      </c>
      <c r="AV18" s="113">
        <v>6</v>
      </c>
      <c r="AW18" s="113">
        <v>6</v>
      </c>
      <c r="AX18" s="113">
        <v>8</v>
      </c>
      <c r="AY18" s="113">
        <v>4</v>
      </c>
      <c r="AZ18" s="113">
        <v>12</v>
      </c>
      <c r="BA18" s="113">
        <v>4</v>
      </c>
      <c r="BB18" s="113">
        <v>4</v>
      </c>
      <c r="BC18" s="113">
        <v>9</v>
      </c>
      <c r="BD18" s="113">
        <v>4</v>
      </c>
      <c r="BE18" s="113">
        <v>3</v>
      </c>
      <c r="BG18" s="115" t="s">
        <v>48</v>
      </c>
      <c r="BH18" s="112">
        <f t="shared" si="8"/>
        <v>33</v>
      </c>
      <c r="BI18" s="112">
        <f t="shared" si="7"/>
        <v>20</v>
      </c>
      <c r="BJ18" s="113"/>
      <c r="BK18" s="116"/>
      <c r="BL18" s="116"/>
      <c r="BM18" s="116"/>
      <c r="BN18" s="116"/>
      <c r="BO18" s="116"/>
      <c r="BP18" s="116"/>
      <c r="BQ18" s="116"/>
      <c r="BR18" s="116">
        <v>2</v>
      </c>
      <c r="BS18" s="116"/>
      <c r="BT18" s="116">
        <v>2</v>
      </c>
      <c r="BU18" s="116"/>
      <c r="BV18" s="116">
        <v>2</v>
      </c>
      <c r="BW18" s="116"/>
      <c r="BX18" s="116">
        <v>5</v>
      </c>
      <c r="BY18" s="116">
        <v>3</v>
      </c>
      <c r="BZ18" s="116">
        <v>6</v>
      </c>
      <c r="CA18" s="116">
        <v>2</v>
      </c>
      <c r="CB18" s="116">
        <v>10</v>
      </c>
      <c r="CC18" s="116">
        <v>5</v>
      </c>
      <c r="CD18" s="116">
        <v>2</v>
      </c>
      <c r="CE18" s="116">
        <v>7</v>
      </c>
      <c r="CF18" s="116">
        <v>4</v>
      </c>
      <c r="CG18" s="116">
        <v>3</v>
      </c>
    </row>
    <row r="19" spans="2:85">
      <c r="B19" s="110" t="s">
        <v>47</v>
      </c>
      <c r="C19" s="112">
        <f t="shared" si="0"/>
        <v>38</v>
      </c>
      <c r="D19" s="112">
        <f t="shared" si="1"/>
        <v>27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4</v>
      </c>
      <c r="P19" s="113">
        <v>2</v>
      </c>
      <c r="Q19" s="113">
        <v>3</v>
      </c>
      <c r="R19" s="113">
        <v>7</v>
      </c>
      <c r="S19" s="113">
        <v>8</v>
      </c>
      <c r="T19" s="113">
        <v>4</v>
      </c>
      <c r="U19" s="113">
        <v>8</v>
      </c>
      <c r="V19" s="113">
        <v>3</v>
      </c>
      <c r="W19" s="113">
        <v>6</v>
      </c>
      <c r="X19" s="113">
        <v>5</v>
      </c>
      <c r="Y19" s="113">
        <v>4</v>
      </c>
      <c r="Z19" s="113">
        <v>5</v>
      </c>
      <c r="AA19" s="113">
        <v>5</v>
      </c>
      <c r="AB19" s="113">
        <v>1</v>
      </c>
      <c r="AC19" s="29"/>
      <c r="AE19" s="114" t="s">
        <v>47</v>
      </c>
      <c r="AF19" s="112">
        <f t="shared" si="5"/>
        <v>39</v>
      </c>
      <c r="AG19" s="112">
        <f t="shared" si="6"/>
        <v>27</v>
      </c>
      <c r="AH19" s="113">
        <v>0</v>
      </c>
      <c r="AI19" s="113">
        <v>0</v>
      </c>
      <c r="AJ19" s="113">
        <v>0</v>
      </c>
      <c r="AK19" s="113">
        <v>0</v>
      </c>
      <c r="AL19" s="113">
        <v>0</v>
      </c>
      <c r="AM19" s="113">
        <v>0</v>
      </c>
      <c r="AN19" s="113">
        <v>0</v>
      </c>
      <c r="AO19" s="113">
        <v>0</v>
      </c>
      <c r="AP19" s="113">
        <v>1</v>
      </c>
      <c r="AQ19" s="113">
        <v>0</v>
      </c>
      <c r="AR19" s="113">
        <v>4</v>
      </c>
      <c r="AS19" s="113">
        <v>2</v>
      </c>
      <c r="AT19" s="113">
        <v>4</v>
      </c>
      <c r="AU19" s="113">
        <v>8</v>
      </c>
      <c r="AV19" s="113">
        <v>6</v>
      </c>
      <c r="AW19" s="113">
        <v>4</v>
      </c>
      <c r="AX19" s="113">
        <v>9</v>
      </c>
      <c r="AY19" s="113">
        <v>2</v>
      </c>
      <c r="AZ19" s="113">
        <v>5</v>
      </c>
      <c r="BA19" s="113">
        <v>6</v>
      </c>
      <c r="BB19" s="113">
        <v>5</v>
      </c>
      <c r="BC19" s="113">
        <v>4</v>
      </c>
      <c r="BD19" s="113">
        <v>5</v>
      </c>
      <c r="BE19" s="113">
        <v>1</v>
      </c>
      <c r="BG19" s="115" t="s">
        <v>47</v>
      </c>
      <c r="BH19" s="112">
        <f t="shared" si="8"/>
        <v>34</v>
      </c>
      <c r="BI19" s="112">
        <f t="shared" si="7"/>
        <v>27</v>
      </c>
      <c r="BJ19" s="113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>
        <v>3</v>
      </c>
      <c r="BU19" s="116">
        <v>2</v>
      </c>
      <c r="BV19" s="116">
        <v>2</v>
      </c>
      <c r="BW19" s="116">
        <v>7</v>
      </c>
      <c r="BX19" s="116">
        <v>7</v>
      </c>
      <c r="BY19" s="116">
        <v>4</v>
      </c>
      <c r="BZ19" s="116">
        <v>9</v>
      </c>
      <c r="CA19" s="116">
        <v>3</v>
      </c>
      <c r="CB19" s="116">
        <v>5</v>
      </c>
      <c r="CC19" s="116">
        <v>6</v>
      </c>
      <c r="CD19" s="116">
        <v>4</v>
      </c>
      <c r="CE19" s="116">
        <v>4</v>
      </c>
      <c r="CF19" s="116">
        <v>4</v>
      </c>
      <c r="CG19" s="116">
        <v>1</v>
      </c>
    </row>
    <row r="20" spans="2:85">
      <c r="B20" s="110" t="s">
        <v>46</v>
      </c>
      <c r="C20" s="112">
        <f t="shared" si="0"/>
        <v>22</v>
      </c>
      <c r="D20" s="112">
        <f t="shared" si="1"/>
        <v>12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13">
        <v>1</v>
      </c>
      <c r="O20" s="113">
        <v>1</v>
      </c>
      <c r="P20" s="113">
        <v>1</v>
      </c>
      <c r="Q20" s="113">
        <v>1</v>
      </c>
      <c r="R20" s="113">
        <v>2</v>
      </c>
      <c r="S20" s="113">
        <v>4</v>
      </c>
      <c r="T20" s="113">
        <v>5</v>
      </c>
      <c r="U20" s="113">
        <v>6</v>
      </c>
      <c r="V20" s="113">
        <v>2</v>
      </c>
      <c r="W20" s="113">
        <v>3</v>
      </c>
      <c r="X20" s="113">
        <v>0</v>
      </c>
      <c r="Y20" s="113">
        <v>3</v>
      </c>
      <c r="Z20" s="113">
        <v>0</v>
      </c>
      <c r="AA20" s="113">
        <v>4</v>
      </c>
      <c r="AB20" s="113">
        <v>1</v>
      </c>
      <c r="AC20" s="29"/>
      <c r="AE20" s="114" t="s">
        <v>46</v>
      </c>
      <c r="AF20" s="112">
        <f t="shared" si="5"/>
        <v>23</v>
      </c>
      <c r="AG20" s="112">
        <f t="shared" si="6"/>
        <v>11</v>
      </c>
      <c r="AH20" s="113">
        <v>0</v>
      </c>
      <c r="AI20" s="113">
        <v>0</v>
      </c>
      <c r="AJ20" s="113">
        <v>0</v>
      </c>
      <c r="AK20" s="113">
        <v>0</v>
      </c>
      <c r="AL20" s="113">
        <v>0</v>
      </c>
      <c r="AM20" s="113">
        <v>0</v>
      </c>
      <c r="AN20" s="113">
        <v>0</v>
      </c>
      <c r="AO20" s="113">
        <v>0</v>
      </c>
      <c r="AP20" s="113">
        <v>0</v>
      </c>
      <c r="AQ20" s="113">
        <v>1</v>
      </c>
      <c r="AR20" s="113">
        <v>1</v>
      </c>
      <c r="AS20" s="113">
        <v>1</v>
      </c>
      <c r="AT20" s="113">
        <v>1</v>
      </c>
      <c r="AU20" s="113">
        <v>2</v>
      </c>
      <c r="AV20" s="113">
        <v>4</v>
      </c>
      <c r="AW20" s="113">
        <v>4</v>
      </c>
      <c r="AX20" s="113">
        <v>7</v>
      </c>
      <c r="AY20" s="113">
        <v>2</v>
      </c>
      <c r="AZ20" s="113">
        <v>3</v>
      </c>
      <c r="BA20" s="113">
        <v>0</v>
      </c>
      <c r="BB20" s="113">
        <v>3</v>
      </c>
      <c r="BC20" s="113">
        <v>0</v>
      </c>
      <c r="BD20" s="113">
        <v>4</v>
      </c>
      <c r="BE20" s="113">
        <v>1</v>
      </c>
      <c r="BG20" s="115" t="s">
        <v>46</v>
      </c>
      <c r="BH20" s="112">
        <f t="shared" si="8"/>
        <v>23</v>
      </c>
      <c r="BI20" s="112">
        <f t="shared" si="7"/>
        <v>12</v>
      </c>
      <c r="BJ20" s="113"/>
      <c r="BK20" s="116"/>
      <c r="BL20" s="116"/>
      <c r="BM20" s="116"/>
      <c r="BN20" s="116"/>
      <c r="BO20" s="116"/>
      <c r="BP20" s="116"/>
      <c r="BQ20" s="116"/>
      <c r="BR20" s="116"/>
      <c r="BS20" s="116">
        <v>1</v>
      </c>
      <c r="BT20" s="116">
        <v>1</v>
      </c>
      <c r="BU20" s="116">
        <v>1</v>
      </c>
      <c r="BV20" s="116">
        <v>1</v>
      </c>
      <c r="BW20" s="116">
        <v>2</v>
      </c>
      <c r="BX20" s="116">
        <v>3</v>
      </c>
      <c r="BY20" s="116">
        <v>4</v>
      </c>
      <c r="BZ20" s="116">
        <v>7</v>
      </c>
      <c r="CA20" s="116">
        <v>3</v>
      </c>
      <c r="CB20" s="116">
        <v>4</v>
      </c>
      <c r="CC20" s="116"/>
      <c r="CD20" s="116">
        <v>3</v>
      </c>
      <c r="CE20" s="116"/>
      <c r="CF20" s="116">
        <v>4</v>
      </c>
      <c r="CG20" s="116">
        <v>1</v>
      </c>
    </row>
    <row r="21" spans="2:85">
      <c r="B21" s="110" t="s">
        <v>45</v>
      </c>
      <c r="C21" s="112">
        <f t="shared" si="0"/>
        <v>31</v>
      </c>
      <c r="D21" s="112">
        <f t="shared" si="1"/>
        <v>16</v>
      </c>
      <c r="E21" s="113">
        <v>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13">
        <v>0</v>
      </c>
      <c r="N21" s="113">
        <v>0</v>
      </c>
      <c r="O21" s="113">
        <v>1</v>
      </c>
      <c r="P21" s="113">
        <v>1</v>
      </c>
      <c r="Q21" s="113">
        <v>2</v>
      </c>
      <c r="R21" s="113">
        <v>3</v>
      </c>
      <c r="S21" s="113">
        <v>11</v>
      </c>
      <c r="T21" s="113">
        <v>2</v>
      </c>
      <c r="U21" s="113">
        <v>5</v>
      </c>
      <c r="V21" s="113">
        <v>4</v>
      </c>
      <c r="W21" s="113">
        <v>5</v>
      </c>
      <c r="X21" s="113">
        <v>1</v>
      </c>
      <c r="Y21" s="113">
        <v>4</v>
      </c>
      <c r="Z21" s="113">
        <v>2</v>
      </c>
      <c r="AA21" s="113">
        <v>3</v>
      </c>
      <c r="AB21" s="113">
        <v>3</v>
      </c>
      <c r="AC21" s="29"/>
      <c r="AE21" s="114" t="s">
        <v>45</v>
      </c>
      <c r="AF21" s="112">
        <f t="shared" si="5"/>
        <v>31</v>
      </c>
      <c r="AG21" s="112">
        <f t="shared" si="6"/>
        <v>15</v>
      </c>
      <c r="AH21" s="113">
        <v>0</v>
      </c>
      <c r="AI21" s="113">
        <v>0</v>
      </c>
      <c r="AJ21" s="113">
        <v>0</v>
      </c>
      <c r="AK21" s="113">
        <v>0</v>
      </c>
      <c r="AL21" s="113">
        <v>0</v>
      </c>
      <c r="AM21" s="113">
        <v>0</v>
      </c>
      <c r="AN21" s="113">
        <v>0</v>
      </c>
      <c r="AO21" s="113">
        <v>0</v>
      </c>
      <c r="AP21" s="113">
        <v>0</v>
      </c>
      <c r="AQ21" s="113">
        <v>0</v>
      </c>
      <c r="AR21" s="113">
        <v>1</v>
      </c>
      <c r="AS21" s="113">
        <v>1</v>
      </c>
      <c r="AT21" s="113">
        <v>2</v>
      </c>
      <c r="AU21" s="113">
        <v>3</v>
      </c>
      <c r="AV21" s="113">
        <v>12</v>
      </c>
      <c r="AW21" s="113">
        <v>2</v>
      </c>
      <c r="AX21" s="113">
        <v>5</v>
      </c>
      <c r="AY21" s="113">
        <v>4</v>
      </c>
      <c r="AZ21" s="113">
        <v>5</v>
      </c>
      <c r="BA21" s="113">
        <v>1</v>
      </c>
      <c r="BB21" s="113">
        <v>3</v>
      </c>
      <c r="BC21" s="113">
        <v>2</v>
      </c>
      <c r="BD21" s="113">
        <v>3</v>
      </c>
      <c r="BE21" s="113">
        <v>2</v>
      </c>
      <c r="BG21" s="115" t="s">
        <v>45</v>
      </c>
      <c r="BH21" s="112">
        <f t="shared" si="8"/>
        <v>32</v>
      </c>
      <c r="BI21" s="112">
        <f t="shared" si="7"/>
        <v>14</v>
      </c>
      <c r="BJ21" s="113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>
        <v>1</v>
      </c>
      <c r="BU21" s="116">
        <v>1</v>
      </c>
      <c r="BV21" s="116">
        <v>2</v>
      </c>
      <c r="BW21" s="116">
        <v>3</v>
      </c>
      <c r="BX21" s="116">
        <v>13</v>
      </c>
      <c r="BY21" s="116">
        <v>2</v>
      </c>
      <c r="BZ21" s="116">
        <v>5</v>
      </c>
      <c r="CA21" s="116">
        <v>3</v>
      </c>
      <c r="CB21" s="116">
        <v>4</v>
      </c>
      <c r="CC21" s="116">
        <v>1</v>
      </c>
      <c r="CD21" s="116">
        <v>4</v>
      </c>
      <c r="CE21" s="116">
        <v>2</v>
      </c>
      <c r="CF21" s="116">
        <v>3</v>
      </c>
      <c r="CG21" s="116">
        <v>2</v>
      </c>
    </row>
    <row r="22" spans="2:85">
      <c r="B22" s="110" t="s">
        <v>44</v>
      </c>
      <c r="C22" s="112">
        <f t="shared" si="0"/>
        <v>19</v>
      </c>
      <c r="D22" s="112">
        <f t="shared" si="1"/>
        <v>6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1</v>
      </c>
      <c r="P22" s="113">
        <v>0</v>
      </c>
      <c r="Q22" s="113">
        <v>1</v>
      </c>
      <c r="R22" s="113">
        <v>3</v>
      </c>
      <c r="S22" s="113">
        <v>3</v>
      </c>
      <c r="T22" s="113">
        <v>0</v>
      </c>
      <c r="U22" s="113">
        <v>1</v>
      </c>
      <c r="V22" s="113">
        <v>2</v>
      </c>
      <c r="W22" s="113">
        <v>2</v>
      </c>
      <c r="X22" s="113">
        <v>0</v>
      </c>
      <c r="Y22" s="113">
        <v>2</v>
      </c>
      <c r="Z22" s="113">
        <v>0</v>
      </c>
      <c r="AA22" s="113">
        <v>9</v>
      </c>
      <c r="AB22" s="113">
        <v>1</v>
      </c>
      <c r="AC22" s="29"/>
      <c r="AE22" s="114" t="s">
        <v>44</v>
      </c>
      <c r="AF22" s="112">
        <f t="shared" si="5"/>
        <v>18</v>
      </c>
      <c r="AG22" s="112">
        <f t="shared" si="6"/>
        <v>6</v>
      </c>
      <c r="AH22" s="113">
        <v>0</v>
      </c>
      <c r="AI22" s="113">
        <v>0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13">
        <v>0</v>
      </c>
      <c r="AP22" s="113">
        <v>0</v>
      </c>
      <c r="AQ22" s="113">
        <v>0</v>
      </c>
      <c r="AR22" s="113">
        <v>1</v>
      </c>
      <c r="AS22" s="113">
        <v>0</v>
      </c>
      <c r="AT22" s="113">
        <v>1</v>
      </c>
      <c r="AU22" s="113">
        <v>3</v>
      </c>
      <c r="AV22" s="113">
        <v>3</v>
      </c>
      <c r="AW22" s="113">
        <v>0</v>
      </c>
      <c r="AX22" s="113">
        <v>1</v>
      </c>
      <c r="AY22" s="113">
        <v>2</v>
      </c>
      <c r="AZ22" s="113">
        <v>2</v>
      </c>
      <c r="BA22" s="113">
        <v>0</v>
      </c>
      <c r="BB22" s="113">
        <v>2</v>
      </c>
      <c r="BC22" s="113">
        <v>0</v>
      </c>
      <c r="BD22" s="113">
        <v>8</v>
      </c>
      <c r="BE22" s="113">
        <v>1</v>
      </c>
      <c r="BG22" s="115" t="s">
        <v>44</v>
      </c>
      <c r="BH22" s="112">
        <f t="shared" si="8"/>
        <v>15</v>
      </c>
      <c r="BI22" s="112">
        <f t="shared" si="7"/>
        <v>6</v>
      </c>
      <c r="BJ22" s="113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>
        <v>2</v>
      </c>
      <c r="BU22" s="116"/>
      <c r="BV22" s="116">
        <v>1</v>
      </c>
      <c r="BW22" s="116">
        <v>3</v>
      </c>
      <c r="BX22" s="116">
        <v>3</v>
      </c>
      <c r="BY22" s="116"/>
      <c r="BZ22" s="116"/>
      <c r="CA22" s="116">
        <v>2</v>
      </c>
      <c r="CB22" s="116">
        <v>2</v>
      </c>
      <c r="CC22" s="116"/>
      <c r="CD22" s="116">
        <v>1</v>
      </c>
      <c r="CE22" s="116"/>
      <c r="CF22" s="116">
        <v>6</v>
      </c>
      <c r="CG22" s="116">
        <v>1</v>
      </c>
    </row>
    <row r="23" spans="2:85">
      <c r="B23" s="110" t="s">
        <v>43</v>
      </c>
      <c r="C23" s="112">
        <f t="shared" si="0"/>
        <v>11</v>
      </c>
      <c r="D23" s="112">
        <f t="shared" si="1"/>
        <v>15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3">
        <v>0</v>
      </c>
      <c r="O23" s="113">
        <v>1</v>
      </c>
      <c r="P23" s="113">
        <v>2</v>
      </c>
      <c r="Q23" s="113">
        <v>1</v>
      </c>
      <c r="R23" s="113">
        <v>4</v>
      </c>
      <c r="S23" s="113">
        <v>2</v>
      </c>
      <c r="T23" s="113">
        <v>2</v>
      </c>
      <c r="U23" s="113">
        <v>2</v>
      </c>
      <c r="V23" s="113">
        <v>1</v>
      </c>
      <c r="W23" s="113">
        <v>3</v>
      </c>
      <c r="X23" s="113">
        <v>4</v>
      </c>
      <c r="Y23" s="113">
        <v>1</v>
      </c>
      <c r="Z23" s="113">
        <v>1</v>
      </c>
      <c r="AA23" s="113">
        <v>1</v>
      </c>
      <c r="AB23" s="113">
        <v>1</v>
      </c>
      <c r="AC23" s="29"/>
      <c r="AE23" s="114" t="s">
        <v>43</v>
      </c>
      <c r="AF23" s="112">
        <f t="shared" si="5"/>
        <v>10</v>
      </c>
      <c r="AG23" s="112">
        <f t="shared" si="6"/>
        <v>12</v>
      </c>
      <c r="AH23" s="113">
        <v>0</v>
      </c>
      <c r="AI23" s="113">
        <v>0</v>
      </c>
      <c r="AJ23" s="113">
        <v>0</v>
      </c>
      <c r="AK23" s="113">
        <v>0</v>
      </c>
      <c r="AL23" s="113">
        <v>0</v>
      </c>
      <c r="AM23" s="113">
        <v>0</v>
      </c>
      <c r="AN23" s="113">
        <v>0</v>
      </c>
      <c r="AO23" s="113">
        <v>0</v>
      </c>
      <c r="AP23" s="113">
        <v>0</v>
      </c>
      <c r="AQ23" s="113">
        <v>0</v>
      </c>
      <c r="AR23" s="113">
        <v>1</v>
      </c>
      <c r="AS23" s="113">
        <v>2</v>
      </c>
      <c r="AT23" s="113">
        <v>1</v>
      </c>
      <c r="AU23" s="113">
        <v>3</v>
      </c>
      <c r="AV23" s="113">
        <v>1</v>
      </c>
      <c r="AW23" s="113">
        <v>2</v>
      </c>
      <c r="AX23" s="113">
        <v>2</v>
      </c>
      <c r="AY23" s="113">
        <v>0</v>
      </c>
      <c r="AZ23" s="113">
        <v>3</v>
      </c>
      <c r="BA23" s="113">
        <v>3</v>
      </c>
      <c r="BB23" s="113">
        <v>1</v>
      </c>
      <c r="BC23" s="113">
        <v>1</v>
      </c>
      <c r="BD23" s="113">
        <v>1</v>
      </c>
      <c r="BE23" s="113">
        <v>1</v>
      </c>
      <c r="BG23" s="115" t="s">
        <v>43</v>
      </c>
      <c r="BH23" s="112">
        <f t="shared" si="8"/>
        <v>10</v>
      </c>
      <c r="BI23" s="112">
        <f t="shared" si="7"/>
        <v>12</v>
      </c>
      <c r="BJ23" s="113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>
        <v>1</v>
      </c>
      <c r="BU23" s="116">
        <v>2</v>
      </c>
      <c r="BV23" s="116">
        <v>1</v>
      </c>
      <c r="BW23" s="116">
        <v>3</v>
      </c>
      <c r="BX23" s="116">
        <v>1</v>
      </c>
      <c r="BY23" s="116">
        <v>2</v>
      </c>
      <c r="BZ23" s="116">
        <v>2</v>
      </c>
      <c r="CA23" s="116"/>
      <c r="CB23" s="116">
        <v>3</v>
      </c>
      <c r="CC23" s="116">
        <v>3</v>
      </c>
      <c r="CD23" s="116"/>
      <c r="CE23" s="116">
        <v>1</v>
      </c>
      <c r="CF23" s="116">
        <v>2</v>
      </c>
      <c r="CG23" s="116">
        <v>1</v>
      </c>
    </row>
    <row r="24" spans="2:85">
      <c r="B24" s="110" t="s">
        <v>42</v>
      </c>
      <c r="C24" s="112">
        <f t="shared" si="0"/>
        <v>13</v>
      </c>
      <c r="D24" s="112">
        <f t="shared" si="1"/>
        <v>10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1</v>
      </c>
      <c r="Q24" s="113">
        <v>2</v>
      </c>
      <c r="R24" s="113">
        <v>0</v>
      </c>
      <c r="S24" s="113">
        <v>3</v>
      </c>
      <c r="T24" s="113">
        <v>0</v>
      </c>
      <c r="U24" s="113">
        <v>3</v>
      </c>
      <c r="V24" s="113">
        <v>5</v>
      </c>
      <c r="W24" s="113">
        <v>3</v>
      </c>
      <c r="X24" s="113">
        <v>0</v>
      </c>
      <c r="Y24" s="113">
        <v>1</v>
      </c>
      <c r="Z24" s="113">
        <v>1</v>
      </c>
      <c r="AA24" s="113">
        <v>1</v>
      </c>
      <c r="AB24" s="113">
        <v>3</v>
      </c>
      <c r="AC24" s="29"/>
      <c r="AE24" s="114" t="s">
        <v>42</v>
      </c>
      <c r="AF24" s="112">
        <f t="shared" si="5"/>
        <v>12</v>
      </c>
      <c r="AG24" s="112">
        <f t="shared" si="6"/>
        <v>10</v>
      </c>
      <c r="AH24" s="113">
        <v>0</v>
      </c>
      <c r="AI24" s="113">
        <v>0</v>
      </c>
      <c r="AJ24" s="113">
        <v>0</v>
      </c>
      <c r="AK24" s="113">
        <v>0</v>
      </c>
      <c r="AL24" s="113">
        <v>0</v>
      </c>
      <c r="AM24" s="113">
        <v>0</v>
      </c>
      <c r="AN24" s="113">
        <v>0</v>
      </c>
      <c r="AO24" s="113">
        <v>0</v>
      </c>
      <c r="AP24" s="113">
        <v>0</v>
      </c>
      <c r="AQ24" s="113">
        <v>0</v>
      </c>
      <c r="AR24" s="113">
        <v>0</v>
      </c>
      <c r="AS24" s="113">
        <v>1</v>
      </c>
      <c r="AT24" s="113">
        <v>2</v>
      </c>
      <c r="AU24" s="113">
        <v>0</v>
      </c>
      <c r="AV24" s="113">
        <v>3</v>
      </c>
      <c r="AW24" s="113">
        <v>0</v>
      </c>
      <c r="AX24" s="113">
        <v>2</v>
      </c>
      <c r="AY24" s="113">
        <v>6</v>
      </c>
      <c r="AZ24" s="113">
        <v>3</v>
      </c>
      <c r="BA24" s="113">
        <v>0</v>
      </c>
      <c r="BB24" s="113">
        <v>1</v>
      </c>
      <c r="BC24" s="113">
        <v>1</v>
      </c>
      <c r="BD24" s="113">
        <v>1</v>
      </c>
      <c r="BE24" s="113">
        <v>2</v>
      </c>
      <c r="BG24" s="115" t="s">
        <v>42</v>
      </c>
      <c r="BH24" s="112">
        <f t="shared" si="8"/>
        <v>11</v>
      </c>
      <c r="BI24" s="112">
        <f t="shared" si="7"/>
        <v>9</v>
      </c>
      <c r="BJ24" s="113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>
        <v>1</v>
      </c>
      <c r="BV24" s="116">
        <v>2</v>
      </c>
      <c r="BW24" s="116"/>
      <c r="BX24" s="116">
        <v>3</v>
      </c>
      <c r="BY24" s="116"/>
      <c r="BZ24" s="116">
        <v>2</v>
      </c>
      <c r="CA24" s="116">
        <v>5</v>
      </c>
      <c r="CB24" s="116">
        <v>2</v>
      </c>
      <c r="CC24" s="116"/>
      <c r="CD24" s="116">
        <v>1</v>
      </c>
      <c r="CE24" s="116"/>
      <c r="CF24" s="116">
        <v>1</v>
      </c>
      <c r="CG24" s="116">
        <v>3</v>
      </c>
    </row>
    <row r="25" spans="2:85">
      <c r="B25" s="110" t="s">
        <v>41</v>
      </c>
      <c r="C25" s="112">
        <f t="shared" si="0"/>
        <v>6</v>
      </c>
      <c r="D25" s="112">
        <f t="shared" si="1"/>
        <v>2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1</v>
      </c>
      <c r="P25" s="113">
        <v>0</v>
      </c>
      <c r="Q25" s="113">
        <v>1</v>
      </c>
      <c r="R25" s="113">
        <v>0</v>
      </c>
      <c r="S25" s="113">
        <v>0</v>
      </c>
      <c r="T25" s="113">
        <v>0</v>
      </c>
      <c r="U25" s="113">
        <v>3</v>
      </c>
      <c r="V25" s="113">
        <v>1</v>
      </c>
      <c r="W25" s="113">
        <v>0</v>
      </c>
      <c r="X25" s="113">
        <v>0</v>
      </c>
      <c r="Y25" s="113">
        <v>1</v>
      </c>
      <c r="Z25" s="113">
        <v>1</v>
      </c>
      <c r="AA25" s="113">
        <v>0</v>
      </c>
      <c r="AB25" s="113">
        <v>0</v>
      </c>
      <c r="AC25" s="29"/>
      <c r="AE25" s="114" t="s">
        <v>41</v>
      </c>
      <c r="AF25" s="112">
        <f t="shared" si="5"/>
        <v>6</v>
      </c>
      <c r="AG25" s="112">
        <f t="shared" si="6"/>
        <v>2</v>
      </c>
      <c r="AH25" s="113">
        <v>0</v>
      </c>
      <c r="AI25" s="113">
        <v>0</v>
      </c>
      <c r="AJ25" s="113">
        <v>0</v>
      </c>
      <c r="AK25" s="113">
        <v>0</v>
      </c>
      <c r="AL25" s="113">
        <v>0</v>
      </c>
      <c r="AM25" s="113">
        <v>0</v>
      </c>
      <c r="AN25" s="113">
        <v>0</v>
      </c>
      <c r="AO25" s="113">
        <v>0</v>
      </c>
      <c r="AP25" s="113">
        <v>0</v>
      </c>
      <c r="AQ25" s="113">
        <v>0</v>
      </c>
      <c r="AR25" s="113">
        <v>1</v>
      </c>
      <c r="AS25" s="113">
        <v>0</v>
      </c>
      <c r="AT25" s="113">
        <v>1</v>
      </c>
      <c r="AU25" s="113">
        <v>0</v>
      </c>
      <c r="AV25" s="113">
        <v>0</v>
      </c>
      <c r="AW25" s="113">
        <v>0</v>
      </c>
      <c r="AX25" s="113">
        <v>3</v>
      </c>
      <c r="AY25" s="113">
        <v>1</v>
      </c>
      <c r="AZ25" s="113">
        <v>0</v>
      </c>
      <c r="BA25" s="113">
        <v>0</v>
      </c>
      <c r="BB25" s="113">
        <v>1</v>
      </c>
      <c r="BC25" s="113">
        <v>1</v>
      </c>
      <c r="BD25" s="113">
        <v>0</v>
      </c>
      <c r="BE25" s="113">
        <v>0</v>
      </c>
      <c r="BG25" s="115" t="s">
        <v>41</v>
      </c>
      <c r="BH25" s="112">
        <f t="shared" si="8"/>
        <v>5</v>
      </c>
      <c r="BI25" s="112">
        <f t="shared" si="7"/>
        <v>2</v>
      </c>
      <c r="BJ25" s="113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>
        <v>1</v>
      </c>
      <c r="BW25" s="116"/>
      <c r="BX25" s="116"/>
      <c r="BY25" s="116"/>
      <c r="BZ25" s="116">
        <v>3</v>
      </c>
      <c r="CA25" s="116">
        <v>1</v>
      </c>
      <c r="CB25" s="116"/>
      <c r="CC25" s="116"/>
      <c r="CD25" s="116">
        <v>1</v>
      </c>
      <c r="CE25" s="116">
        <v>1</v>
      </c>
      <c r="CF25" s="116"/>
      <c r="CG25" s="116"/>
    </row>
    <row r="26" spans="2:85">
      <c r="B26" s="110" t="s">
        <v>40</v>
      </c>
      <c r="C26" s="112">
        <f t="shared" si="0"/>
        <v>3</v>
      </c>
      <c r="D26" s="112">
        <f t="shared" si="1"/>
        <v>2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3">
        <v>0</v>
      </c>
      <c r="O26" s="113">
        <v>0</v>
      </c>
      <c r="P26" s="113">
        <v>1</v>
      </c>
      <c r="Q26" s="113">
        <v>2</v>
      </c>
      <c r="R26" s="113">
        <v>0</v>
      </c>
      <c r="S26" s="113">
        <v>0</v>
      </c>
      <c r="T26" s="113">
        <v>0</v>
      </c>
      <c r="U26" s="113">
        <v>0</v>
      </c>
      <c r="V26" s="113">
        <v>1</v>
      </c>
      <c r="W26" s="113">
        <v>0</v>
      </c>
      <c r="X26" s="113">
        <v>0</v>
      </c>
      <c r="Y26" s="113">
        <v>1</v>
      </c>
      <c r="Z26" s="113">
        <v>0</v>
      </c>
      <c r="AA26" s="113">
        <v>0</v>
      </c>
      <c r="AB26" s="113">
        <v>0</v>
      </c>
      <c r="AC26" s="29"/>
      <c r="AE26" s="114" t="s">
        <v>40</v>
      </c>
      <c r="AF26" s="112">
        <f t="shared" si="5"/>
        <v>2</v>
      </c>
      <c r="AG26" s="112">
        <f t="shared" si="6"/>
        <v>2</v>
      </c>
      <c r="AH26" s="113">
        <v>0</v>
      </c>
      <c r="AI26" s="113">
        <v>0</v>
      </c>
      <c r="AJ26" s="113">
        <v>0</v>
      </c>
      <c r="AK26" s="113">
        <v>0</v>
      </c>
      <c r="AL26" s="113">
        <v>0</v>
      </c>
      <c r="AM26" s="113">
        <v>0</v>
      </c>
      <c r="AN26" s="113">
        <v>0</v>
      </c>
      <c r="AO26" s="113">
        <v>0</v>
      </c>
      <c r="AP26" s="113">
        <v>0</v>
      </c>
      <c r="AQ26" s="113">
        <v>0</v>
      </c>
      <c r="AR26" s="113">
        <v>0</v>
      </c>
      <c r="AS26" s="113">
        <v>1</v>
      </c>
      <c r="AT26" s="113">
        <v>2</v>
      </c>
      <c r="AU26" s="113">
        <v>0</v>
      </c>
      <c r="AV26" s="113">
        <v>0</v>
      </c>
      <c r="AW26" s="113">
        <v>0</v>
      </c>
      <c r="AX26" s="113">
        <v>0</v>
      </c>
      <c r="AY26" s="113">
        <v>1</v>
      </c>
      <c r="AZ26" s="113">
        <v>0</v>
      </c>
      <c r="BA26" s="113">
        <v>0</v>
      </c>
      <c r="BB26" s="113">
        <v>0</v>
      </c>
      <c r="BC26" s="113">
        <v>0</v>
      </c>
      <c r="BD26" s="113">
        <v>0</v>
      </c>
      <c r="BE26" s="113">
        <v>0</v>
      </c>
      <c r="BG26" s="115" t="s">
        <v>40</v>
      </c>
      <c r="BH26" s="112">
        <f t="shared" si="8"/>
        <v>2</v>
      </c>
      <c r="BI26" s="112">
        <f t="shared" si="7"/>
        <v>2</v>
      </c>
      <c r="BJ26" s="113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>
        <v>1</v>
      </c>
      <c r="BV26" s="116">
        <v>2</v>
      </c>
      <c r="BW26" s="116"/>
      <c r="BX26" s="116"/>
      <c r="BY26" s="116"/>
      <c r="BZ26" s="116"/>
      <c r="CA26" s="116">
        <v>1</v>
      </c>
      <c r="CB26" s="116"/>
      <c r="CC26" s="116"/>
      <c r="CD26" s="116"/>
      <c r="CE26" s="116"/>
      <c r="CF26" s="116"/>
      <c r="CG26" s="116"/>
    </row>
    <row r="27" spans="2:85">
      <c r="B27" s="110" t="s">
        <v>39</v>
      </c>
      <c r="C27" s="112">
        <f t="shared" si="0"/>
        <v>8</v>
      </c>
      <c r="D27" s="112">
        <f t="shared" si="1"/>
        <v>9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13">
        <v>0</v>
      </c>
      <c r="O27" s="113">
        <v>0</v>
      </c>
      <c r="P27" s="113">
        <v>0</v>
      </c>
      <c r="Q27" s="113">
        <v>2</v>
      </c>
      <c r="R27" s="113">
        <v>1</v>
      </c>
      <c r="S27" s="117">
        <v>3</v>
      </c>
      <c r="T27" s="113">
        <v>2</v>
      </c>
      <c r="U27" s="113">
        <v>1</v>
      </c>
      <c r="V27" s="113">
        <v>1</v>
      </c>
      <c r="W27" s="113">
        <v>1</v>
      </c>
      <c r="X27" s="113">
        <v>3</v>
      </c>
      <c r="Y27" s="113">
        <v>0</v>
      </c>
      <c r="Z27" s="113">
        <v>2</v>
      </c>
      <c r="AA27" s="113">
        <v>1</v>
      </c>
      <c r="AB27" s="113">
        <v>0</v>
      </c>
      <c r="AC27" s="29"/>
      <c r="AE27" s="114" t="s">
        <v>39</v>
      </c>
      <c r="AF27" s="112">
        <f t="shared" si="5"/>
        <v>5</v>
      </c>
      <c r="AG27" s="112">
        <f t="shared" si="6"/>
        <v>8</v>
      </c>
      <c r="AH27" s="113">
        <v>0</v>
      </c>
      <c r="AI27" s="113">
        <v>0</v>
      </c>
      <c r="AJ27" s="113">
        <v>0</v>
      </c>
      <c r="AK27" s="113">
        <v>0</v>
      </c>
      <c r="AL27" s="113">
        <v>0</v>
      </c>
      <c r="AM27" s="113">
        <v>0</v>
      </c>
      <c r="AN27" s="113">
        <v>0</v>
      </c>
      <c r="AO27" s="113">
        <v>0</v>
      </c>
      <c r="AP27" s="113">
        <v>0</v>
      </c>
      <c r="AQ27" s="113">
        <v>0</v>
      </c>
      <c r="AR27" s="113">
        <v>0</v>
      </c>
      <c r="AS27" s="113">
        <v>0</v>
      </c>
      <c r="AT27" s="113">
        <v>1</v>
      </c>
      <c r="AU27" s="113">
        <v>1</v>
      </c>
      <c r="AV27" s="117">
        <v>2</v>
      </c>
      <c r="AW27" s="113">
        <v>1</v>
      </c>
      <c r="AX27" s="113">
        <v>1</v>
      </c>
      <c r="AY27" s="113">
        <v>1</v>
      </c>
      <c r="AZ27" s="113">
        <v>1</v>
      </c>
      <c r="BA27" s="113">
        <v>3</v>
      </c>
      <c r="BB27" s="113">
        <v>0</v>
      </c>
      <c r="BC27" s="113">
        <v>2</v>
      </c>
      <c r="BD27" s="113">
        <v>0</v>
      </c>
      <c r="BE27" s="113">
        <v>0</v>
      </c>
      <c r="BG27" s="115" t="s">
        <v>39</v>
      </c>
      <c r="BH27" s="111">
        <f t="shared" si="8"/>
        <v>4</v>
      </c>
      <c r="BI27" s="112">
        <f t="shared" si="7"/>
        <v>8</v>
      </c>
      <c r="BJ27" s="113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>
        <v>1</v>
      </c>
      <c r="BW27" s="116">
        <v>1</v>
      </c>
      <c r="BX27" s="116">
        <v>2</v>
      </c>
      <c r="BY27" s="116">
        <v>1</v>
      </c>
      <c r="BZ27" s="116"/>
      <c r="CA27" s="116">
        <v>1</v>
      </c>
      <c r="CB27" s="116">
        <v>1</v>
      </c>
      <c r="CC27" s="116">
        <v>3</v>
      </c>
      <c r="CD27" s="116"/>
      <c r="CE27" s="116">
        <v>2</v>
      </c>
      <c r="CF27" s="116"/>
      <c r="CG27" s="116"/>
    </row>
    <row r="28" spans="2:85">
      <c r="B28" s="110" t="s">
        <v>38</v>
      </c>
      <c r="C28" s="112">
        <f t="shared" si="0"/>
        <v>16</v>
      </c>
      <c r="D28" s="112">
        <f t="shared" si="1"/>
        <v>6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N28" s="113">
        <v>0</v>
      </c>
      <c r="O28" s="113">
        <v>1</v>
      </c>
      <c r="P28" s="113">
        <v>0</v>
      </c>
      <c r="Q28" s="113">
        <v>1</v>
      </c>
      <c r="R28" s="113">
        <v>1</v>
      </c>
      <c r="S28" s="113">
        <v>4</v>
      </c>
      <c r="T28" s="113">
        <v>0</v>
      </c>
      <c r="U28" s="113">
        <v>3</v>
      </c>
      <c r="V28" s="113">
        <v>1</v>
      </c>
      <c r="W28" s="113">
        <v>2</v>
      </c>
      <c r="X28" s="113">
        <v>1</v>
      </c>
      <c r="Y28" s="113">
        <v>3</v>
      </c>
      <c r="Z28" s="113">
        <v>3</v>
      </c>
      <c r="AA28" s="113">
        <v>2</v>
      </c>
      <c r="AB28" s="113">
        <v>0</v>
      </c>
      <c r="AC28" s="29"/>
      <c r="AE28" s="114" t="s">
        <v>38</v>
      </c>
      <c r="AF28" s="112">
        <f t="shared" si="5"/>
        <v>16</v>
      </c>
      <c r="AG28" s="112">
        <f t="shared" si="6"/>
        <v>7</v>
      </c>
      <c r="AH28" s="113">
        <v>0</v>
      </c>
      <c r="AI28" s="113">
        <v>0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13">
        <v>0</v>
      </c>
      <c r="AP28" s="113">
        <v>0</v>
      </c>
      <c r="AQ28" s="113">
        <v>0</v>
      </c>
      <c r="AR28" s="113">
        <v>1</v>
      </c>
      <c r="AS28" s="113">
        <v>0</v>
      </c>
      <c r="AT28" s="113">
        <v>1</v>
      </c>
      <c r="AU28" s="113">
        <v>1</v>
      </c>
      <c r="AV28" s="113">
        <v>5</v>
      </c>
      <c r="AW28" s="113">
        <v>1</v>
      </c>
      <c r="AX28" s="113">
        <v>3</v>
      </c>
      <c r="AY28" s="113">
        <v>1</v>
      </c>
      <c r="AZ28" s="113">
        <v>2</v>
      </c>
      <c r="BA28" s="113">
        <v>1</v>
      </c>
      <c r="BB28" s="113">
        <v>3</v>
      </c>
      <c r="BC28" s="113">
        <v>3</v>
      </c>
      <c r="BD28" s="113">
        <v>1</v>
      </c>
      <c r="BE28" s="113">
        <v>0</v>
      </c>
      <c r="BG28" s="115" t="s">
        <v>38</v>
      </c>
      <c r="BH28" s="112">
        <f t="shared" si="8"/>
        <v>13</v>
      </c>
      <c r="BI28" s="112">
        <f t="shared" si="7"/>
        <v>7</v>
      </c>
      <c r="BJ28" s="113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>
        <v>1</v>
      </c>
      <c r="BU28" s="116"/>
      <c r="BV28" s="116"/>
      <c r="BW28" s="116">
        <v>1</v>
      </c>
      <c r="BX28" s="116">
        <v>5</v>
      </c>
      <c r="BY28" s="116">
        <v>1</v>
      </c>
      <c r="BZ28" s="116">
        <v>2</v>
      </c>
      <c r="CA28" s="116">
        <v>1</v>
      </c>
      <c r="CB28" s="116">
        <v>2</v>
      </c>
      <c r="CC28" s="116">
        <v>1</v>
      </c>
      <c r="CD28" s="116">
        <v>2</v>
      </c>
      <c r="CE28" s="116">
        <v>3</v>
      </c>
      <c r="CF28" s="116">
        <v>1</v>
      </c>
      <c r="CG28" s="116"/>
    </row>
    <row r="29" spans="2:85">
      <c r="B29" s="110" t="s">
        <v>37</v>
      </c>
      <c r="C29" s="112">
        <f t="shared" si="0"/>
        <v>6</v>
      </c>
      <c r="D29" s="112">
        <f t="shared" si="1"/>
        <v>1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3">
        <v>0</v>
      </c>
      <c r="O29" s="113">
        <v>0</v>
      </c>
      <c r="P29" s="113">
        <v>0</v>
      </c>
      <c r="Q29" s="113">
        <v>1</v>
      </c>
      <c r="R29" s="113">
        <v>1</v>
      </c>
      <c r="S29" s="113">
        <v>1</v>
      </c>
      <c r="T29" s="113">
        <v>0</v>
      </c>
      <c r="U29" s="113">
        <v>0</v>
      </c>
      <c r="V29" s="113">
        <v>0</v>
      </c>
      <c r="W29" s="113">
        <v>2</v>
      </c>
      <c r="X29" s="113">
        <v>0</v>
      </c>
      <c r="Y29" s="113">
        <v>2</v>
      </c>
      <c r="Z29" s="113">
        <v>0</v>
      </c>
      <c r="AA29" s="113">
        <v>0</v>
      </c>
      <c r="AB29" s="113">
        <v>0</v>
      </c>
      <c r="AC29" s="29"/>
      <c r="AE29" s="114" t="s">
        <v>37</v>
      </c>
      <c r="AF29" s="112">
        <f t="shared" si="5"/>
        <v>6</v>
      </c>
      <c r="AG29" s="112">
        <f t="shared" si="6"/>
        <v>1</v>
      </c>
      <c r="AH29" s="113">
        <v>0</v>
      </c>
      <c r="AI29" s="113">
        <v>0</v>
      </c>
      <c r="AJ29" s="113">
        <v>0</v>
      </c>
      <c r="AK29" s="113">
        <v>0</v>
      </c>
      <c r="AL29" s="113">
        <v>0</v>
      </c>
      <c r="AM29" s="113">
        <v>0</v>
      </c>
      <c r="AN29" s="113">
        <v>0</v>
      </c>
      <c r="AO29" s="113">
        <v>0</v>
      </c>
      <c r="AP29" s="113">
        <v>0</v>
      </c>
      <c r="AQ29" s="113">
        <v>0</v>
      </c>
      <c r="AR29" s="113">
        <v>0</v>
      </c>
      <c r="AS29" s="113">
        <v>0</v>
      </c>
      <c r="AT29" s="113">
        <v>1</v>
      </c>
      <c r="AU29" s="113">
        <v>1</v>
      </c>
      <c r="AV29" s="113">
        <v>1</v>
      </c>
      <c r="AW29" s="113">
        <v>0</v>
      </c>
      <c r="AX29" s="113">
        <v>0</v>
      </c>
      <c r="AY29" s="113">
        <v>0</v>
      </c>
      <c r="AZ29" s="113">
        <v>2</v>
      </c>
      <c r="BA29" s="113">
        <v>0</v>
      </c>
      <c r="BB29" s="113">
        <v>2</v>
      </c>
      <c r="BC29" s="113">
        <v>0</v>
      </c>
      <c r="BD29" s="113">
        <v>0</v>
      </c>
      <c r="BE29" s="113">
        <v>0</v>
      </c>
      <c r="BG29" s="115" t="s">
        <v>37</v>
      </c>
      <c r="BH29" s="112">
        <f t="shared" si="8"/>
        <v>5</v>
      </c>
      <c r="BI29" s="112">
        <f t="shared" si="7"/>
        <v>1</v>
      </c>
      <c r="BJ29" s="113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>
        <v>1</v>
      </c>
      <c r="BW29" s="116">
        <v>1</v>
      </c>
      <c r="BX29" s="116">
        <v>1</v>
      </c>
      <c r="BY29" s="116"/>
      <c r="BZ29" s="116"/>
      <c r="CA29" s="116"/>
      <c r="CB29" s="116">
        <v>1</v>
      </c>
      <c r="CC29" s="116"/>
      <c r="CD29" s="116">
        <v>2</v>
      </c>
      <c r="CE29" s="116"/>
      <c r="CF29" s="116"/>
      <c r="CG29" s="116"/>
    </row>
    <row r="30" spans="2:85">
      <c r="B30" s="110" t="s">
        <v>36</v>
      </c>
      <c r="C30" s="112">
        <f t="shared" si="0"/>
        <v>5</v>
      </c>
      <c r="D30" s="112">
        <f t="shared" si="1"/>
        <v>1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1</v>
      </c>
      <c r="V30" s="113">
        <v>0</v>
      </c>
      <c r="W30" s="113">
        <v>2</v>
      </c>
      <c r="X30" s="113">
        <v>0</v>
      </c>
      <c r="Y30" s="113">
        <v>2</v>
      </c>
      <c r="Z30" s="113">
        <v>1</v>
      </c>
      <c r="AA30" s="113">
        <v>0</v>
      </c>
      <c r="AB30" s="113">
        <v>0</v>
      </c>
      <c r="AC30" s="29"/>
      <c r="AE30" s="114" t="s">
        <v>36</v>
      </c>
      <c r="AF30" s="112">
        <f t="shared" si="5"/>
        <v>5</v>
      </c>
      <c r="AG30" s="112">
        <f t="shared" si="6"/>
        <v>1</v>
      </c>
      <c r="AH30" s="113">
        <v>0</v>
      </c>
      <c r="AI30" s="113">
        <v>0</v>
      </c>
      <c r="AJ30" s="113">
        <v>0</v>
      </c>
      <c r="AK30" s="113">
        <v>0</v>
      </c>
      <c r="AL30" s="113">
        <v>0</v>
      </c>
      <c r="AM30" s="113">
        <v>0</v>
      </c>
      <c r="AN30" s="113">
        <v>0</v>
      </c>
      <c r="AO30" s="113">
        <v>0</v>
      </c>
      <c r="AP30" s="113">
        <v>0</v>
      </c>
      <c r="AQ30" s="113">
        <v>0</v>
      </c>
      <c r="AR30" s="113">
        <v>0</v>
      </c>
      <c r="AS30" s="113">
        <v>0</v>
      </c>
      <c r="AT30" s="113">
        <v>0</v>
      </c>
      <c r="AU30" s="113">
        <v>0</v>
      </c>
      <c r="AV30" s="113">
        <v>0</v>
      </c>
      <c r="AW30" s="113">
        <v>0</v>
      </c>
      <c r="AX30" s="113">
        <v>1</v>
      </c>
      <c r="AY30" s="113">
        <v>0</v>
      </c>
      <c r="AZ30" s="113">
        <v>2</v>
      </c>
      <c r="BA30" s="113">
        <v>0</v>
      </c>
      <c r="BB30" s="113">
        <v>2</v>
      </c>
      <c r="BC30" s="113">
        <v>1</v>
      </c>
      <c r="BD30" s="113">
        <v>0</v>
      </c>
      <c r="BE30" s="113">
        <v>0</v>
      </c>
      <c r="BG30" s="115" t="s">
        <v>36</v>
      </c>
      <c r="BH30" s="112">
        <f t="shared" si="8"/>
        <v>5</v>
      </c>
      <c r="BI30" s="112">
        <f t="shared" si="7"/>
        <v>0</v>
      </c>
      <c r="BJ30" s="113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>
        <v>1</v>
      </c>
      <c r="CA30" s="116"/>
      <c r="CB30" s="116">
        <v>2</v>
      </c>
      <c r="CC30" s="116"/>
      <c r="CD30" s="116">
        <v>2</v>
      </c>
      <c r="CE30" s="116"/>
      <c r="CF30" s="116"/>
      <c r="CG30" s="116"/>
    </row>
    <row r="31" spans="2:85">
      <c r="B31" s="110" t="s">
        <v>35</v>
      </c>
      <c r="C31" s="112">
        <f t="shared" si="0"/>
        <v>5</v>
      </c>
      <c r="D31" s="112">
        <f t="shared" si="1"/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1</v>
      </c>
      <c r="T31" s="113">
        <v>0</v>
      </c>
      <c r="U31" s="113">
        <v>0</v>
      </c>
      <c r="V31" s="113">
        <v>0</v>
      </c>
      <c r="W31" s="113">
        <v>1</v>
      </c>
      <c r="X31" s="113">
        <v>0</v>
      </c>
      <c r="Y31" s="113">
        <v>3</v>
      </c>
      <c r="Z31" s="113">
        <v>0</v>
      </c>
      <c r="AA31" s="113">
        <v>0</v>
      </c>
      <c r="AB31" s="113">
        <v>0</v>
      </c>
      <c r="AC31" s="29"/>
      <c r="AE31" s="114" t="s">
        <v>35</v>
      </c>
      <c r="AF31" s="112">
        <f t="shared" si="5"/>
        <v>5</v>
      </c>
      <c r="AG31" s="112">
        <f t="shared" si="6"/>
        <v>0</v>
      </c>
      <c r="AH31" s="113">
        <v>0</v>
      </c>
      <c r="AI31" s="113">
        <v>0</v>
      </c>
      <c r="AJ31" s="113">
        <v>0</v>
      </c>
      <c r="AK31" s="113">
        <v>0</v>
      </c>
      <c r="AL31" s="113">
        <v>0</v>
      </c>
      <c r="AM31" s="113">
        <v>0</v>
      </c>
      <c r="AN31" s="113">
        <v>0</v>
      </c>
      <c r="AO31" s="113">
        <v>0</v>
      </c>
      <c r="AP31" s="113">
        <v>0</v>
      </c>
      <c r="AQ31" s="113">
        <v>0</v>
      </c>
      <c r="AR31" s="113">
        <v>0</v>
      </c>
      <c r="AS31" s="113">
        <v>0</v>
      </c>
      <c r="AT31" s="113">
        <v>0</v>
      </c>
      <c r="AU31" s="113">
        <v>0</v>
      </c>
      <c r="AV31" s="113">
        <v>1</v>
      </c>
      <c r="AW31" s="113">
        <v>0</v>
      </c>
      <c r="AX31" s="113">
        <v>0</v>
      </c>
      <c r="AY31" s="113">
        <v>0</v>
      </c>
      <c r="AZ31" s="113">
        <v>1</v>
      </c>
      <c r="BA31" s="113">
        <v>0</v>
      </c>
      <c r="BB31" s="113">
        <v>3</v>
      </c>
      <c r="BC31" s="113">
        <v>0</v>
      </c>
      <c r="BD31" s="113">
        <v>0</v>
      </c>
      <c r="BE31" s="113">
        <v>0</v>
      </c>
      <c r="BG31" s="115" t="s">
        <v>35</v>
      </c>
      <c r="BH31" s="112">
        <f t="shared" si="8"/>
        <v>4</v>
      </c>
      <c r="BI31" s="112">
        <f t="shared" si="7"/>
        <v>0</v>
      </c>
      <c r="BJ31" s="113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>
        <v>1</v>
      </c>
      <c r="BY31" s="116"/>
      <c r="BZ31" s="116"/>
      <c r="CA31" s="116"/>
      <c r="CB31" s="116">
        <v>1</v>
      </c>
      <c r="CC31" s="116"/>
      <c r="CD31" s="116">
        <v>2</v>
      </c>
      <c r="CE31" s="116"/>
      <c r="CF31" s="116"/>
      <c r="CG31" s="116"/>
    </row>
    <row r="32" spans="2:85">
      <c r="B32" s="110" t="s">
        <v>34</v>
      </c>
      <c r="C32" s="112">
        <f t="shared" si="0"/>
        <v>1</v>
      </c>
      <c r="D32" s="112">
        <f t="shared" si="1"/>
        <v>2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2</v>
      </c>
      <c r="U32" s="113">
        <v>0</v>
      </c>
      <c r="V32" s="113">
        <v>0</v>
      </c>
      <c r="W32" s="113">
        <v>0</v>
      </c>
      <c r="X32" s="113">
        <v>0</v>
      </c>
      <c r="Y32" s="113">
        <v>0</v>
      </c>
      <c r="Z32" s="113">
        <v>0</v>
      </c>
      <c r="AA32" s="113">
        <v>1</v>
      </c>
      <c r="AB32" s="113">
        <v>0</v>
      </c>
      <c r="AC32" s="29"/>
      <c r="AE32" s="114" t="s">
        <v>34</v>
      </c>
      <c r="AF32" s="112">
        <f t="shared" si="5"/>
        <v>1</v>
      </c>
      <c r="AG32" s="112">
        <f t="shared" si="6"/>
        <v>2</v>
      </c>
      <c r="AH32" s="113">
        <v>0</v>
      </c>
      <c r="AI32" s="113">
        <v>0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>
        <v>0</v>
      </c>
      <c r="AR32" s="113">
        <v>0</v>
      </c>
      <c r="AS32" s="113">
        <v>0</v>
      </c>
      <c r="AT32" s="113">
        <v>0</v>
      </c>
      <c r="AU32" s="113">
        <v>0</v>
      </c>
      <c r="AV32" s="113">
        <v>0</v>
      </c>
      <c r="AW32" s="113">
        <v>2</v>
      </c>
      <c r="AX32" s="113">
        <v>0</v>
      </c>
      <c r="AY32" s="113">
        <v>0</v>
      </c>
      <c r="AZ32" s="113">
        <v>0</v>
      </c>
      <c r="BA32" s="113">
        <v>0</v>
      </c>
      <c r="BB32" s="113">
        <v>0</v>
      </c>
      <c r="BC32" s="113">
        <v>0</v>
      </c>
      <c r="BD32" s="113">
        <v>1</v>
      </c>
      <c r="BE32" s="113">
        <v>0</v>
      </c>
      <c r="BG32" s="115" t="s">
        <v>34</v>
      </c>
      <c r="BH32" s="112">
        <f t="shared" si="8"/>
        <v>1</v>
      </c>
      <c r="BI32" s="112">
        <f t="shared" si="7"/>
        <v>2</v>
      </c>
      <c r="BJ32" s="113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>
        <v>2</v>
      </c>
      <c r="BZ32" s="116"/>
      <c r="CA32" s="116"/>
      <c r="CB32" s="116"/>
      <c r="CC32" s="116"/>
      <c r="CD32" s="116"/>
      <c r="CE32" s="116"/>
      <c r="CF32" s="116">
        <v>1</v>
      </c>
      <c r="CG32" s="116"/>
    </row>
    <row r="33" spans="2:124">
      <c r="B33" s="110" t="s">
        <v>33</v>
      </c>
      <c r="C33" s="112">
        <f t="shared" si="0"/>
        <v>1</v>
      </c>
      <c r="D33" s="112">
        <f t="shared" si="1"/>
        <v>1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113">
        <v>0</v>
      </c>
      <c r="X33" s="113">
        <v>0</v>
      </c>
      <c r="Y33" s="113">
        <v>1</v>
      </c>
      <c r="Z33" s="113">
        <v>1</v>
      </c>
      <c r="AA33" s="113">
        <v>0</v>
      </c>
      <c r="AB33" s="113">
        <v>0</v>
      </c>
      <c r="AC33" s="29"/>
      <c r="AE33" s="114" t="s">
        <v>33</v>
      </c>
      <c r="AF33" s="112">
        <f t="shared" si="5"/>
        <v>1</v>
      </c>
      <c r="AG33" s="112">
        <f t="shared" si="6"/>
        <v>1</v>
      </c>
      <c r="AH33" s="113">
        <v>0</v>
      </c>
      <c r="AI33" s="113">
        <v>0</v>
      </c>
      <c r="AJ33" s="113">
        <v>0</v>
      </c>
      <c r="AK33" s="113">
        <v>0</v>
      </c>
      <c r="AL33" s="113">
        <v>0</v>
      </c>
      <c r="AM33" s="113">
        <v>0</v>
      </c>
      <c r="AN33" s="113">
        <v>0</v>
      </c>
      <c r="AO33" s="113">
        <v>0</v>
      </c>
      <c r="AP33" s="113">
        <v>0</v>
      </c>
      <c r="AQ33" s="113">
        <v>0</v>
      </c>
      <c r="AR33" s="113">
        <v>0</v>
      </c>
      <c r="AS33" s="113">
        <v>0</v>
      </c>
      <c r="AT33" s="113">
        <v>0</v>
      </c>
      <c r="AU33" s="113">
        <v>0</v>
      </c>
      <c r="AV33" s="113">
        <v>0</v>
      </c>
      <c r="AW33" s="113">
        <v>0</v>
      </c>
      <c r="AX33" s="113">
        <v>0</v>
      </c>
      <c r="AY33" s="113">
        <v>0</v>
      </c>
      <c r="AZ33" s="113">
        <v>0</v>
      </c>
      <c r="BA33" s="113">
        <v>0</v>
      </c>
      <c r="BB33" s="113">
        <v>1</v>
      </c>
      <c r="BC33" s="113">
        <v>1</v>
      </c>
      <c r="BD33" s="113">
        <v>0</v>
      </c>
      <c r="BE33" s="113">
        <v>0</v>
      </c>
      <c r="BG33" s="115" t="s">
        <v>33</v>
      </c>
      <c r="BH33" s="112">
        <f t="shared" si="8"/>
        <v>1</v>
      </c>
      <c r="BI33" s="112">
        <f t="shared" si="7"/>
        <v>1</v>
      </c>
      <c r="BJ33" s="113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>
        <v>1</v>
      </c>
      <c r="CE33" s="116">
        <v>1</v>
      </c>
      <c r="CF33" s="116"/>
      <c r="CG33" s="116"/>
    </row>
    <row r="34" spans="2:124">
      <c r="B34" s="110" t="s">
        <v>32</v>
      </c>
      <c r="C34" s="112">
        <f t="shared" si="0"/>
        <v>0</v>
      </c>
      <c r="D34" s="112">
        <f t="shared" si="1"/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113">
        <v>0</v>
      </c>
      <c r="X34" s="113">
        <v>0</v>
      </c>
      <c r="Y34" s="113">
        <v>0</v>
      </c>
      <c r="Z34" s="113">
        <v>0</v>
      </c>
      <c r="AA34" s="113">
        <v>0</v>
      </c>
      <c r="AB34" s="113">
        <v>0</v>
      </c>
      <c r="AC34" s="29"/>
      <c r="AE34" s="114" t="s">
        <v>32</v>
      </c>
      <c r="AF34" s="112">
        <f t="shared" si="5"/>
        <v>0</v>
      </c>
      <c r="AG34" s="112">
        <f t="shared" si="6"/>
        <v>0</v>
      </c>
      <c r="AH34" s="113">
        <v>0</v>
      </c>
      <c r="AI34" s="113">
        <v>0</v>
      </c>
      <c r="AJ34" s="113">
        <v>0</v>
      </c>
      <c r="AK34" s="113">
        <v>0</v>
      </c>
      <c r="AL34" s="113">
        <v>0</v>
      </c>
      <c r="AM34" s="113">
        <v>0</v>
      </c>
      <c r="AN34" s="113">
        <v>0</v>
      </c>
      <c r="AO34" s="113">
        <v>0</v>
      </c>
      <c r="AP34" s="113">
        <v>0</v>
      </c>
      <c r="AQ34" s="113">
        <v>0</v>
      </c>
      <c r="AR34" s="113">
        <v>0</v>
      </c>
      <c r="AS34" s="113">
        <v>0</v>
      </c>
      <c r="AT34" s="113">
        <v>0</v>
      </c>
      <c r="AU34" s="113">
        <v>0</v>
      </c>
      <c r="AV34" s="113">
        <v>0</v>
      </c>
      <c r="AW34" s="113">
        <v>0</v>
      </c>
      <c r="AX34" s="113">
        <v>0</v>
      </c>
      <c r="AY34" s="113">
        <v>0</v>
      </c>
      <c r="AZ34" s="113">
        <v>0</v>
      </c>
      <c r="BA34" s="113">
        <v>0</v>
      </c>
      <c r="BB34" s="113">
        <v>0</v>
      </c>
      <c r="BC34" s="113">
        <v>0</v>
      </c>
      <c r="BD34" s="113">
        <v>0</v>
      </c>
      <c r="BE34" s="113">
        <v>0</v>
      </c>
      <c r="BG34" s="115" t="s">
        <v>32</v>
      </c>
      <c r="BH34" s="112">
        <f t="shared" si="8"/>
        <v>0</v>
      </c>
      <c r="BI34" s="112">
        <f t="shared" si="7"/>
        <v>0</v>
      </c>
      <c r="BJ34" s="113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</row>
    <row r="35" spans="2:124">
      <c r="B35" s="110" t="s">
        <v>31</v>
      </c>
      <c r="C35" s="112">
        <f t="shared" si="0"/>
        <v>1</v>
      </c>
      <c r="D35" s="112">
        <f t="shared" si="1"/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13">
        <v>0</v>
      </c>
      <c r="O35" s="113">
        <v>0</v>
      </c>
      <c r="P35" s="113">
        <v>0</v>
      </c>
      <c r="Q35" s="113">
        <v>0</v>
      </c>
      <c r="R35" s="113">
        <v>0</v>
      </c>
      <c r="S35" s="113">
        <v>0</v>
      </c>
      <c r="T35" s="113">
        <v>0</v>
      </c>
      <c r="U35" s="113">
        <v>0</v>
      </c>
      <c r="V35" s="113">
        <v>0</v>
      </c>
      <c r="W35" s="113">
        <v>1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29"/>
      <c r="AE35" s="114" t="s">
        <v>31</v>
      </c>
      <c r="AF35" s="112">
        <f t="shared" ref="AF35:AG37" si="9">+AH35+AJ35+AL35+AN35+AP35+AR35+AT35+AV35+AX35+AZ35+BB35+BD35</f>
        <v>1</v>
      </c>
      <c r="AG35" s="112">
        <f t="shared" si="9"/>
        <v>0</v>
      </c>
      <c r="AH35" s="113">
        <v>0</v>
      </c>
      <c r="AI35" s="113">
        <v>0</v>
      </c>
      <c r="AJ35" s="113">
        <v>0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v>0</v>
      </c>
      <c r="AR35" s="113">
        <v>0</v>
      </c>
      <c r="AS35" s="113">
        <v>0</v>
      </c>
      <c r="AT35" s="113">
        <v>0</v>
      </c>
      <c r="AU35" s="113">
        <v>0</v>
      </c>
      <c r="AV35" s="113">
        <v>0</v>
      </c>
      <c r="AW35" s="113">
        <v>0</v>
      </c>
      <c r="AX35" s="113">
        <v>0</v>
      </c>
      <c r="AY35" s="113">
        <v>0</v>
      </c>
      <c r="AZ35" s="113">
        <v>1</v>
      </c>
      <c r="BA35" s="113">
        <v>0</v>
      </c>
      <c r="BB35" s="113">
        <v>0</v>
      </c>
      <c r="BC35" s="113">
        <v>0</v>
      </c>
      <c r="BD35" s="113">
        <v>0</v>
      </c>
      <c r="BE35" s="113">
        <v>0</v>
      </c>
      <c r="BG35" s="115" t="s">
        <v>31</v>
      </c>
      <c r="BH35" s="112">
        <f t="shared" ref="BH35:BI37" si="10">+BJ35+BL35+BN35+BP35+BR35+BT35+BV35+BX35+BZ35+CB35+CD35+CF35</f>
        <v>1</v>
      </c>
      <c r="BI35" s="112">
        <f t="shared" si="10"/>
        <v>0</v>
      </c>
      <c r="BJ35" s="113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>
        <v>1</v>
      </c>
      <c r="CC35" s="116"/>
      <c r="CD35" s="116"/>
      <c r="CE35" s="116"/>
      <c r="CF35" s="116"/>
      <c r="CG35" s="116"/>
    </row>
    <row r="36" spans="2:124">
      <c r="B36" s="110" t="s">
        <v>30</v>
      </c>
      <c r="C36" s="112">
        <f t="shared" si="0"/>
        <v>0</v>
      </c>
      <c r="D36" s="112">
        <f t="shared" si="1"/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3"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v>0</v>
      </c>
      <c r="V36" s="113">
        <v>0</v>
      </c>
      <c r="W36" s="113">
        <v>0</v>
      </c>
      <c r="X36" s="113">
        <v>0</v>
      </c>
      <c r="Y36" s="113">
        <v>0</v>
      </c>
      <c r="Z36" s="113">
        <v>0</v>
      </c>
      <c r="AA36" s="113">
        <v>0</v>
      </c>
      <c r="AB36" s="113">
        <v>0</v>
      </c>
      <c r="AC36" s="29"/>
      <c r="AE36" s="114" t="s">
        <v>30</v>
      </c>
      <c r="AF36" s="112">
        <f t="shared" si="9"/>
        <v>0</v>
      </c>
      <c r="AG36" s="112">
        <f t="shared" si="9"/>
        <v>0</v>
      </c>
      <c r="AH36" s="113">
        <v>0</v>
      </c>
      <c r="AI36" s="113">
        <v>0</v>
      </c>
      <c r="AJ36" s="113">
        <v>0</v>
      </c>
      <c r="AK36" s="113">
        <v>0</v>
      </c>
      <c r="AL36" s="113">
        <v>0</v>
      </c>
      <c r="AM36" s="113">
        <v>0</v>
      </c>
      <c r="AN36" s="113">
        <v>0</v>
      </c>
      <c r="AO36" s="113">
        <v>0</v>
      </c>
      <c r="AP36" s="113">
        <v>0</v>
      </c>
      <c r="AQ36" s="113">
        <v>0</v>
      </c>
      <c r="AR36" s="113">
        <v>0</v>
      </c>
      <c r="AS36" s="113">
        <v>0</v>
      </c>
      <c r="AT36" s="113">
        <v>0</v>
      </c>
      <c r="AU36" s="113">
        <v>0</v>
      </c>
      <c r="AV36" s="113">
        <v>0</v>
      </c>
      <c r="AW36" s="113">
        <v>0</v>
      </c>
      <c r="AX36" s="113">
        <v>0</v>
      </c>
      <c r="AY36" s="113">
        <v>0</v>
      </c>
      <c r="AZ36" s="113">
        <v>0</v>
      </c>
      <c r="BA36" s="113">
        <v>0</v>
      </c>
      <c r="BB36" s="113">
        <v>0</v>
      </c>
      <c r="BC36" s="113">
        <v>0</v>
      </c>
      <c r="BD36" s="113">
        <v>0</v>
      </c>
      <c r="BE36" s="113">
        <v>0</v>
      </c>
      <c r="BG36" s="115" t="s">
        <v>30</v>
      </c>
      <c r="BH36" s="112">
        <f t="shared" si="10"/>
        <v>0</v>
      </c>
      <c r="BI36" s="112">
        <f t="shared" si="10"/>
        <v>0</v>
      </c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</row>
    <row r="37" spans="2:124">
      <c r="B37" s="110" t="s">
        <v>29</v>
      </c>
      <c r="C37" s="112">
        <f t="shared" si="0"/>
        <v>0</v>
      </c>
      <c r="D37" s="112">
        <f t="shared" si="1"/>
        <v>1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13">
        <v>0</v>
      </c>
      <c r="O37" s="113">
        <v>0</v>
      </c>
      <c r="P37" s="113">
        <v>0</v>
      </c>
      <c r="Q37" s="113">
        <v>0</v>
      </c>
      <c r="R37" s="113">
        <v>0</v>
      </c>
      <c r="S37" s="113">
        <v>0</v>
      </c>
      <c r="T37" s="113">
        <v>0</v>
      </c>
      <c r="U37" s="113">
        <v>0</v>
      </c>
      <c r="V37" s="113">
        <v>0</v>
      </c>
      <c r="W37" s="113">
        <v>0</v>
      </c>
      <c r="X37" s="113">
        <v>0</v>
      </c>
      <c r="Y37" s="113">
        <v>0</v>
      </c>
      <c r="Z37" s="113">
        <v>1</v>
      </c>
      <c r="AA37" s="113">
        <v>0</v>
      </c>
      <c r="AB37" s="113">
        <v>0</v>
      </c>
      <c r="AC37" s="29"/>
      <c r="AD37" s="29"/>
      <c r="AE37" s="114" t="s">
        <v>29</v>
      </c>
      <c r="AF37" s="112">
        <f t="shared" si="9"/>
        <v>0</v>
      </c>
      <c r="AG37" s="112">
        <f t="shared" si="9"/>
        <v>1</v>
      </c>
      <c r="AH37" s="113">
        <v>0</v>
      </c>
      <c r="AI37" s="113">
        <v>0</v>
      </c>
      <c r="AJ37" s="113">
        <v>0</v>
      </c>
      <c r="AK37" s="113">
        <v>0</v>
      </c>
      <c r="AL37" s="113">
        <v>0</v>
      </c>
      <c r="AM37" s="113">
        <v>0</v>
      </c>
      <c r="AN37" s="113">
        <v>0</v>
      </c>
      <c r="AO37" s="113">
        <v>0</v>
      </c>
      <c r="AP37" s="113">
        <v>0</v>
      </c>
      <c r="AQ37" s="113">
        <v>0</v>
      </c>
      <c r="AR37" s="113">
        <v>0</v>
      </c>
      <c r="AS37" s="113">
        <v>0</v>
      </c>
      <c r="AT37" s="113">
        <v>0</v>
      </c>
      <c r="AU37" s="113">
        <v>0</v>
      </c>
      <c r="AV37" s="113">
        <v>0</v>
      </c>
      <c r="AW37" s="113">
        <v>0</v>
      </c>
      <c r="AX37" s="113">
        <v>0</v>
      </c>
      <c r="AY37" s="113">
        <v>0</v>
      </c>
      <c r="AZ37" s="113">
        <v>0</v>
      </c>
      <c r="BA37" s="113">
        <v>0</v>
      </c>
      <c r="BB37" s="113">
        <v>0</v>
      </c>
      <c r="BC37" s="113">
        <v>1</v>
      </c>
      <c r="BD37" s="113">
        <v>0</v>
      </c>
      <c r="BE37" s="113">
        <v>0</v>
      </c>
      <c r="BG37" s="115" t="s">
        <v>29</v>
      </c>
      <c r="BH37" s="112">
        <f t="shared" si="10"/>
        <v>0</v>
      </c>
      <c r="BI37" s="112">
        <f t="shared" si="10"/>
        <v>1</v>
      </c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>
        <v>1</v>
      </c>
      <c r="CF37" s="113"/>
      <c r="CG37" s="113"/>
    </row>
    <row r="38" spans="2:124">
      <c r="B38" s="29"/>
      <c r="C38" s="118"/>
      <c r="D38" s="1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119"/>
      <c r="AF38" s="120"/>
      <c r="AG38" s="120"/>
      <c r="AH38" s="7"/>
      <c r="AI38" s="7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  <c r="BB38" s="119"/>
      <c r="BC38" s="119"/>
      <c r="BD38" s="119"/>
      <c r="BE38" s="119"/>
      <c r="BG38" s="121"/>
      <c r="BH38" s="122"/>
      <c r="BI38" s="123"/>
      <c r="BJ38" s="29"/>
      <c r="BK38" s="29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</row>
    <row r="39" spans="2:124" s="36" customFormat="1" ht="16.2">
      <c r="B39" s="32" t="s">
        <v>55</v>
      </c>
      <c r="C39" s="125"/>
      <c r="D39" s="125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29"/>
      <c r="AD39" s="29"/>
      <c r="AE39" s="37" t="s">
        <v>55</v>
      </c>
      <c r="AF39" s="127"/>
      <c r="AG39" s="127"/>
      <c r="AH39" s="128"/>
      <c r="AI39" s="128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G39" s="39" t="s">
        <v>55</v>
      </c>
      <c r="BH39" s="129"/>
      <c r="BI39" s="129"/>
      <c r="BJ39" s="129"/>
      <c r="BK39" s="130"/>
      <c r="BL39" s="129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</row>
    <row r="40" spans="2:124">
      <c r="B40" s="41"/>
      <c r="C40" s="125"/>
      <c r="D40" s="125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29"/>
      <c r="AD40" s="29"/>
      <c r="AE40" s="43"/>
      <c r="AF40" s="127"/>
      <c r="AG40" s="127"/>
      <c r="AH40" s="132"/>
      <c r="AI40" s="132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G40" s="45"/>
      <c r="BH40" s="130"/>
      <c r="BI40" s="130"/>
      <c r="BJ40" s="134"/>
      <c r="BK40" s="134"/>
      <c r="BL40" s="134"/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</row>
    <row r="41" spans="2:124" ht="16.2">
      <c r="B41" s="41"/>
      <c r="C41" s="47" t="str">
        <f>C10</f>
        <v>TOTAL JULIO</v>
      </c>
      <c r="D41" s="48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29"/>
      <c r="AD41" s="29"/>
      <c r="AE41" s="43"/>
      <c r="AF41" s="47" t="str">
        <f>AF10</f>
        <v>TOTAL AGOSTO</v>
      </c>
      <c r="AG41" s="51"/>
      <c r="AH41" s="93"/>
      <c r="AI41" s="9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G41" s="45"/>
      <c r="BH41" s="47" t="str">
        <f>BH10</f>
        <v>TOTAL SEPTIEMBRE</v>
      </c>
      <c r="BI41" s="54"/>
      <c r="BJ41" s="55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</row>
    <row r="42" spans="2:124">
      <c r="B42" s="50" t="s">
        <v>21</v>
      </c>
      <c r="C42" s="57" t="s">
        <v>27</v>
      </c>
      <c r="D42" s="58"/>
      <c r="E42" s="340" t="s">
        <v>6</v>
      </c>
      <c r="F42" s="341"/>
      <c r="G42" s="340" t="s">
        <v>7</v>
      </c>
      <c r="H42" s="341"/>
      <c r="I42" s="340" t="s">
        <v>8</v>
      </c>
      <c r="J42" s="341"/>
      <c r="K42" s="340" t="s">
        <v>9</v>
      </c>
      <c r="L42" s="341"/>
      <c r="M42" s="340" t="s">
        <v>10</v>
      </c>
      <c r="N42" s="341"/>
      <c r="O42" s="340" t="s">
        <v>11</v>
      </c>
      <c r="P42" s="341"/>
      <c r="Q42" s="340" t="s">
        <v>12</v>
      </c>
      <c r="R42" s="341"/>
      <c r="S42" s="340" t="s">
        <v>13</v>
      </c>
      <c r="T42" s="341"/>
      <c r="U42" s="340" t="s">
        <v>14</v>
      </c>
      <c r="V42" s="341"/>
      <c r="W42" s="340" t="s">
        <v>15</v>
      </c>
      <c r="X42" s="341"/>
      <c r="Y42" s="340" t="s">
        <v>16</v>
      </c>
      <c r="Z42" s="341"/>
      <c r="AA42" s="340" t="s">
        <v>17</v>
      </c>
      <c r="AB42" s="341"/>
      <c r="AC42" s="29"/>
      <c r="AD42" s="29"/>
      <c r="AE42" s="53" t="s">
        <v>21</v>
      </c>
      <c r="AF42" s="62" t="s">
        <v>27</v>
      </c>
      <c r="AG42" s="63"/>
      <c r="AH42" s="338" t="s">
        <v>6</v>
      </c>
      <c r="AI42" s="339"/>
      <c r="AJ42" s="338" t="s">
        <v>7</v>
      </c>
      <c r="AK42" s="339"/>
      <c r="AL42" s="338" t="s">
        <v>8</v>
      </c>
      <c r="AM42" s="339"/>
      <c r="AN42" s="338" t="s">
        <v>9</v>
      </c>
      <c r="AO42" s="339"/>
      <c r="AP42" s="338" t="s">
        <v>10</v>
      </c>
      <c r="AQ42" s="339"/>
      <c r="AR42" s="338" t="s">
        <v>11</v>
      </c>
      <c r="AS42" s="339"/>
      <c r="AT42" s="338" t="s">
        <v>12</v>
      </c>
      <c r="AU42" s="339"/>
      <c r="AV42" s="338" t="s">
        <v>13</v>
      </c>
      <c r="AW42" s="339"/>
      <c r="AX42" s="338" t="s">
        <v>14</v>
      </c>
      <c r="AY42" s="339"/>
      <c r="AZ42" s="338" t="s">
        <v>15</v>
      </c>
      <c r="BA42" s="339"/>
      <c r="BB42" s="338" t="s">
        <v>16</v>
      </c>
      <c r="BC42" s="339"/>
      <c r="BD42" s="338" t="s">
        <v>17</v>
      </c>
      <c r="BE42" s="339"/>
      <c r="BG42" s="56" t="s">
        <v>21</v>
      </c>
      <c r="BH42" s="67" t="s">
        <v>27</v>
      </c>
      <c r="BI42" s="68"/>
      <c r="BJ42" s="336" t="s">
        <v>6</v>
      </c>
      <c r="BK42" s="337"/>
      <c r="BL42" s="336" t="s">
        <v>7</v>
      </c>
      <c r="BM42" s="337"/>
      <c r="BN42" s="336" t="s">
        <v>8</v>
      </c>
      <c r="BO42" s="337"/>
      <c r="BP42" s="336" t="s">
        <v>9</v>
      </c>
      <c r="BQ42" s="337"/>
      <c r="BR42" s="336" t="s">
        <v>10</v>
      </c>
      <c r="BS42" s="337"/>
      <c r="BT42" s="336" t="s">
        <v>11</v>
      </c>
      <c r="BU42" s="337"/>
      <c r="BV42" s="336" t="s">
        <v>12</v>
      </c>
      <c r="BW42" s="337"/>
      <c r="BX42" s="336" t="s">
        <v>13</v>
      </c>
      <c r="BY42" s="337"/>
      <c r="BZ42" s="336" t="s">
        <v>14</v>
      </c>
      <c r="CA42" s="337"/>
      <c r="CB42" s="336" t="s">
        <v>15</v>
      </c>
      <c r="CC42" s="337"/>
      <c r="CD42" s="336" t="s">
        <v>16</v>
      </c>
      <c r="CE42" s="337"/>
      <c r="CF42" s="336" t="s">
        <v>17</v>
      </c>
      <c r="CG42" s="337"/>
    </row>
    <row r="43" spans="2:124">
      <c r="B43" s="49"/>
      <c r="C43" s="72"/>
      <c r="D43" s="73"/>
      <c r="E43" s="74"/>
      <c r="F43" s="75"/>
      <c r="G43" s="76"/>
      <c r="H43" s="75"/>
      <c r="I43" s="76"/>
      <c r="J43" s="75"/>
      <c r="K43" s="76"/>
      <c r="L43" s="75"/>
      <c r="M43" s="76"/>
      <c r="N43" s="75"/>
      <c r="O43" s="76"/>
      <c r="P43" s="75"/>
      <c r="Q43" s="76"/>
      <c r="R43" s="75"/>
      <c r="S43" s="76"/>
      <c r="T43" s="75"/>
      <c r="U43" s="76"/>
      <c r="V43" s="75"/>
      <c r="W43" s="76"/>
      <c r="X43" s="75"/>
      <c r="Y43" s="76"/>
      <c r="Z43" s="75"/>
      <c r="AA43" s="76"/>
      <c r="AB43" s="75"/>
      <c r="AC43" s="29"/>
      <c r="AE43" s="52"/>
      <c r="AF43" s="77"/>
      <c r="AG43" s="78"/>
      <c r="AH43" s="96"/>
      <c r="AI43" s="97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80"/>
      <c r="AX43" s="81"/>
      <c r="AY43" s="80"/>
      <c r="AZ43" s="81"/>
      <c r="BA43" s="80"/>
      <c r="BB43" s="81"/>
      <c r="BC43" s="80"/>
      <c r="BD43" s="81"/>
      <c r="BE43" s="80"/>
      <c r="BG43" s="55"/>
      <c r="BH43" s="82"/>
      <c r="BI43" s="83"/>
      <c r="BJ43" s="84"/>
      <c r="BK43" s="85"/>
      <c r="BL43" s="86"/>
      <c r="BM43" s="85"/>
      <c r="BN43" s="86"/>
      <c r="BO43" s="85"/>
      <c r="BP43" s="86"/>
      <c r="BQ43" s="85"/>
      <c r="BR43" s="86"/>
      <c r="BS43" s="85"/>
      <c r="BT43" s="86"/>
      <c r="BU43" s="85"/>
      <c r="BV43" s="86"/>
      <c r="BW43" s="85"/>
      <c r="BX43" s="86"/>
      <c r="BY43" s="85"/>
      <c r="BZ43" s="86"/>
      <c r="CA43" s="85"/>
      <c r="CB43" s="86"/>
      <c r="CC43" s="85"/>
      <c r="CD43" s="86"/>
      <c r="CE43" s="85"/>
      <c r="CF43" s="86"/>
      <c r="CG43" s="85"/>
    </row>
    <row r="44" spans="2:124">
      <c r="B44" s="87"/>
      <c r="C44" s="88" t="s">
        <v>18</v>
      </c>
      <c r="D44" s="89" t="s">
        <v>19</v>
      </c>
      <c r="E44" s="90" t="s">
        <v>18</v>
      </c>
      <c r="F44" s="91" t="s">
        <v>19</v>
      </c>
      <c r="G44" s="92" t="s">
        <v>18</v>
      </c>
      <c r="H44" s="91" t="s">
        <v>19</v>
      </c>
      <c r="I44" s="92" t="s">
        <v>18</v>
      </c>
      <c r="J44" s="91" t="s">
        <v>19</v>
      </c>
      <c r="K44" s="92" t="s">
        <v>18</v>
      </c>
      <c r="L44" s="91" t="s">
        <v>19</v>
      </c>
      <c r="M44" s="92" t="s">
        <v>18</v>
      </c>
      <c r="N44" s="91" t="s">
        <v>19</v>
      </c>
      <c r="O44" s="92" t="s">
        <v>18</v>
      </c>
      <c r="P44" s="91" t="s">
        <v>19</v>
      </c>
      <c r="Q44" s="92" t="s">
        <v>18</v>
      </c>
      <c r="R44" s="91" t="s">
        <v>19</v>
      </c>
      <c r="S44" s="92" t="s">
        <v>18</v>
      </c>
      <c r="T44" s="91" t="s">
        <v>19</v>
      </c>
      <c r="U44" s="92" t="s">
        <v>18</v>
      </c>
      <c r="V44" s="91" t="s">
        <v>19</v>
      </c>
      <c r="W44" s="92" t="s">
        <v>18</v>
      </c>
      <c r="X44" s="91" t="s">
        <v>19</v>
      </c>
      <c r="Y44" s="92" t="s">
        <v>18</v>
      </c>
      <c r="Z44" s="91" t="s">
        <v>19</v>
      </c>
      <c r="AA44" s="92" t="s">
        <v>18</v>
      </c>
      <c r="AB44" s="91" t="s">
        <v>19</v>
      </c>
      <c r="AC44" s="29"/>
      <c r="AE44" s="93"/>
      <c r="AF44" s="94" t="s">
        <v>18</v>
      </c>
      <c r="AG44" s="95" t="s">
        <v>19</v>
      </c>
      <c r="AH44" s="96" t="s">
        <v>18</v>
      </c>
      <c r="AI44" s="97" t="s">
        <v>19</v>
      </c>
      <c r="AJ44" s="98" t="s">
        <v>18</v>
      </c>
      <c r="AK44" s="97" t="s">
        <v>19</v>
      </c>
      <c r="AL44" s="98" t="s">
        <v>18</v>
      </c>
      <c r="AM44" s="97" t="s">
        <v>19</v>
      </c>
      <c r="AN44" s="98" t="s">
        <v>18</v>
      </c>
      <c r="AO44" s="97" t="s">
        <v>19</v>
      </c>
      <c r="AP44" s="98" t="s">
        <v>18</v>
      </c>
      <c r="AQ44" s="97" t="s">
        <v>19</v>
      </c>
      <c r="AR44" s="98" t="s">
        <v>18</v>
      </c>
      <c r="AS44" s="97" t="s">
        <v>19</v>
      </c>
      <c r="AT44" s="98" t="s">
        <v>18</v>
      </c>
      <c r="AU44" s="97" t="s">
        <v>19</v>
      </c>
      <c r="AV44" s="98" t="s">
        <v>18</v>
      </c>
      <c r="AW44" s="97" t="s">
        <v>19</v>
      </c>
      <c r="AX44" s="98" t="s">
        <v>18</v>
      </c>
      <c r="AY44" s="97" t="s">
        <v>19</v>
      </c>
      <c r="AZ44" s="98" t="s">
        <v>18</v>
      </c>
      <c r="BA44" s="97" t="s">
        <v>19</v>
      </c>
      <c r="BB44" s="98" t="s">
        <v>18</v>
      </c>
      <c r="BC44" s="97" t="s">
        <v>19</v>
      </c>
      <c r="BD44" s="98" t="s">
        <v>18</v>
      </c>
      <c r="BE44" s="97" t="s">
        <v>19</v>
      </c>
      <c r="BG44" s="99"/>
      <c r="BH44" s="135" t="s">
        <v>18</v>
      </c>
      <c r="BI44" s="136" t="s">
        <v>19</v>
      </c>
      <c r="BJ44" s="102" t="s">
        <v>18</v>
      </c>
      <c r="BK44" s="103" t="s">
        <v>19</v>
      </c>
      <c r="BL44" s="104" t="s">
        <v>18</v>
      </c>
      <c r="BM44" s="103" t="s">
        <v>19</v>
      </c>
      <c r="BN44" s="104" t="s">
        <v>18</v>
      </c>
      <c r="BO44" s="103" t="s">
        <v>19</v>
      </c>
      <c r="BP44" s="104" t="s">
        <v>18</v>
      </c>
      <c r="BQ44" s="103" t="s">
        <v>19</v>
      </c>
      <c r="BR44" s="104" t="s">
        <v>18</v>
      </c>
      <c r="BS44" s="103" t="s">
        <v>19</v>
      </c>
      <c r="BT44" s="104" t="s">
        <v>18</v>
      </c>
      <c r="BU44" s="103" t="s">
        <v>19</v>
      </c>
      <c r="BV44" s="104" t="s">
        <v>18</v>
      </c>
      <c r="BW44" s="103" t="s">
        <v>19</v>
      </c>
      <c r="BX44" s="104" t="s">
        <v>18</v>
      </c>
      <c r="BY44" s="103" t="s">
        <v>19</v>
      </c>
      <c r="BZ44" s="104" t="s">
        <v>18</v>
      </c>
      <c r="CA44" s="103" t="s">
        <v>19</v>
      </c>
      <c r="CB44" s="104" t="s">
        <v>18</v>
      </c>
      <c r="CC44" s="103" t="s">
        <v>19</v>
      </c>
      <c r="CD44" s="104" t="s">
        <v>18</v>
      </c>
      <c r="CE44" s="103" t="s">
        <v>19</v>
      </c>
      <c r="CF44" s="104" t="s">
        <v>18</v>
      </c>
      <c r="CG44" s="103" t="s">
        <v>19</v>
      </c>
    </row>
    <row r="45" spans="2:124" s="36" customFormat="1">
      <c r="B45" s="105" t="s">
        <v>20</v>
      </c>
      <c r="C45" s="106">
        <f>+E45+G45+I45+K45+M45+O45+Q45+S45+U45+W45+Y45+AA45</f>
        <v>79</v>
      </c>
      <c r="D45" s="106">
        <f>+F45+H45+J45+L45+N45+P45+R45+T45+V45+X45+Z45+AB45</f>
        <v>31</v>
      </c>
      <c r="E45" s="107">
        <f>+SUM(E46:E68)</f>
        <v>0</v>
      </c>
      <c r="F45" s="107">
        <f t="shared" ref="F45:AA45" si="11">+SUM(F46:F68)</f>
        <v>0</v>
      </c>
      <c r="G45" s="107">
        <f t="shared" si="11"/>
        <v>0</v>
      </c>
      <c r="H45" s="107">
        <f t="shared" si="11"/>
        <v>0</v>
      </c>
      <c r="I45" s="107">
        <f t="shared" si="11"/>
        <v>0</v>
      </c>
      <c r="J45" s="107">
        <f t="shared" si="11"/>
        <v>0</v>
      </c>
      <c r="K45" s="107">
        <f t="shared" si="11"/>
        <v>0</v>
      </c>
      <c r="L45" s="107">
        <f t="shared" si="11"/>
        <v>0</v>
      </c>
      <c r="M45" s="107">
        <f t="shared" si="11"/>
        <v>0</v>
      </c>
      <c r="N45" s="107">
        <f t="shared" si="11"/>
        <v>1</v>
      </c>
      <c r="O45" s="107">
        <f t="shared" si="11"/>
        <v>2</v>
      </c>
      <c r="P45" s="107">
        <f t="shared" si="11"/>
        <v>2</v>
      </c>
      <c r="Q45" s="107">
        <f t="shared" si="11"/>
        <v>16</v>
      </c>
      <c r="R45" s="107">
        <f t="shared" si="11"/>
        <v>6</v>
      </c>
      <c r="S45" s="107">
        <f t="shared" si="11"/>
        <v>9</v>
      </c>
      <c r="T45" s="107">
        <f t="shared" si="11"/>
        <v>6</v>
      </c>
      <c r="U45" s="107">
        <f t="shared" si="11"/>
        <v>16</v>
      </c>
      <c r="V45" s="107">
        <f t="shared" si="11"/>
        <v>6</v>
      </c>
      <c r="W45" s="107">
        <f t="shared" si="11"/>
        <v>17</v>
      </c>
      <c r="X45" s="107">
        <f t="shared" si="11"/>
        <v>2</v>
      </c>
      <c r="Y45" s="107">
        <f t="shared" si="11"/>
        <v>8</v>
      </c>
      <c r="Z45" s="107">
        <f t="shared" si="11"/>
        <v>3</v>
      </c>
      <c r="AA45" s="107">
        <f t="shared" si="11"/>
        <v>11</v>
      </c>
      <c r="AB45" s="107">
        <f>+SUM(AB46:AB68)</f>
        <v>5</v>
      </c>
      <c r="AC45" s="35"/>
      <c r="AE45" s="108" t="s">
        <v>20</v>
      </c>
      <c r="AF45" s="106">
        <f>+SUM(AF46:AF68)</f>
        <v>79</v>
      </c>
      <c r="AG45" s="106">
        <f>+SUM(AG46:AG68)</f>
        <v>30</v>
      </c>
      <c r="AH45" s="107">
        <f t="shared" ref="AH45:BE45" si="12">+SUM(AH46:AH68)</f>
        <v>0</v>
      </c>
      <c r="AI45" s="107">
        <f t="shared" si="12"/>
        <v>0</v>
      </c>
      <c r="AJ45" s="107">
        <f t="shared" si="12"/>
        <v>0</v>
      </c>
      <c r="AK45" s="107">
        <f t="shared" si="12"/>
        <v>0</v>
      </c>
      <c r="AL45" s="107">
        <f t="shared" si="12"/>
        <v>0</v>
      </c>
      <c r="AM45" s="107">
        <f t="shared" si="12"/>
        <v>0</v>
      </c>
      <c r="AN45" s="107">
        <f t="shared" si="12"/>
        <v>0</v>
      </c>
      <c r="AO45" s="107">
        <f t="shared" si="12"/>
        <v>0</v>
      </c>
      <c r="AP45" s="107">
        <f t="shared" si="12"/>
        <v>0</v>
      </c>
      <c r="AQ45" s="107">
        <f t="shared" si="12"/>
        <v>1</v>
      </c>
      <c r="AR45" s="107">
        <f t="shared" si="12"/>
        <v>2</v>
      </c>
      <c r="AS45" s="107">
        <f t="shared" si="12"/>
        <v>2</v>
      </c>
      <c r="AT45" s="107">
        <f t="shared" si="12"/>
        <v>16</v>
      </c>
      <c r="AU45" s="107">
        <f t="shared" si="12"/>
        <v>6</v>
      </c>
      <c r="AV45" s="107">
        <f t="shared" si="12"/>
        <v>9</v>
      </c>
      <c r="AW45" s="107">
        <f t="shared" si="12"/>
        <v>6</v>
      </c>
      <c r="AX45" s="107">
        <f t="shared" si="12"/>
        <v>15</v>
      </c>
      <c r="AY45" s="107">
        <f t="shared" si="12"/>
        <v>6</v>
      </c>
      <c r="AZ45" s="107">
        <f t="shared" si="12"/>
        <v>17</v>
      </c>
      <c r="BA45" s="107">
        <f t="shared" si="12"/>
        <v>2</v>
      </c>
      <c r="BB45" s="107">
        <f t="shared" si="12"/>
        <v>9</v>
      </c>
      <c r="BC45" s="107">
        <f t="shared" si="12"/>
        <v>3</v>
      </c>
      <c r="BD45" s="107">
        <f t="shared" si="12"/>
        <v>11</v>
      </c>
      <c r="BE45" s="107">
        <f t="shared" si="12"/>
        <v>4</v>
      </c>
      <c r="BG45" s="109" t="s">
        <v>20</v>
      </c>
      <c r="BH45" s="107">
        <f>+SUM(BH46:BH68)</f>
        <v>24</v>
      </c>
      <c r="BI45" s="107">
        <f t="shared" ref="BI45:CG45" si="13">+SUM(BI46:BI68)</f>
        <v>6</v>
      </c>
      <c r="BJ45" s="107">
        <f t="shared" si="13"/>
        <v>0</v>
      </c>
      <c r="BK45" s="107">
        <f t="shared" si="13"/>
        <v>0</v>
      </c>
      <c r="BL45" s="107">
        <f t="shared" si="13"/>
        <v>0</v>
      </c>
      <c r="BM45" s="107">
        <f t="shared" si="13"/>
        <v>0</v>
      </c>
      <c r="BN45" s="107">
        <f t="shared" si="13"/>
        <v>0</v>
      </c>
      <c r="BO45" s="107">
        <f t="shared" si="13"/>
        <v>0</v>
      </c>
      <c r="BP45" s="107">
        <f t="shared" si="13"/>
        <v>0</v>
      </c>
      <c r="BQ45" s="107">
        <f t="shared" si="13"/>
        <v>0</v>
      </c>
      <c r="BR45" s="107">
        <f>+SUM(BR46:BR68)</f>
        <v>0</v>
      </c>
      <c r="BS45" s="107">
        <f t="shared" si="13"/>
        <v>0</v>
      </c>
      <c r="BT45" s="107">
        <f t="shared" si="13"/>
        <v>1</v>
      </c>
      <c r="BU45" s="107">
        <f t="shared" si="13"/>
        <v>0</v>
      </c>
      <c r="BV45" s="107">
        <f t="shared" si="13"/>
        <v>3</v>
      </c>
      <c r="BW45" s="107">
        <f t="shared" si="13"/>
        <v>0</v>
      </c>
      <c r="BX45" s="107">
        <f t="shared" si="13"/>
        <v>1</v>
      </c>
      <c r="BY45" s="107">
        <f t="shared" si="13"/>
        <v>2</v>
      </c>
      <c r="BZ45" s="107">
        <f t="shared" si="13"/>
        <v>9</v>
      </c>
      <c r="CA45" s="107">
        <f t="shared" si="13"/>
        <v>1</v>
      </c>
      <c r="CB45" s="107">
        <f t="shared" si="13"/>
        <v>7</v>
      </c>
      <c r="CC45" s="107">
        <f t="shared" si="13"/>
        <v>2</v>
      </c>
      <c r="CD45" s="107">
        <f t="shared" si="13"/>
        <v>1</v>
      </c>
      <c r="CE45" s="107">
        <f t="shared" si="13"/>
        <v>1</v>
      </c>
      <c r="CF45" s="107">
        <f t="shared" si="13"/>
        <v>2</v>
      </c>
      <c r="CG45" s="107">
        <f t="shared" si="13"/>
        <v>0</v>
      </c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</row>
    <row r="46" spans="2:124">
      <c r="B46" s="110" t="s">
        <v>51</v>
      </c>
      <c r="C46" s="111">
        <f t="shared" ref="C46:C68" si="14">+E46+G46+I46+K46+M46+O46+Q46+S46+U46+W46+Y46+AA46</f>
        <v>49</v>
      </c>
      <c r="D46" s="112">
        <f t="shared" ref="D46:D68" si="15">+F46+H46+J46+L46+N46+P46+R46+T46+V46+X46+Z46+AB46</f>
        <v>24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1</v>
      </c>
      <c r="O46" s="113">
        <v>1</v>
      </c>
      <c r="P46" s="113">
        <v>2</v>
      </c>
      <c r="Q46" s="113">
        <v>11</v>
      </c>
      <c r="R46" s="113">
        <v>6</v>
      </c>
      <c r="S46" s="113">
        <v>8</v>
      </c>
      <c r="T46" s="113">
        <v>4</v>
      </c>
      <c r="U46" s="113">
        <v>6</v>
      </c>
      <c r="V46" s="113">
        <v>5</v>
      </c>
      <c r="W46" s="113">
        <v>9</v>
      </c>
      <c r="X46" s="113">
        <v>0</v>
      </c>
      <c r="Y46" s="113">
        <v>7</v>
      </c>
      <c r="Z46" s="113">
        <v>2</v>
      </c>
      <c r="AA46" s="113">
        <v>7</v>
      </c>
      <c r="AB46" s="113">
        <v>4</v>
      </c>
      <c r="AC46" s="29"/>
      <c r="AE46" s="114" t="s">
        <v>51</v>
      </c>
      <c r="AF46" s="111">
        <f t="shared" ref="AF46:AF67" si="16">+AH46+AJ46+AL46+AN46+AP46+AR46+AT46+AV46+AX46+AZ46+BB46+BD46</f>
        <v>49</v>
      </c>
      <c r="AG46" s="112">
        <f t="shared" ref="AG46:AG67" si="17">+AI46+AK46+AM46+AO46+AQ46+AS46+AU46+AW46+AY46+BA46+BC46+BE46</f>
        <v>24</v>
      </c>
      <c r="AH46" s="11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13">
        <v>0</v>
      </c>
      <c r="AP46" s="113">
        <v>0</v>
      </c>
      <c r="AQ46" s="113">
        <v>1</v>
      </c>
      <c r="AR46" s="113">
        <v>1</v>
      </c>
      <c r="AS46" s="113">
        <v>2</v>
      </c>
      <c r="AT46" s="113">
        <v>11</v>
      </c>
      <c r="AU46" s="113">
        <v>6</v>
      </c>
      <c r="AV46" s="113">
        <v>8</v>
      </c>
      <c r="AW46" s="113">
        <v>4</v>
      </c>
      <c r="AX46" s="113">
        <v>5</v>
      </c>
      <c r="AY46" s="113">
        <v>5</v>
      </c>
      <c r="AZ46" s="113">
        <v>9</v>
      </c>
      <c r="BA46" s="113">
        <v>0</v>
      </c>
      <c r="BB46" s="113">
        <v>8</v>
      </c>
      <c r="BC46" s="113">
        <v>2</v>
      </c>
      <c r="BD46" s="113">
        <v>7</v>
      </c>
      <c r="BE46" s="113">
        <v>4</v>
      </c>
      <c r="BG46" s="115" t="s">
        <v>51</v>
      </c>
      <c r="BH46" s="112">
        <f t="shared" ref="BH46:BH65" si="18">+BJ46+BL46+BN46+BP46+BR46+BT46+BV46+BX46+BZ46+CB46+CD46+CF46</f>
        <v>0</v>
      </c>
      <c r="BI46" s="112">
        <f t="shared" ref="BI46:BI65" si="19">+BK46+BM46+BO46+BQ46+BS46+BU46+BW46+BY46+CA46+CC46+CE46+CG46</f>
        <v>1</v>
      </c>
      <c r="BJ46" s="113">
        <v>0</v>
      </c>
      <c r="BK46" s="113">
        <v>0</v>
      </c>
      <c r="BL46" s="113">
        <v>0</v>
      </c>
      <c r="BM46" s="113">
        <v>0</v>
      </c>
      <c r="BN46" s="113">
        <v>0</v>
      </c>
      <c r="BO46" s="113">
        <v>0</v>
      </c>
      <c r="BP46" s="113">
        <v>0</v>
      </c>
      <c r="BQ46" s="113">
        <v>0</v>
      </c>
      <c r="BR46" s="113">
        <v>0</v>
      </c>
      <c r="BS46" s="113">
        <v>0</v>
      </c>
      <c r="BT46" s="113">
        <v>0</v>
      </c>
      <c r="BU46" s="113">
        <v>0</v>
      </c>
      <c r="BV46" s="113">
        <v>0</v>
      </c>
      <c r="BW46" s="113">
        <v>0</v>
      </c>
      <c r="BX46" s="113">
        <v>0</v>
      </c>
      <c r="BY46" s="113">
        <v>0</v>
      </c>
      <c r="BZ46" s="113">
        <v>0</v>
      </c>
      <c r="CA46" s="113">
        <v>0</v>
      </c>
      <c r="CB46" s="113">
        <v>0</v>
      </c>
      <c r="CC46" s="113">
        <v>1</v>
      </c>
      <c r="CD46" s="113">
        <v>0</v>
      </c>
      <c r="CE46" s="113">
        <v>0</v>
      </c>
      <c r="CF46" s="113">
        <v>0</v>
      </c>
      <c r="CG46" s="113">
        <v>0</v>
      </c>
    </row>
    <row r="47" spans="2:124">
      <c r="B47" s="110" t="s">
        <v>50</v>
      </c>
      <c r="C47" s="111">
        <f t="shared" si="14"/>
        <v>4</v>
      </c>
      <c r="D47" s="112">
        <f t="shared" si="15"/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1</v>
      </c>
      <c r="R47" s="113">
        <v>0</v>
      </c>
      <c r="S47" s="113">
        <v>0</v>
      </c>
      <c r="T47" s="113">
        <v>0</v>
      </c>
      <c r="U47" s="113">
        <v>1</v>
      </c>
      <c r="V47" s="113">
        <v>0</v>
      </c>
      <c r="W47" s="113">
        <v>2</v>
      </c>
      <c r="X47" s="113">
        <v>0</v>
      </c>
      <c r="Y47" s="113">
        <v>0</v>
      </c>
      <c r="Z47" s="113">
        <v>0</v>
      </c>
      <c r="AA47" s="113">
        <v>0</v>
      </c>
      <c r="AB47" s="113">
        <v>0</v>
      </c>
      <c r="AC47" s="29"/>
      <c r="AE47" s="114" t="s">
        <v>50</v>
      </c>
      <c r="AF47" s="111">
        <f t="shared" si="16"/>
        <v>4</v>
      </c>
      <c r="AG47" s="112">
        <f t="shared" si="17"/>
        <v>0</v>
      </c>
      <c r="AH47" s="113">
        <v>0</v>
      </c>
      <c r="AI47" s="113">
        <v>0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13">
        <v>0</v>
      </c>
      <c r="AP47" s="113">
        <v>0</v>
      </c>
      <c r="AQ47" s="113">
        <v>0</v>
      </c>
      <c r="AR47" s="113">
        <v>0</v>
      </c>
      <c r="AS47" s="113">
        <v>0</v>
      </c>
      <c r="AT47" s="113">
        <v>1</v>
      </c>
      <c r="AU47" s="113">
        <v>0</v>
      </c>
      <c r="AV47" s="113">
        <v>0</v>
      </c>
      <c r="AW47" s="113">
        <v>0</v>
      </c>
      <c r="AX47" s="113">
        <v>1</v>
      </c>
      <c r="AY47" s="113">
        <v>0</v>
      </c>
      <c r="AZ47" s="113">
        <v>2</v>
      </c>
      <c r="BA47" s="113">
        <v>0</v>
      </c>
      <c r="BB47" s="113">
        <v>0</v>
      </c>
      <c r="BC47" s="113">
        <v>0</v>
      </c>
      <c r="BD47" s="113">
        <v>0</v>
      </c>
      <c r="BE47" s="113">
        <v>0</v>
      </c>
      <c r="BG47" s="115" t="s">
        <v>50</v>
      </c>
      <c r="BH47" s="112">
        <f t="shared" si="18"/>
        <v>2</v>
      </c>
      <c r="BI47" s="112">
        <f t="shared" si="19"/>
        <v>0</v>
      </c>
      <c r="BJ47" s="113">
        <v>0</v>
      </c>
      <c r="BK47" s="113">
        <v>0</v>
      </c>
      <c r="BL47" s="113">
        <v>0</v>
      </c>
      <c r="BM47" s="113">
        <v>0</v>
      </c>
      <c r="BN47" s="113">
        <v>0</v>
      </c>
      <c r="BO47" s="113">
        <v>0</v>
      </c>
      <c r="BP47" s="113">
        <v>0</v>
      </c>
      <c r="BQ47" s="113">
        <v>0</v>
      </c>
      <c r="BR47" s="113">
        <v>0</v>
      </c>
      <c r="BS47" s="113">
        <v>0</v>
      </c>
      <c r="BT47" s="113">
        <v>0</v>
      </c>
      <c r="BU47" s="113">
        <v>0</v>
      </c>
      <c r="BV47" s="113">
        <v>0</v>
      </c>
      <c r="BW47" s="113">
        <v>0</v>
      </c>
      <c r="BX47" s="113">
        <v>0</v>
      </c>
      <c r="BY47" s="113">
        <v>0</v>
      </c>
      <c r="BZ47" s="113">
        <v>0</v>
      </c>
      <c r="CA47" s="113">
        <v>0</v>
      </c>
      <c r="CB47" s="113">
        <v>2</v>
      </c>
      <c r="CC47" s="113">
        <v>0</v>
      </c>
      <c r="CD47" s="113">
        <v>0</v>
      </c>
      <c r="CE47" s="113">
        <v>0</v>
      </c>
      <c r="CF47" s="113">
        <v>0</v>
      </c>
      <c r="CG47" s="113">
        <v>0</v>
      </c>
    </row>
    <row r="48" spans="2:124">
      <c r="B48" s="110" t="s">
        <v>49</v>
      </c>
      <c r="C48" s="112">
        <f t="shared" si="14"/>
        <v>5</v>
      </c>
      <c r="D48" s="112">
        <f t="shared" si="15"/>
        <v>2</v>
      </c>
      <c r="E48" s="113">
        <v>0</v>
      </c>
      <c r="F48" s="113">
        <v>0</v>
      </c>
      <c r="G48" s="113">
        <v>0</v>
      </c>
      <c r="H48" s="113">
        <v>0</v>
      </c>
      <c r="I48" s="113">
        <v>0</v>
      </c>
      <c r="J48" s="113">
        <v>0</v>
      </c>
      <c r="K48" s="113">
        <v>0</v>
      </c>
      <c r="L48" s="113">
        <v>0</v>
      </c>
      <c r="M48" s="113">
        <v>0</v>
      </c>
      <c r="N48" s="113">
        <v>0</v>
      </c>
      <c r="O48" s="113">
        <v>0</v>
      </c>
      <c r="P48" s="113">
        <v>0</v>
      </c>
      <c r="Q48" s="113">
        <v>1</v>
      </c>
      <c r="R48" s="113">
        <v>0</v>
      </c>
      <c r="S48" s="113">
        <v>0</v>
      </c>
      <c r="T48" s="113">
        <v>1</v>
      </c>
      <c r="U48" s="113">
        <v>1</v>
      </c>
      <c r="V48" s="113">
        <v>0</v>
      </c>
      <c r="W48" s="113">
        <v>1</v>
      </c>
      <c r="X48" s="113">
        <v>0</v>
      </c>
      <c r="Y48" s="113">
        <v>0</v>
      </c>
      <c r="Z48" s="113">
        <v>0</v>
      </c>
      <c r="AA48" s="113">
        <v>2</v>
      </c>
      <c r="AB48" s="113">
        <v>1</v>
      </c>
      <c r="AC48" s="29"/>
      <c r="AE48" s="114" t="s">
        <v>49</v>
      </c>
      <c r="AF48" s="112">
        <f t="shared" si="16"/>
        <v>5</v>
      </c>
      <c r="AG48" s="112">
        <f t="shared" si="17"/>
        <v>1</v>
      </c>
      <c r="AH48" s="113">
        <v>0</v>
      </c>
      <c r="AI48" s="113">
        <v>0</v>
      </c>
      <c r="AJ48" s="113">
        <v>0</v>
      </c>
      <c r="AK48" s="113">
        <v>0</v>
      </c>
      <c r="AL48" s="113">
        <v>0</v>
      </c>
      <c r="AM48" s="113">
        <v>0</v>
      </c>
      <c r="AN48" s="113">
        <v>0</v>
      </c>
      <c r="AO48" s="113">
        <v>0</v>
      </c>
      <c r="AP48" s="113">
        <v>0</v>
      </c>
      <c r="AQ48" s="113">
        <v>0</v>
      </c>
      <c r="AR48" s="113">
        <v>0</v>
      </c>
      <c r="AS48" s="113">
        <v>0</v>
      </c>
      <c r="AT48" s="113">
        <v>1</v>
      </c>
      <c r="AU48" s="113">
        <v>0</v>
      </c>
      <c r="AV48" s="113">
        <v>0</v>
      </c>
      <c r="AW48" s="113">
        <v>1</v>
      </c>
      <c r="AX48" s="113">
        <v>1</v>
      </c>
      <c r="AY48" s="113">
        <v>0</v>
      </c>
      <c r="AZ48" s="113">
        <v>1</v>
      </c>
      <c r="BA48" s="113">
        <v>0</v>
      </c>
      <c r="BB48" s="113">
        <v>0</v>
      </c>
      <c r="BC48" s="113">
        <v>0</v>
      </c>
      <c r="BD48" s="113">
        <v>2</v>
      </c>
      <c r="BE48" s="113">
        <v>0</v>
      </c>
      <c r="BG48" s="115" t="s">
        <v>49</v>
      </c>
      <c r="BH48" s="112">
        <f t="shared" si="18"/>
        <v>2</v>
      </c>
      <c r="BI48" s="112">
        <f t="shared" si="19"/>
        <v>2</v>
      </c>
      <c r="BJ48" s="113">
        <v>0</v>
      </c>
      <c r="BK48" s="113">
        <v>0</v>
      </c>
      <c r="BL48" s="113">
        <v>0</v>
      </c>
      <c r="BM48" s="113">
        <v>0</v>
      </c>
      <c r="BN48" s="113">
        <v>0</v>
      </c>
      <c r="BO48" s="113">
        <v>0</v>
      </c>
      <c r="BP48" s="113">
        <v>0</v>
      </c>
      <c r="BQ48" s="113">
        <v>0</v>
      </c>
      <c r="BR48" s="113">
        <v>0</v>
      </c>
      <c r="BS48" s="113">
        <v>0</v>
      </c>
      <c r="BT48" s="113">
        <v>0</v>
      </c>
      <c r="BU48" s="113">
        <v>0</v>
      </c>
      <c r="BV48" s="113">
        <v>0</v>
      </c>
      <c r="BW48" s="113">
        <v>0</v>
      </c>
      <c r="BX48" s="113">
        <v>0</v>
      </c>
      <c r="BY48" s="113">
        <v>1</v>
      </c>
      <c r="BZ48" s="113">
        <v>1</v>
      </c>
      <c r="CA48" s="113">
        <v>0</v>
      </c>
      <c r="CB48" s="113">
        <v>1</v>
      </c>
      <c r="CC48" s="113">
        <v>1</v>
      </c>
      <c r="CD48" s="113">
        <v>0</v>
      </c>
      <c r="CE48" s="113">
        <v>0</v>
      </c>
      <c r="CF48" s="113">
        <v>0</v>
      </c>
      <c r="CG48" s="113">
        <v>0</v>
      </c>
    </row>
    <row r="49" spans="2:85">
      <c r="B49" s="110" t="s">
        <v>48</v>
      </c>
      <c r="C49" s="112">
        <f t="shared" si="14"/>
        <v>4</v>
      </c>
      <c r="D49" s="112">
        <f t="shared" si="15"/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1</v>
      </c>
      <c r="P49" s="113">
        <v>0</v>
      </c>
      <c r="Q49" s="113">
        <v>1</v>
      </c>
      <c r="R49" s="113">
        <v>0</v>
      </c>
      <c r="S49" s="113">
        <v>0</v>
      </c>
      <c r="T49" s="113">
        <v>0</v>
      </c>
      <c r="U49" s="113">
        <v>1</v>
      </c>
      <c r="V49" s="113">
        <v>0</v>
      </c>
      <c r="W49" s="113">
        <v>1</v>
      </c>
      <c r="X49" s="113">
        <v>0</v>
      </c>
      <c r="Y49" s="113">
        <v>0</v>
      </c>
      <c r="Z49" s="113">
        <v>0</v>
      </c>
      <c r="AA49" s="113">
        <v>0</v>
      </c>
      <c r="AB49" s="113">
        <v>0</v>
      </c>
      <c r="AC49" s="29"/>
      <c r="AE49" s="114" t="s">
        <v>48</v>
      </c>
      <c r="AF49" s="112">
        <f t="shared" si="16"/>
        <v>4</v>
      </c>
      <c r="AG49" s="112">
        <f t="shared" si="17"/>
        <v>0</v>
      </c>
      <c r="AH49" s="113">
        <v>0</v>
      </c>
      <c r="AI49" s="113">
        <v>0</v>
      </c>
      <c r="AJ49" s="113">
        <v>0</v>
      </c>
      <c r="AK49" s="113">
        <v>0</v>
      </c>
      <c r="AL49" s="113">
        <v>0</v>
      </c>
      <c r="AM49" s="113">
        <v>0</v>
      </c>
      <c r="AN49" s="113">
        <v>0</v>
      </c>
      <c r="AO49" s="113">
        <v>0</v>
      </c>
      <c r="AP49" s="113">
        <v>0</v>
      </c>
      <c r="AQ49" s="113">
        <v>0</v>
      </c>
      <c r="AR49" s="113">
        <v>1</v>
      </c>
      <c r="AS49" s="113">
        <v>0</v>
      </c>
      <c r="AT49" s="113">
        <v>1</v>
      </c>
      <c r="AU49" s="113">
        <v>0</v>
      </c>
      <c r="AV49" s="113">
        <v>0</v>
      </c>
      <c r="AW49" s="113">
        <v>0</v>
      </c>
      <c r="AX49" s="113">
        <v>1</v>
      </c>
      <c r="AY49" s="113">
        <v>0</v>
      </c>
      <c r="AZ49" s="113">
        <v>1</v>
      </c>
      <c r="BA49" s="113">
        <v>0</v>
      </c>
      <c r="BB49" s="113">
        <v>0</v>
      </c>
      <c r="BC49" s="113">
        <v>0</v>
      </c>
      <c r="BD49" s="113">
        <v>0</v>
      </c>
      <c r="BE49" s="113">
        <v>0</v>
      </c>
      <c r="BG49" s="115" t="s">
        <v>48</v>
      </c>
      <c r="BH49" s="112">
        <f t="shared" si="18"/>
        <v>4</v>
      </c>
      <c r="BI49" s="112">
        <f t="shared" si="19"/>
        <v>0</v>
      </c>
      <c r="BJ49" s="113">
        <v>0</v>
      </c>
      <c r="BK49" s="113">
        <v>0</v>
      </c>
      <c r="BL49" s="113">
        <v>0</v>
      </c>
      <c r="BM49" s="113">
        <v>0</v>
      </c>
      <c r="BN49" s="113">
        <v>0</v>
      </c>
      <c r="BO49" s="113">
        <v>0</v>
      </c>
      <c r="BP49" s="113">
        <v>0</v>
      </c>
      <c r="BQ49" s="113">
        <v>0</v>
      </c>
      <c r="BR49" s="113">
        <v>0</v>
      </c>
      <c r="BS49" s="113">
        <v>0</v>
      </c>
      <c r="BT49" s="113">
        <v>1</v>
      </c>
      <c r="BU49" s="113">
        <v>0</v>
      </c>
      <c r="BV49" s="113">
        <v>1</v>
      </c>
      <c r="BW49" s="113">
        <v>0</v>
      </c>
      <c r="BX49" s="113">
        <v>0</v>
      </c>
      <c r="BY49" s="113">
        <v>0</v>
      </c>
      <c r="BZ49" s="113">
        <v>1</v>
      </c>
      <c r="CA49" s="113">
        <v>0</v>
      </c>
      <c r="CB49" s="113">
        <v>1</v>
      </c>
      <c r="CC49" s="113">
        <v>0</v>
      </c>
      <c r="CD49" s="113">
        <v>0</v>
      </c>
      <c r="CE49" s="113">
        <v>0</v>
      </c>
      <c r="CF49" s="113">
        <v>0</v>
      </c>
      <c r="CG49" s="113">
        <v>0</v>
      </c>
    </row>
    <row r="50" spans="2:85">
      <c r="B50" s="110" t="s">
        <v>47</v>
      </c>
      <c r="C50" s="112">
        <f t="shared" si="14"/>
        <v>0</v>
      </c>
      <c r="D50" s="112">
        <f t="shared" si="15"/>
        <v>1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3">
        <v>0</v>
      </c>
      <c r="Y50" s="113">
        <v>0</v>
      </c>
      <c r="Z50" s="113">
        <v>1</v>
      </c>
      <c r="AA50" s="113">
        <v>0</v>
      </c>
      <c r="AB50" s="113">
        <v>0</v>
      </c>
      <c r="AC50" s="29"/>
      <c r="AE50" s="114" t="s">
        <v>47</v>
      </c>
      <c r="AF50" s="112">
        <f t="shared" si="16"/>
        <v>0</v>
      </c>
      <c r="AG50" s="112">
        <f t="shared" si="17"/>
        <v>1</v>
      </c>
      <c r="AH50" s="113">
        <v>0</v>
      </c>
      <c r="AI50" s="113">
        <v>0</v>
      </c>
      <c r="AJ50" s="113">
        <v>0</v>
      </c>
      <c r="AK50" s="113">
        <v>0</v>
      </c>
      <c r="AL50" s="113">
        <v>0</v>
      </c>
      <c r="AM50" s="113">
        <v>0</v>
      </c>
      <c r="AN50" s="113">
        <v>0</v>
      </c>
      <c r="AO50" s="113">
        <v>0</v>
      </c>
      <c r="AP50" s="113">
        <v>0</v>
      </c>
      <c r="AQ50" s="113">
        <v>0</v>
      </c>
      <c r="AR50" s="113">
        <v>0</v>
      </c>
      <c r="AS50" s="113">
        <v>0</v>
      </c>
      <c r="AT50" s="113">
        <v>0</v>
      </c>
      <c r="AU50" s="113">
        <v>0</v>
      </c>
      <c r="AV50" s="113">
        <v>0</v>
      </c>
      <c r="AW50" s="113">
        <v>0</v>
      </c>
      <c r="AX50" s="113">
        <v>0</v>
      </c>
      <c r="AY50" s="113">
        <v>0</v>
      </c>
      <c r="AZ50" s="113">
        <v>0</v>
      </c>
      <c r="BA50" s="113">
        <v>0</v>
      </c>
      <c r="BB50" s="113">
        <v>0</v>
      </c>
      <c r="BC50" s="113">
        <v>1</v>
      </c>
      <c r="BD50" s="113">
        <v>0</v>
      </c>
      <c r="BE50" s="113">
        <v>0</v>
      </c>
      <c r="BG50" s="115" t="s">
        <v>47</v>
      </c>
      <c r="BH50" s="112">
        <f t="shared" si="18"/>
        <v>0</v>
      </c>
      <c r="BI50" s="112">
        <f t="shared" si="19"/>
        <v>1</v>
      </c>
      <c r="BJ50" s="113">
        <v>0</v>
      </c>
      <c r="BK50" s="113">
        <v>0</v>
      </c>
      <c r="BL50" s="113">
        <v>0</v>
      </c>
      <c r="BM50" s="113">
        <v>0</v>
      </c>
      <c r="BN50" s="113">
        <v>0</v>
      </c>
      <c r="BO50" s="113">
        <v>0</v>
      </c>
      <c r="BP50" s="113">
        <v>0</v>
      </c>
      <c r="BQ50" s="113">
        <v>0</v>
      </c>
      <c r="BR50" s="113">
        <v>0</v>
      </c>
      <c r="BS50" s="113">
        <v>0</v>
      </c>
      <c r="BT50" s="113">
        <v>0</v>
      </c>
      <c r="BU50" s="113">
        <v>0</v>
      </c>
      <c r="BV50" s="113">
        <v>0</v>
      </c>
      <c r="BW50" s="113">
        <v>0</v>
      </c>
      <c r="BX50" s="113">
        <v>0</v>
      </c>
      <c r="BY50" s="113">
        <v>0</v>
      </c>
      <c r="BZ50" s="113">
        <v>0</v>
      </c>
      <c r="CA50" s="113">
        <v>0</v>
      </c>
      <c r="CB50" s="113">
        <v>0</v>
      </c>
      <c r="CC50" s="113">
        <v>0</v>
      </c>
      <c r="CD50" s="113">
        <v>0</v>
      </c>
      <c r="CE50" s="113">
        <v>1</v>
      </c>
      <c r="CF50" s="113">
        <v>0</v>
      </c>
      <c r="CG50" s="113">
        <v>0</v>
      </c>
    </row>
    <row r="51" spans="2:85">
      <c r="B51" s="110" t="s">
        <v>46</v>
      </c>
      <c r="C51" s="112">
        <f t="shared" si="14"/>
        <v>1</v>
      </c>
      <c r="D51" s="112">
        <f t="shared" si="15"/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1</v>
      </c>
      <c r="V51" s="113">
        <v>0</v>
      </c>
      <c r="W51" s="113">
        <v>0</v>
      </c>
      <c r="X51" s="113">
        <v>0</v>
      </c>
      <c r="Y51" s="113">
        <v>0</v>
      </c>
      <c r="Z51" s="113">
        <v>0</v>
      </c>
      <c r="AA51" s="113">
        <v>0</v>
      </c>
      <c r="AB51" s="113">
        <v>0</v>
      </c>
      <c r="AC51" s="29"/>
      <c r="AE51" s="114" t="s">
        <v>46</v>
      </c>
      <c r="AF51" s="112">
        <f t="shared" si="16"/>
        <v>1</v>
      </c>
      <c r="AG51" s="112">
        <f t="shared" si="17"/>
        <v>0</v>
      </c>
      <c r="AH51" s="113">
        <v>0</v>
      </c>
      <c r="AI51" s="113">
        <v>0</v>
      </c>
      <c r="AJ51" s="113">
        <v>0</v>
      </c>
      <c r="AK51" s="113">
        <v>0</v>
      </c>
      <c r="AL51" s="113">
        <v>0</v>
      </c>
      <c r="AM51" s="113">
        <v>0</v>
      </c>
      <c r="AN51" s="113">
        <v>0</v>
      </c>
      <c r="AO51" s="113">
        <v>0</v>
      </c>
      <c r="AP51" s="113">
        <v>0</v>
      </c>
      <c r="AQ51" s="113">
        <v>0</v>
      </c>
      <c r="AR51" s="113">
        <v>0</v>
      </c>
      <c r="AS51" s="113">
        <v>0</v>
      </c>
      <c r="AT51" s="113">
        <v>0</v>
      </c>
      <c r="AU51" s="113">
        <v>0</v>
      </c>
      <c r="AV51" s="113">
        <v>0</v>
      </c>
      <c r="AW51" s="113">
        <v>0</v>
      </c>
      <c r="AX51" s="113">
        <v>1</v>
      </c>
      <c r="AY51" s="113">
        <v>0</v>
      </c>
      <c r="AZ51" s="113">
        <v>0</v>
      </c>
      <c r="BA51" s="113">
        <v>0</v>
      </c>
      <c r="BB51" s="113">
        <v>0</v>
      </c>
      <c r="BC51" s="113">
        <v>0</v>
      </c>
      <c r="BD51" s="113">
        <v>0</v>
      </c>
      <c r="BE51" s="113">
        <v>0</v>
      </c>
      <c r="BG51" s="115" t="s">
        <v>46</v>
      </c>
      <c r="BH51" s="112">
        <f t="shared" si="18"/>
        <v>1</v>
      </c>
      <c r="BI51" s="112">
        <f t="shared" si="19"/>
        <v>0</v>
      </c>
      <c r="BJ51" s="113">
        <v>0</v>
      </c>
      <c r="BK51" s="113">
        <v>0</v>
      </c>
      <c r="BL51" s="113">
        <v>0</v>
      </c>
      <c r="BM51" s="113">
        <v>0</v>
      </c>
      <c r="BN51" s="113">
        <v>0</v>
      </c>
      <c r="BO51" s="113">
        <v>0</v>
      </c>
      <c r="BP51" s="113">
        <v>0</v>
      </c>
      <c r="BQ51" s="113">
        <v>0</v>
      </c>
      <c r="BR51" s="113">
        <v>0</v>
      </c>
      <c r="BS51" s="113">
        <v>0</v>
      </c>
      <c r="BT51" s="113">
        <v>0</v>
      </c>
      <c r="BU51" s="113">
        <v>0</v>
      </c>
      <c r="BV51" s="113">
        <v>0</v>
      </c>
      <c r="BW51" s="113">
        <v>0</v>
      </c>
      <c r="BX51" s="113">
        <v>0</v>
      </c>
      <c r="BY51" s="113">
        <v>0</v>
      </c>
      <c r="BZ51" s="113">
        <v>1</v>
      </c>
      <c r="CA51" s="113">
        <v>0</v>
      </c>
      <c r="CB51" s="113">
        <v>0</v>
      </c>
      <c r="CC51" s="113">
        <v>0</v>
      </c>
      <c r="CD51" s="113">
        <v>0</v>
      </c>
      <c r="CE51" s="113">
        <v>0</v>
      </c>
      <c r="CF51" s="113">
        <v>0</v>
      </c>
      <c r="CG51" s="113">
        <v>0</v>
      </c>
    </row>
    <row r="52" spans="2:85">
      <c r="B52" s="110" t="s">
        <v>45</v>
      </c>
      <c r="C52" s="112">
        <f t="shared" si="14"/>
        <v>2</v>
      </c>
      <c r="D52" s="112">
        <f t="shared" si="15"/>
        <v>1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1</v>
      </c>
      <c r="V52" s="113">
        <v>0</v>
      </c>
      <c r="W52" s="113">
        <v>0</v>
      </c>
      <c r="X52" s="113">
        <v>1</v>
      </c>
      <c r="Y52" s="113">
        <v>0</v>
      </c>
      <c r="Z52" s="113">
        <v>0</v>
      </c>
      <c r="AA52" s="113">
        <v>1</v>
      </c>
      <c r="AB52" s="113">
        <v>0</v>
      </c>
      <c r="AC52" s="29"/>
      <c r="AE52" s="114" t="s">
        <v>45</v>
      </c>
      <c r="AF52" s="112">
        <f t="shared" si="16"/>
        <v>2</v>
      </c>
      <c r="AG52" s="112">
        <f t="shared" si="17"/>
        <v>1</v>
      </c>
      <c r="AH52" s="113">
        <v>0</v>
      </c>
      <c r="AI52" s="113">
        <v>0</v>
      </c>
      <c r="AJ52" s="113">
        <v>0</v>
      </c>
      <c r="AK52" s="113">
        <v>0</v>
      </c>
      <c r="AL52" s="113">
        <v>0</v>
      </c>
      <c r="AM52" s="113">
        <v>0</v>
      </c>
      <c r="AN52" s="113">
        <v>0</v>
      </c>
      <c r="AO52" s="113">
        <v>0</v>
      </c>
      <c r="AP52" s="113">
        <v>0</v>
      </c>
      <c r="AQ52" s="113">
        <v>0</v>
      </c>
      <c r="AR52" s="113">
        <v>0</v>
      </c>
      <c r="AS52" s="113">
        <v>0</v>
      </c>
      <c r="AT52" s="113">
        <v>0</v>
      </c>
      <c r="AU52" s="113">
        <v>0</v>
      </c>
      <c r="AV52" s="113">
        <v>0</v>
      </c>
      <c r="AW52" s="113">
        <v>0</v>
      </c>
      <c r="AX52" s="113">
        <v>1</v>
      </c>
      <c r="AY52" s="113">
        <v>0</v>
      </c>
      <c r="AZ52" s="113">
        <v>0</v>
      </c>
      <c r="BA52" s="113">
        <v>1</v>
      </c>
      <c r="BB52" s="113">
        <v>0</v>
      </c>
      <c r="BC52" s="113">
        <v>0</v>
      </c>
      <c r="BD52" s="113">
        <v>1</v>
      </c>
      <c r="BE52" s="113">
        <v>0</v>
      </c>
      <c r="BG52" s="115" t="s">
        <v>45</v>
      </c>
      <c r="BH52" s="112">
        <f t="shared" si="18"/>
        <v>2</v>
      </c>
      <c r="BI52" s="112">
        <f>+BK52+BM52+BO52+BQ52+BS52+BU52+BW52+BY52+CA52+CC52+CE52+CG52</f>
        <v>0</v>
      </c>
      <c r="BJ52" s="113">
        <v>0</v>
      </c>
      <c r="BK52" s="113">
        <v>0</v>
      </c>
      <c r="BL52" s="113">
        <v>0</v>
      </c>
      <c r="BM52" s="113">
        <v>0</v>
      </c>
      <c r="BN52" s="113">
        <v>0</v>
      </c>
      <c r="BO52" s="113">
        <v>0</v>
      </c>
      <c r="BP52" s="113">
        <v>0</v>
      </c>
      <c r="BQ52" s="113">
        <v>0</v>
      </c>
      <c r="BR52" s="113">
        <v>0</v>
      </c>
      <c r="BS52" s="113">
        <v>0</v>
      </c>
      <c r="BT52" s="113">
        <v>0</v>
      </c>
      <c r="BU52" s="113">
        <v>0</v>
      </c>
      <c r="BV52" s="113">
        <v>0</v>
      </c>
      <c r="BW52" s="113">
        <v>0</v>
      </c>
      <c r="BX52" s="113">
        <v>0</v>
      </c>
      <c r="BY52" s="113">
        <v>0</v>
      </c>
      <c r="BZ52" s="113">
        <v>1</v>
      </c>
      <c r="CA52" s="113">
        <v>0</v>
      </c>
      <c r="CB52" s="113">
        <v>0</v>
      </c>
      <c r="CC52" s="113">
        <v>0</v>
      </c>
      <c r="CD52" s="113">
        <v>0</v>
      </c>
      <c r="CE52" s="113">
        <v>0</v>
      </c>
      <c r="CF52" s="113">
        <v>1</v>
      </c>
      <c r="CG52" s="113">
        <v>0</v>
      </c>
    </row>
    <row r="53" spans="2:85">
      <c r="B53" s="110" t="s">
        <v>44</v>
      </c>
      <c r="C53" s="112">
        <f t="shared" si="14"/>
        <v>2</v>
      </c>
      <c r="D53" s="112">
        <f t="shared" si="15"/>
        <v>1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1</v>
      </c>
      <c r="U53" s="113">
        <v>1</v>
      </c>
      <c r="V53" s="113">
        <v>0</v>
      </c>
      <c r="W53" s="113">
        <v>1</v>
      </c>
      <c r="X53" s="113">
        <v>0</v>
      </c>
      <c r="Y53" s="113">
        <v>0</v>
      </c>
      <c r="Z53" s="113">
        <v>0</v>
      </c>
      <c r="AA53" s="113">
        <v>0</v>
      </c>
      <c r="AB53" s="113">
        <v>0</v>
      </c>
      <c r="AC53" s="29"/>
      <c r="AE53" s="114" t="s">
        <v>44</v>
      </c>
      <c r="AF53" s="112">
        <f t="shared" si="16"/>
        <v>2</v>
      </c>
      <c r="AG53" s="112">
        <f t="shared" si="17"/>
        <v>1</v>
      </c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>
        <v>0</v>
      </c>
      <c r="AR53" s="113">
        <v>0</v>
      </c>
      <c r="AS53" s="113">
        <v>0</v>
      </c>
      <c r="AT53" s="113">
        <v>0</v>
      </c>
      <c r="AU53" s="113">
        <v>0</v>
      </c>
      <c r="AV53" s="113">
        <v>0</v>
      </c>
      <c r="AW53" s="113">
        <v>1</v>
      </c>
      <c r="AX53" s="113">
        <v>1</v>
      </c>
      <c r="AY53" s="113">
        <v>0</v>
      </c>
      <c r="AZ53" s="113">
        <v>1</v>
      </c>
      <c r="BA53" s="113">
        <v>0</v>
      </c>
      <c r="BB53" s="113">
        <v>0</v>
      </c>
      <c r="BC53" s="113">
        <v>0</v>
      </c>
      <c r="BD53" s="113">
        <v>0</v>
      </c>
      <c r="BE53" s="113">
        <v>0</v>
      </c>
      <c r="BG53" s="115" t="s">
        <v>44</v>
      </c>
      <c r="BH53" s="112">
        <f t="shared" si="18"/>
        <v>2</v>
      </c>
      <c r="BI53" s="112">
        <f t="shared" si="19"/>
        <v>1</v>
      </c>
      <c r="BJ53" s="113">
        <v>0</v>
      </c>
      <c r="BK53" s="113">
        <v>0</v>
      </c>
      <c r="BL53" s="113">
        <v>0</v>
      </c>
      <c r="BM53" s="113">
        <v>0</v>
      </c>
      <c r="BN53" s="113">
        <v>0</v>
      </c>
      <c r="BO53" s="113">
        <v>0</v>
      </c>
      <c r="BP53" s="113">
        <v>0</v>
      </c>
      <c r="BQ53" s="113">
        <v>0</v>
      </c>
      <c r="BR53" s="113">
        <v>0</v>
      </c>
      <c r="BS53" s="113">
        <v>0</v>
      </c>
      <c r="BT53" s="113">
        <v>0</v>
      </c>
      <c r="BU53" s="113">
        <v>0</v>
      </c>
      <c r="BV53" s="113">
        <v>0</v>
      </c>
      <c r="BW53" s="113">
        <v>0</v>
      </c>
      <c r="BX53" s="113">
        <v>0</v>
      </c>
      <c r="BY53" s="113">
        <v>1</v>
      </c>
      <c r="BZ53" s="113">
        <v>1</v>
      </c>
      <c r="CA53" s="113">
        <v>0</v>
      </c>
      <c r="CB53" s="113">
        <v>1</v>
      </c>
      <c r="CC53" s="113">
        <v>0</v>
      </c>
      <c r="CD53" s="113">
        <v>0</v>
      </c>
      <c r="CE53" s="113">
        <v>0</v>
      </c>
      <c r="CF53" s="113">
        <v>0</v>
      </c>
      <c r="CG53" s="113">
        <v>0</v>
      </c>
    </row>
    <row r="54" spans="2:85">
      <c r="B54" s="110" t="s">
        <v>43</v>
      </c>
      <c r="C54" s="112">
        <f t="shared" si="14"/>
        <v>5</v>
      </c>
      <c r="D54" s="112">
        <f t="shared" si="15"/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13">
        <v>0</v>
      </c>
      <c r="O54" s="113">
        <v>0</v>
      </c>
      <c r="P54" s="113">
        <v>0</v>
      </c>
      <c r="Q54" s="113">
        <v>1</v>
      </c>
      <c r="R54" s="113">
        <v>0</v>
      </c>
      <c r="S54" s="113">
        <v>0</v>
      </c>
      <c r="T54" s="113">
        <v>0</v>
      </c>
      <c r="U54" s="113">
        <v>2</v>
      </c>
      <c r="V54" s="113">
        <v>0</v>
      </c>
      <c r="W54" s="113">
        <v>1</v>
      </c>
      <c r="X54" s="113">
        <v>0</v>
      </c>
      <c r="Y54" s="113">
        <v>1</v>
      </c>
      <c r="Z54" s="113">
        <v>0</v>
      </c>
      <c r="AA54" s="113">
        <v>0</v>
      </c>
      <c r="AB54" s="113">
        <v>0</v>
      </c>
      <c r="AC54" s="29"/>
      <c r="AE54" s="114" t="s">
        <v>43</v>
      </c>
      <c r="AF54" s="112">
        <f t="shared" si="16"/>
        <v>5</v>
      </c>
      <c r="AG54" s="112">
        <f t="shared" si="17"/>
        <v>0</v>
      </c>
      <c r="AH54" s="113">
        <v>0</v>
      </c>
      <c r="AI54" s="113">
        <v>0</v>
      </c>
      <c r="AJ54" s="113">
        <v>0</v>
      </c>
      <c r="AK54" s="113">
        <v>0</v>
      </c>
      <c r="AL54" s="113">
        <v>0</v>
      </c>
      <c r="AM54" s="113">
        <v>0</v>
      </c>
      <c r="AN54" s="113">
        <v>0</v>
      </c>
      <c r="AO54" s="113">
        <v>0</v>
      </c>
      <c r="AP54" s="113">
        <v>0</v>
      </c>
      <c r="AQ54" s="113">
        <v>0</v>
      </c>
      <c r="AR54" s="113">
        <v>0</v>
      </c>
      <c r="AS54" s="113">
        <v>0</v>
      </c>
      <c r="AT54" s="113">
        <v>1</v>
      </c>
      <c r="AU54" s="113">
        <v>0</v>
      </c>
      <c r="AV54" s="113">
        <v>0</v>
      </c>
      <c r="AW54" s="113">
        <v>0</v>
      </c>
      <c r="AX54" s="113">
        <v>2</v>
      </c>
      <c r="AY54" s="113">
        <v>0</v>
      </c>
      <c r="AZ54" s="113">
        <v>1</v>
      </c>
      <c r="BA54" s="113">
        <v>0</v>
      </c>
      <c r="BB54" s="113">
        <v>1</v>
      </c>
      <c r="BC54" s="113">
        <v>0</v>
      </c>
      <c r="BD54" s="113">
        <v>0</v>
      </c>
      <c r="BE54" s="113">
        <v>0</v>
      </c>
      <c r="BG54" s="115" t="s">
        <v>43</v>
      </c>
      <c r="BH54" s="112">
        <f t="shared" si="18"/>
        <v>4</v>
      </c>
      <c r="BI54" s="112">
        <f t="shared" si="19"/>
        <v>0</v>
      </c>
      <c r="BJ54" s="113">
        <v>0</v>
      </c>
      <c r="BK54" s="113">
        <v>0</v>
      </c>
      <c r="BL54" s="113">
        <v>0</v>
      </c>
      <c r="BM54" s="113">
        <v>0</v>
      </c>
      <c r="BN54" s="113">
        <v>0</v>
      </c>
      <c r="BO54" s="113">
        <v>0</v>
      </c>
      <c r="BP54" s="113">
        <v>0</v>
      </c>
      <c r="BQ54" s="113">
        <v>0</v>
      </c>
      <c r="BR54" s="113">
        <v>0</v>
      </c>
      <c r="BS54" s="113">
        <v>0</v>
      </c>
      <c r="BT54" s="113">
        <v>0</v>
      </c>
      <c r="BU54" s="113">
        <v>0</v>
      </c>
      <c r="BV54" s="113">
        <v>1</v>
      </c>
      <c r="BW54" s="113">
        <v>0</v>
      </c>
      <c r="BX54" s="113">
        <v>0</v>
      </c>
      <c r="BY54" s="113">
        <v>0</v>
      </c>
      <c r="BZ54" s="113">
        <v>2</v>
      </c>
      <c r="CA54" s="113">
        <v>0</v>
      </c>
      <c r="CB54" s="113">
        <v>0</v>
      </c>
      <c r="CC54" s="113">
        <v>0</v>
      </c>
      <c r="CD54" s="113">
        <v>1</v>
      </c>
      <c r="CE54" s="113">
        <v>0</v>
      </c>
      <c r="CF54" s="113">
        <v>0</v>
      </c>
      <c r="CG54" s="113">
        <v>0</v>
      </c>
    </row>
    <row r="55" spans="2:85">
      <c r="B55" s="110" t="s">
        <v>42</v>
      </c>
      <c r="C55" s="112">
        <f t="shared" si="14"/>
        <v>1</v>
      </c>
      <c r="D55" s="112">
        <f t="shared" si="15"/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13">
        <v>0</v>
      </c>
      <c r="O55" s="113">
        <v>0</v>
      </c>
      <c r="P55" s="113">
        <v>0</v>
      </c>
      <c r="Q55" s="113">
        <v>1</v>
      </c>
      <c r="R55" s="113">
        <v>0</v>
      </c>
      <c r="S55" s="113">
        <v>0</v>
      </c>
      <c r="T55" s="113">
        <v>0</v>
      </c>
      <c r="U55" s="113">
        <v>0</v>
      </c>
      <c r="V55" s="113">
        <v>0</v>
      </c>
      <c r="W55" s="113">
        <v>0</v>
      </c>
      <c r="X55" s="113">
        <v>0</v>
      </c>
      <c r="Y55" s="113">
        <v>0</v>
      </c>
      <c r="Z55" s="113">
        <v>0</v>
      </c>
      <c r="AA55" s="113">
        <v>0</v>
      </c>
      <c r="AB55" s="113">
        <v>0</v>
      </c>
      <c r="AC55" s="29"/>
      <c r="AE55" s="114" t="s">
        <v>42</v>
      </c>
      <c r="AF55" s="112">
        <f t="shared" si="16"/>
        <v>1</v>
      </c>
      <c r="AG55" s="112">
        <f t="shared" si="17"/>
        <v>0</v>
      </c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>
        <v>0</v>
      </c>
      <c r="AR55" s="113">
        <v>0</v>
      </c>
      <c r="AS55" s="113">
        <v>0</v>
      </c>
      <c r="AT55" s="113">
        <v>1</v>
      </c>
      <c r="AU55" s="113">
        <v>0</v>
      </c>
      <c r="AV55" s="113">
        <v>0</v>
      </c>
      <c r="AW55" s="113">
        <v>0</v>
      </c>
      <c r="AX55" s="113">
        <v>0</v>
      </c>
      <c r="AY55" s="113">
        <v>0</v>
      </c>
      <c r="AZ55" s="113">
        <v>0</v>
      </c>
      <c r="BA55" s="113">
        <v>0</v>
      </c>
      <c r="BB55" s="113">
        <v>0</v>
      </c>
      <c r="BC55" s="113">
        <v>0</v>
      </c>
      <c r="BD55" s="113">
        <v>0</v>
      </c>
      <c r="BE55" s="113">
        <v>0</v>
      </c>
      <c r="BG55" s="115" t="s">
        <v>42</v>
      </c>
      <c r="BH55" s="112">
        <f t="shared" si="18"/>
        <v>1</v>
      </c>
      <c r="BI55" s="112">
        <f t="shared" si="19"/>
        <v>0</v>
      </c>
      <c r="BJ55" s="113">
        <v>0</v>
      </c>
      <c r="BK55" s="113">
        <v>0</v>
      </c>
      <c r="BL55" s="113">
        <v>0</v>
      </c>
      <c r="BM55" s="113">
        <v>0</v>
      </c>
      <c r="BN55" s="113">
        <v>0</v>
      </c>
      <c r="BO55" s="113">
        <v>0</v>
      </c>
      <c r="BP55" s="113">
        <v>0</v>
      </c>
      <c r="BQ55" s="113">
        <v>0</v>
      </c>
      <c r="BR55" s="113">
        <v>0</v>
      </c>
      <c r="BS55" s="113">
        <v>0</v>
      </c>
      <c r="BT55" s="113">
        <v>0</v>
      </c>
      <c r="BU55" s="113">
        <v>0</v>
      </c>
      <c r="BV55" s="113">
        <v>1</v>
      </c>
      <c r="BW55" s="113">
        <v>0</v>
      </c>
      <c r="BX55" s="113">
        <v>0</v>
      </c>
      <c r="BY55" s="113">
        <v>0</v>
      </c>
      <c r="BZ55" s="113">
        <v>0</v>
      </c>
      <c r="CA55" s="113">
        <v>0</v>
      </c>
      <c r="CB55" s="113">
        <v>0</v>
      </c>
      <c r="CC55" s="113">
        <v>0</v>
      </c>
      <c r="CD55" s="113">
        <v>0</v>
      </c>
      <c r="CE55" s="113">
        <v>0</v>
      </c>
      <c r="CF55" s="113">
        <v>0</v>
      </c>
      <c r="CG55" s="113">
        <v>0</v>
      </c>
    </row>
    <row r="56" spans="2:85">
      <c r="B56" s="110" t="s">
        <v>41</v>
      </c>
      <c r="C56" s="112">
        <f t="shared" si="14"/>
        <v>0</v>
      </c>
      <c r="D56" s="112">
        <f t="shared" si="15"/>
        <v>0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13">
        <v>0</v>
      </c>
      <c r="O56" s="113">
        <v>0</v>
      </c>
      <c r="P56" s="113">
        <v>0</v>
      </c>
      <c r="Q56" s="113">
        <v>0</v>
      </c>
      <c r="R56" s="113">
        <v>0</v>
      </c>
      <c r="S56" s="113">
        <v>0</v>
      </c>
      <c r="T56" s="113">
        <v>0</v>
      </c>
      <c r="U56" s="113">
        <v>0</v>
      </c>
      <c r="V56" s="113">
        <v>0</v>
      </c>
      <c r="W56" s="113">
        <v>0</v>
      </c>
      <c r="X56" s="113">
        <v>0</v>
      </c>
      <c r="Y56" s="113">
        <v>0</v>
      </c>
      <c r="Z56" s="113">
        <v>0</v>
      </c>
      <c r="AA56" s="113">
        <v>0</v>
      </c>
      <c r="AB56" s="113">
        <v>0</v>
      </c>
      <c r="AC56" s="29"/>
      <c r="AE56" s="114" t="s">
        <v>41</v>
      </c>
      <c r="AF56" s="112">
        <f t="shared" si="16"/>
        <v>0</v>
      </c>
      <c r="AG56" s="112">
        <f t="shared" si="17"/>
        <v>0</v>
      </c>
      <c r="AH56" s="113">
        <v>0</v>
      </c>
      <c r="AI56" s="113">
        <v>0</v>
      </c>
      <c r="AJ56" s="113">
        <v>0</v>
      </c>
      <c r="AK56" s="113">
        <v>0</v>
      </c>
      <c r="AL56" s="113">
        <v>0</v>
      </c>
      <c r="AM56" s="113">
        <v>0</v>
      </c>
      <c r="AN56" s="113">
        <v>0</v>
      </c>
      <c r="AO56" s="113">
        <v>0</v>
      </c>
      <c r="AP56" s="113">
        <v>0</v>
      </c>
      <c r="AQ56" s="113">
        <v>0</v>
      </c>
      <c r="AR56" s="113">
        <v>0</v>
      </c>
      <c r="AS56" s="113">
        <v>0</v>
      </c>
      <c r="AT56" s="113">
        <v>0</v>
      </c>
      <c r="AU56" s="113">
        <v>0</v>
      </c>
      <c r="AV56" s="113">
        <v>0</v>
      </c>
      <c r="AW56" s="113">
        <v>0</v>
      </c>
      <c r="AX56" s="113">
        <v>0</v>
      </c>
      <c r="AY56" s="113">
        <v>0</v>
      </c>
      <c r="AZ56" s="113">
        <v>0</v>
      </c>
      <c r="BA56" s="113">
        <v>0</v>
      </c>
      <c r="BB56" s="113">
        <v>0</v>
      </c>
      <c r="BC56" s="113">
        <v>0</v>
      </c>
      <c r="BD56" s="113">
        <v>0</v>
      </c>
      <c r="BE56" s="113">
        <v>0</v>
      </c>
      <c r="BG56" s="115" t="s">
        <v>41</v>
      </c>
      <c r="BH56" s="112">
        <f t="shared" si="18"/>
        <v>0</v>
      </c>
      <c r="BI56" s="112">
        <f>+BK56+BM56+BO56+BQ56+BS56+BU56+BW56+BY56+CA56+CC56+CE56+CG56</f>
        <v>0</v>
      </c>
      <c r="BJ56" s="113">
        <v>0</v>
      </c>
      <c r="BK56" s="113">
        <v>0</v>
      </c>
      <c r="BL56" s="113">
        <v>0</v>
      </c>
      <c r="BM56" s="113">
        <v>0</v>
      </c>
      <c r="BN56" s="113">
        <v>0</v>
      </c>
      <c r="BO56" s="113">
        <v>0</v>
      </c>
      <c r="BP56" s="113">
        <v>0</v>
      </c>
      <c r="BQ56" s="113">
        <v>0</v>
      </c>
      <c r="BR56" s="113">
        <v>0</v>
      </c>
      <c r="BS56" s="113">
        <v>0</v>
      </c>
      <c r="BT56" s="113">
        <v>0</v>
      </c>
      <c r="BU56" s="113">
        <v>0</v>
      </c>
      <c r="BV56" s="113">
        <v>0</v>
      </c>
      <c r="BW56" s="113">
        <v>0</v>
      </c>
      <c r="BX56" s="113">
        <v>0</v>
      </c>
      <c r="BY56" s="113">
        <v>0</v>
      </c>
      <c r="BZ56" s="113">
        <v>0</v>
      </c>
      <c r="CA56" s="113">
        <v>0</v>
      </c>
      <c r="CB56" s="113">
        <v>0</v>
      </c>
      <c r="CC56" s="113">
        <v>0</v>
      </c>
      <c r="CD56" s="113">
        <v>0</v>
      </c>
      <c r="CE56" s="113">
        <v>0</v>
      </c>
      <c r="CF56" s="113">
        <v>0</v>
      </c>
      <c r="CG56" s="113">
        <v>0</v>
      </c>
    </row>
    <row r="57" spans="2:85">
      <c r="B57" s="110" t="s">
        <v>40</v>
      </c>
      <c r="C57" s="112">
        <f t="shared" si="14"/>
        <v>1</v>
      </c>
      <c r="D57" s="112">
        <f t="shared" si="15"/>
        <v>0</v>
      </c>
      <c r="E57" s="113">
        <v>0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v>0</v>
      </c>
      <c r="M57" s="113">
        <v>0</v>
      </c>
      <c r="N57" s="113">
        <v>0</v>
      </c>
      <c r="O57" s="113">
        <v>0</v>
      </c>
      <c r="P57" s="113">
        <v>0</v>
      </c>
      <c r="Q57" s="113">
        <v>0</v>
      </c>
      <c r="R57" s="113">
        <v>0</v>
      </c>
      <c r="S57" s="113">
        <v>0</v>
      </c>
      <c r="T57" s="113">
        <v>0</v>
      </c>
      <c r="U57" s="113">
        <v>0</v>
      </c>
      <c r="V57" s="113">
        <v>0</v>
      </c>
      <c r="W57" s="113">
        <v>0</v>
      </c>
      <c r="X57" s="113">
        <v>0</v>
      </c>
      <c r="Y57" s="113">
        <v>0</v>
      </c>
      <c r="Z57" s="113">
        <v>0</v>
      </c>
      <c r="AA57" s="113">
        <v>1</v>
      </c>
      <c r="AB57" s="113">
        <v>0</v>
      </c>
      <c r="AC57" s="29"/>
      <c r="AE57" s="114" t="s">
        <v>40</v>
      </c>
      <c r="AF57" s="112">
        <f t="shared" si="16"/>
        <v>1</v>
      </c>
      <c r="AG57" s="112">
        <f t="shared" si="17"/>
        <v>0</v>
      </c>
      <c r="AH57" s="113">
        <v>0</v>
      </c>
      <c r="AI57" s="113">
        <v>0</v>
      </c>
      <c r="AJ57" s="113">
        <v>0</v>
      </c>
      <c r="AK57" s="113">
        <v>0</v>
      </c>
      <c r="AL57" s="113">
        <v>0</v>
      </c>
      <c r="AM57" s="113">
        <v>0</v>
      </c>
      <c r="AN57" s="113">
        <v>0</v>
      </c>
      <c r="AO57" s="113">
        <v>0</v>
      </c>
      <c r="AP57" s="113">
        <v>0</v>
      </c>
      <c r="AQ57" s="113">
        <v>0</v>
      </c>
      <c r="AR57" s="113">
        <v>0</v>
      </c>
      <c r="AS57" s="113">
        <v>0</v>
      </c>
      <c r="AT57" s="113">
        <v>0</v>
      </c>
      <c r="AU57" s="113">
        <v>0</v>
      </c>
      <c r="AV57" s="113">
        <v>0</v>
      </c>
      <c r="AW57" s="113">
        <v>0</v>
      </c>
      <c r="AX57" s="113">
        <v>0</v>
      </c>
      <c r="AY57" s="113">
        <v>0</v>
      </c>
      <c r="AZ57" s="113">
        <v>0</v>
      </c>
      <c r="BA57" s="113">
        <v>0</v>
      </c>
      <c r="BB57" s="113">
        <v>0</v>
      </c>
      <c r="BC57" s="113">
        <v>0</v>
      </c>
      <c r="BD57" s="113">
        <v>1</v>
      </c>
      <c r="BE57" s="113">
        <v>0</v>
      </c>
      <c r="BG57" s="115" t="s">
        <v>40</v>
      </c>
      <c r="BH57" s="112">
        <f t="shared" si="18"/>
        <v>1</v>
      </c>
      <c r="BI57" s="112">
        <f t="shared" si="19"/>
        <v>0</v>
      </c>
      <c r="BJ57" s="113">
        <v>0</v>
      </c>
      <c r="BK57" s="113">
        <v>0</v>
      </c>
      <c r="BL57" s="113">
        <v>0</v>
      </c>
      <c r="BM57" s="113">
        <v>0</v>
      </c>
      <c r="BN57" s="113">
        <v>0</v>
      </c>
      <c r="BO57" s="113">
        <v>0</v>
      </c>
      <c r="BP57" s="113">
        <v>0</v>
      </c>
      <c r="BQ57" s="113">
        <v>0</v>
      </c>
      <c r="BR57" s="113">
        <v>0</v>
      </c>
      <c r="BS57" s="113">
        <v>0</v>
      </c>
      <c r="BT57" s="113">
        <v>0</v>
      </c>
      <c r="BU57" s="113">
        <v>0</v>
      </c>
      <c r="BV57" s="113">
        <v>0</v>
      </c>
      <c r="BW57" s="113">
        <v>0</v>
      </c>
      <c r="BX57" s="113">
        <v>0</v>
      </c>
      <c r="BY57" s="113">
        <v>0</v>
      </c>
      <c r="BZ57" s="113">
        <v>0</v>
      </c>
      <c r="CA57" s="113">
        <v>0</v>
      </c>
      <c r="CB57" s="113">
        <v>0</v>
      </c>
      <c r="CC57" s="113">
        <v>0</v>
      </c>
      <c r="CD57" s="113">
        <v>0</v>
      </c>
      <c r="CE57" s="113">
        <v>0</v>
      </c>
      <c r="CF57" s="113">
        <v>1</v>
      </c>
      <c r="CG57" s="113">
        <v>0</v>
      </c>
    </row>
    <row r="58" spans="2:85">
      <c r="B58" s="110" t="s">
        <v>39</v>
      </c>
      <c r="C58" s="112">
        <f t="shared" si="14"/>
        <v>0</v>
      </c>
      <c r="D58" s="112">
        <f t="shared" si="15"/>
        <v>0</v>
      </c>
      <c r="E58" s="113">
        <v>0</v>
      </c>
      <c r="F58" s="113">
        <v>0</v>
      </c>
      <c r="G58" s="113">
        <v>0</v>
      </c>
      <c r="H58" s="113">
        <v>0</v>
      </c>
      <c r="I58" s="113">
        <v>0</v>
      </c>
      <c r="J58" s="113">
        <v>0</v>
      </c>
      <c r="K58" s="113">
        <v>0</v>
      </c>
      <c r="L58" s="113">
        <v>0</v>
      </c>
      <c r="M58" s="113">
        <v>0</v>
      </c>
      <c r="N58" s="113">
        <v>0</v>
      </c>
      <c r="O58" s="113">
        <v>0</v>
      </c>
      <c r="P58" s="113">
        <v>0</v>
      </c>
      <c r="Q58" s="113">
        <v>0</v>
      </c>
      <c r="R58" s="113">
        <v>0</v>
      </c>
      <c r="S58" s="113">
        <v>0</v>
      </c>
      <c r="T58" s="113">
        <v>0</v>
      </c>
      <c r="U58" s="113">
        <v>0</v>
      </c>
      <c r="V58" s="113">
        <v>0</v>
      </c>
      <c r="W58" s="113">
        <v>0</v>
      </c>
      <c r="X58" s="113">
        <v>0</v>
      </c>
      <c r="Y58" s="113">
        <v>0</v>
      </c>
      <c r="Z58" s="113">
        <v>0</v>
      </c>
      <c r="AA58" s="113">
        <v>0</v>
      </c>
      <c r="AB58" s="113">
        <v>0</v>
      </c>
      <c r="AC58" s="29"/>
      <c r="AE58" s="114" t="s">
        <v>39</v>
      </c>
      <c r="AF58" s="112">
        <f t="shared" si="16"/>
        <v>0</v>
      </c>
      <c r="AG58" s="112">
        <f t="shared" si="17"/>
        <v>0</v>
      </c>
      <c r="AH58" s="113">
        <v>0</v>
      </c>
      <c r="AI58" s="113">
        <v>0</v>
      </c>
      <c r="AJ58" s="113">
        <v>0</v>
      </c>
      <c r="AK58" s="113">
        <v>0</v>
      </c>
      <c r="AL58" s="113">
        <v>0</v>
      </c>
      <c r="AM58" s="113">
        <v>0</v>
      </c>
      <c r="AN58" s="113">
        <v>0</v>
      </c>
      <c r="AO58" s="113">
        <v>0</v>
      </c>
      <c r="AP58" s="113">
        <v>0</v>
      </c>
      <c r="AQ58" s="113">
        <v>0</v>
      </c>
      <c r="AR58" s="113">
        <v>0</v>
      </c>
      <c r="AS58" s="113">
        <v>0</v>
      </c>
      <c r="AT58" s="113">
        <v>0</v>
      </c>
      <c r="AU58" s="113">
        <v>0</v>
      </c>
      <c r="AV58" s="113">
        <v>0</v>
      </c>
      <c r="AW58" s="113">
        <v>0</v>
      </c>
      <c r="AX58" s="113">
        <v>0</v>
      </c>
      <c r="AY58" s="113">
        <v>0</v>
      </c>
      <c r="AZ58" s="113">
        <v>0</v>
      </c>
      <c r="BA58" s="113">
        <v>0</v>
      </c>
      <c r="BB58" s="113">
        <v>0</v>
      </c>
      <c r="BC58" s="113">
        <v>0</v>
      </c>
      <c r="BD58" s="113">
        <v>0</v>
      </c>
      <c r="BE58" s="113">
        <v>0</v>
      </c>
      <c r="BG58" s="115" t="s">
        <v>39</v>
      </c>
      <c r="BH58" s="112">
        <f t="shared" si="18"/>
        <v>0</v>
      </c>
      <c r="BI58" s="112">
        <f t="shared" si="19"/>
        <v>0</v>
      </c>
      <c r="BJ58" s="113">
        <v>0</v>
      </c>
      <c r="BK58" s="113">
        <v>0</v>
      </c>
      <c r="BL58" s="113">
        <v>0</v>
      </c>
      <c r="BM58" s="113">
        <v>0</v>
      </c>
      <c r="BN58" s="113">
        <v>0</v>
      </c>
      <c r="BO58" s="113">
        <v>0</v>
      </c>
      <c r="BP58" s="113">
        <v>0</v>
      </c>
      <c r="BQ58" s="113">
        <v>0</v>
      </c>
      <c r="BR58" s="113">
        <v>0</v>
      </c>
      <c r="BS58" s="113">
        <v>0</v>
      </c>
      <c r="BT58" s="113">
        <v>0</v>
      </c>
      <c r="BU58" s="113">
        <v>0</v>
      </c>
      <c r="BV58" s="113">
        <v>0</v>
      </c>
      <c r="BW58" s="113">
        <v>0</v>
      </c>
      <c r="BX58" s="113">
        <v>0</v>
      </c>
      <c r="BY58" s="113">
        <v>0</v>
      </c>
      <c r="BZ58" s="113">
        <v>0</v>
      </c>
      <c r="CA58" s="113">
        <v>0</v>
      </c>
      <c r="CB58" s="113">
        <v>0</v>
      </c>
      <c r="CC58" s="113">
        <v>0</v>
      </c>
      <c r="CD58" s="113">
        <v>0</v>
      </c>
      <c r="CE58" s="113">
        <v>0</v>
      </c>
      <c r="CF58" s="113">
        <v>0</v>
      </c>
      <c r="CG58" s="113">
        <v>0</v>
      </c>
    </row>
    <row r="59" spans="2:85">
      <c r="B59" s="110" t="s">
        <v>38</v>
      </c>
      <c r="C59" s="112">
        <f t="shared" si="14"/>
        <v>3</v>
      </c>
      <c r="D59" s="112">
        <f t="shared" si="15"/>
        <v>1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1</v>
      </c>
      <c r="T59" s="113">
        <v>0</v>
      </c>
      <c r="U59" s="113">
        <v>0</v>
      </c>
      <c r="V59" s="113">
        <v>1</v>
      </c>
      <c r="W59" s="113">
        <v>2</v>
      </c>
      <c r="X59" s="113">
        <v>0</v>
      </c>
      <c r="Y59" s="113">
        <v>0</v>
      </c>
      <c r="Z59" s="113">
        <v>0</v>
      </c>
      <c r="AA59" s="113">
        <v>0</v>
      </c>
      <c r="AB59" s="113">
        <v>0</v>
      </c>
      <c r="AC59" s="29"/>
      <c r="AE59" s="114" t="s">
        <v>38</v>
      </c>
      <c r="AF59" s="112">
        <f t="shared" si="16"/>
        <v>3</v>
      </c>
      <c r="AG59" s="112">
        <f t="shared" si="17"/>
        <v>1</v>
      </c>
      <c r="AH59" s="113">
        <v>0</v>
      </c>
      <c r="AI59" s="113">
        <v>0</v>
      </c>
      <c r="AJ59" s="113">
        <v>0</v>
      </c>
      <c r="AK59" s="113">
        <v>0</v>
      </c>
      <c r="AL59" s="113">
        <v>0</v>
      </c>
      <c r="AM59" s="113">
        <v>0</v>
      </c>
      <c r="AN59" s="113">
        <v>0</v>
      </c>
      <c r="AO59" s="113">
        <v>0</v>
      </c>
      <c r="AP59" s="113">
        <v>0</v>
      </c>
      <c r="AQ59" s="113">
        <v>0</v>
      </c>
      <c r="AR59" s="113">
        <v>0</v>
      </c>
      <c r="AS59" s="113">
        <v>0</v>
      </c>
      <c r="AT59" s="113">
        <v>0</v>
      </c>
      <c r="AU59" s="113">
        <v>0</v>
      </c>
      <c r="AV59" s="113">
        <v>1</v>
      </c>
      <c r="AW59" s="113">
        <v>0</v>
      </c>
      <c r="AX59" s="113">
        <v>0</v>
      </c>
      <c r="AY59" s="113">
        <v>1</v>
      </c>
      <c r="AZ59" s="113">
        <v>2</v>
      </c>
      <c r="BA59" s="113">
        <v>0</v>
      </c>
      <c r="BB59" s="113">
        <v>0</v>
      </c>
      <c r="BC59" s="113">
        <v>0</v>
      </c>
      <c r="BD59" s="113">
        <v>0</v>
      </c>
      <c r="BE59" s="113">
        <v>0</v>
      </c>
      <c r="BG59" s="115" t="s">
        <v>38</v>
      </c>
      <c r="BH59" s="112">
        <f t="shared" si="18"/>
        <v>3</v>
      </c>
      <c r="BI59" s="112">
        <f t="shared" si="19"/>
        <v>1</v>
      </c>
      <c r="BJ59" s="113">
        <v>0</v>
      </c>
      <c r="BK59" s="113">
        <v>0</v>
      </c>
      <c r="BL59" s="113">
        <v>0</v>
      </c>
      <c r="BM59" s="113">
        <v>0</v>
      </c>
      <c r="BN59" s="113">
        <v>0</v>
      </c>
      <c r="BO59" s="113">
        <v>0</v>
      </c>
      <c r="BP59" s="113">
        <v>0</v>
      </c>
      <c r="BQ59" s="113">
        <v>0</v>
      </c>
      <c r="BR59" s="113">
        <v>0</v>
      </c>
      <c r="BS59" s="113">
        <v>0</v>
      </c>
      <c r="BT59" s="113">
        <v>0</v>
      </c>
      <c r="BU59" s="113">
        <v>0</v>
      </c>
      <c r="BV59" s="113">
        <v>0</v>
      </c>
      <c r="BW59" s="113">
        <v>0</v>
      </c>
      <c r="BX59" s="113">
        <v>1</v>
      </c>
      <c r="BY59" s="113">
        <v>0</v>
      </c>
      <c r="BZ59" s="113">
        <v>0</v>
      </c>
      <c r="CA59" s="113">
        <v>1</v>
      </c>
      <c r="CB59" s="113">
        <v>2</v>
      </c>
      <c r="CC59" s="113">
        <v>0</v>
      </c>
      <c r="CD59" s="113">
        <v>0</v>
      </c>
      <c r="CE59" s="113">
        <v>0</v>
      </c>
      <c r="CF59" s="113">
        <v>0</v>
      </c>
      <c r="CG59" s="113">
        <v>0</v>
      </c>
    </row>
    <row r="60" spans="2:85">
      <c r="B60" s="110" t="s">
        <v>37</v>
      </c>
      <c r="C60" s="112">
        <f t="shared" si="14"/>
        <v>0</v>
      </c>
      <c r="D60" s="112">
        <f t="shared" si="15"/>
        <v>1</v>
      </c>
      <c r="E60" s="113">
        <v>0</v>
      </c>
      <c r="F60" s="113">
        <v>0</v>
      </c>
      <c r="G60" s="113">
        <v>0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3">
        <v>0</v>
      </c>
      <c r="O60" s="113">
        <v>0</v>
      </c>
      <c r="P60" s="113">
        <v>0</v>
      </c>
      <c r="Q60" s="113">
        <v>0</v>
      </c>
      <c r="R60" s="113">
        <v>0</v>
      </c>
      <c r="S60" s="113">
        <v>0</v>
      </c>
      <c r="T60" s="113">
        <v>0</v>
      </c>
      <c r="U60" s="113">
        <v>0</v>
      </c>
      <c r="V60" s="113">
        <v>0</v>
      </c>
      <c r="W60" s="113">
        <v>0</v>
      </c>
      <c r="X60" s="113">
        <v>1</v>
      </c>
      <c r="Y60" s="113">
        <v>0</v>
      </c>
      <c r="Z60" s="113">
        <v>0</v>
      </c>
      <c r="AA60" s="113">
        <v>0</v>
      </c>
      <c r="AB60" s="113">
        <v>0</v>
      </c>
      <c r="AC60" s="29"/>
      <c r="AE60" s="114" t="s">
        <v>37</v>
      </c>
      <c r="AF60" s="112">
        <f t="shared" si="16"/>
        <v>0</v>
      </c>
      <c r="AG60" s="112">
        <f t="shared" si="17"/>
        <v>1</v>
      </c>
      <c r="AH60" s="113">
        <v>0</v>
      </c>
      <c r="AI60" s="113">
        <v>0</v>
      </c>
      <c r="AJ60" s="113">
        <v>0</v>
      </c>
      <c r="AK60" s="113">
        <v>0</v>
      </c>
      <c r="AL60" s="113">
        <v>0</v>
      </c>
      <c r="AM60" s="113">
        <v>0</v>
      </c>
      <c r="AN60" s="113">
        <v>0</v>
      </c>
      <c r="AO60" s="113">
        <v>0</v>
      </c>
      <c r="AP60" s="113">
        <v>0</v>
      </c>
      <c r="AQ60" s="113">
        <v>0</v>
      </c>
      <c r="AR60" s="113">
        <v>0</v>
      </c>
      <c r="AS60" s="113">
        <v>0</v>
      </c>
      <c r="AT60" s="113">
        <v>0</v>
      </c>
      <c r="AU60" s="113">
        <v>0</v>
      </c>
      <c r="AV60" s="113">
        <v>0</v>
      </c>
      <c r="AW60" s="113">
        <v>0</v>
      </c>
      <c r="AX60" s="113">
        <v>0</v>
      </c>
      <c r="AY60" s="113">
        <v>0</v>
      </c>
      <c r="AZ60" s="113">
        <v>0</v>
      </c>
      <c r="BA60" s="113">
        <v>1</v>
      </c>
      <c r="BB60" s="113">
        <v>0</v>
      </c>
      <c r="BC60" s="113">
        <v>0</v>
      </c>
      <c r="BD60" s="113">
        <v>0</v>
      </c>
      <c r="BE60" s="113">
        <v>0</v>
      </c>
      <c r="BG60" s="115" t="s">
        <v>37</v>
      </c>
      <c r="BH60" s="112">
        <f t="shared" si="18"/>
        <v>0</v>
      </c>
      <c r="BI60" s="112">
        <f t="shared" si="19"/>
        <v>0</v>
      </c>
      <c r="BJ60" s="113">
        <v>0</v>
      </c>
      <c r="BK60" s="113">
        <v>0</v>
      </c>
      <c r="BL60" s="113">
        <v>0</v>
      </c>
      <c r="BM60" s="113">
        <v>0</v>
      </c>
      <c r="BN60" s="113">
        <v>0</v>
      </c>
      <c r="BO60" s="113">
        <v>0</v>
      </c>
      <c r="BP60" s="113">
        <v>0</v>
      </c>
      <c r="BQ60" s="113">
        <v>0</v>
      </c>
      <c r="BR60" s="113">
        <v>0</v>
      </c>
      <c r="BS60" s="113">
        <v>0</v>
      </c>
      <c r="BT60" s="113">
        <v>0</v>
      </c>
      <c r="BU60" s="113">
        <v>0</v>
      </c>
      <c r="BV60" s="113">
        <v>0</v>
      </c>
      <c r="BW60" s="113">
        <v>0</v>
      </c>
      <c r="BX60" s="113">
        <v>0</v>
      </c>
      <c r="BY60" s="113">
        <v>0</v>
      </c>
      <c r="BZ60" s="113">
        <v>0</v>
      </c>
      <c r="CA60" s="113">
        <v>0</v>
      </c>
      <c r="CB60" s="113">
        <v>0</v>
      </c>
      <c r="CC60" s="113">
        <v>0</v>
      </c>
      <c r="CD60" s="113">
        <v>0</v>
      </c>
      <c r="CE60" s="113">
        <v>0</v>
      </c>
      <c r="CF60" s="113">
        <v>0</v>
      </c>
      <c r="CG60" s="113">
        <v>0</v>
      </c>
    </row>
    <row r="61" spans="2:85">
      <c r="B61" s="110" t="s">
        <v>36</v>
      </c>
      <c r="C61" s="112">
        <f t="shared" si="14"/>
        <v>0</v>
      </c>
      <c r="D61" s="112">
        <f t="shared" si="15"/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v>0</v>
      </c>
      <c r="T61" s="113">
        <v>0</v>
      </c>
      <c r="U61" s="113">
        <v>0</v>
      </c>
      <c r="V61" s="113">
        <v>0</v>
      </c>
      <c r="W61" s="113">
        <v>0</v>
      </c>
      <c r="X61" s="113">
        <v>0</v>
      </c>
      <c r="Y61" s="113">
        <v>0</v>
      </c>
      <c r="Z61" s="113">
        <v>0</v>
      </c>
      <c r="AA61" s="113">
        <v>0</v>
      </c>
      <c r="AB61" s="113">
        <v>0</v>
      </c>
      <c r="AC61" s="29"/>
      <c r="AE61" s="114" t="s">
        <v>36</v>
      </c>
      <c r="AF61" s="112">
        <f t="shared" si="16"/>
        <v>0</v>
      </c>
      <c r="AG61" s="112">
        <f t="shared" si="17"/>
        <v>0</v>
      </c>
      <c r="AH61" s="113">
        <v>0</v>
      </c>
      <c r="AI61" s="113">
        <v>0</v>
      </c>
      <c r="AJ61" s="113">
        <v>0</v>
      </c>
      <c r="AK61" s="113">
        <v>0</v>
      </c>
      <c r="AL61" s="113">
        <v>0</v>
      </c>
      <c r="AM61" s="113">
        <v>0</v>
      </c>
      <c r="AN61" s="113">
        <v>0</v>
      </c>
      <c r="AO61" s="113">
        <v>0</v>
      </c>
      <c r="AP61" s="113">
        <v>0</v>
      </c>
      <c r="AQ61" s="113">
        <v>0</v>
      </c>
      <c r="AR61" s="113">
        <v>0</v>
      </c>
      <c r="AS61" s="113">
        <v>0</v>
      </c>
      <c r="AT61" s="113">
        <v>0</v>
      </c>
      <c r="AU61" s="113">
        <v>0</v>
      </c>
      <c r="AV61" s="113">
        <v>0</v>
      </c>
      <c r="AW61" s="113">
        <v>0</v>
      </c>
      <c r="AX61" s="113">
        <v>0</v>
      </c>
      <c r="AY61" s="113">
        <v>0</v>
      </c>
      <c r="AZ61" s="113">
        <v>0</v>
      </c>
      <c r="BA61" s="113">
        <v>0</v>
      </c>
      <c r="BB61" s="113">
        <v>0</v>
      </c>
      <c r="BC61" s="113">
        <v>0</v>
      </c>
      <c r="BD61" s="113">
        <v>0</v>
      </c>
      <c r="BE61" s="113">
        <v>0</v>
      </c>
      <c r="BG61" s="115" t="s">
        <v>36</v>
      </c>
      <c r="BH61" s="112">
        <f t="shared" si="18"/>
        <v>0</v>
      </c>
      <c r="BI61" s="112">
        <f t="shared" si="19"/>
        <v>0</v>
      </c>
      <c r="BJ61" s="113">
        <v>0</v>
      </c>
      <c r="BK61" s="113">
        <v>0</v>
      </c>
      <c r="BL61" s="113">
        <v>0</v>
      </c>
      <c r="BM61" s="113">
        <v>0</v>
      </c>
      <c r="BN61" s="113">
        <v>0</v>
      </c>
      <c r="BO61" s="113">
        <v>0</v>
      </c>
      <c r="BP61" s="113">
        <v>0</v>
      </c>
      <c r="BQ61" s="113">
        <v>0</v>
      </c>
      <c r="BR61" s="113">
        <v>0</v>
      </c>
      <c r="BS61" s="113">
        <v>0</v>
      </c>
      <c r="BT61" s="113">
        <v>0</v>
      </c>
      <c r="BU61" s="113">
        <v>0</v>
      </c>
      <c r="BV61" s="113">
        <v>0</v>
      </c>
      <c r="BW61" s="113">
        <v>0</v>
      </c>
      <c r="BX61" s="113">
        <v>0</v>
      </c>
      <c r="BY61" s="113">
        <v>0</v>
      </c>
      <c r="BZ61" s="113">
        <v>0</v>
      </c>
      <c r="CA61" s="113">
        <v>0</v>
      </c>
      <c r="CB61" s="113">
        <v>0</v>
      </c>
      <c r="CC61" s="113">
        <v>0</v>
      </c>
      <c r="CD61" s="113">
        <v>0</v>
      </c>
      <c r="CE61" s="113">
        <v>0</v>
      </c>
      <c r="CF61" s="113">
        <v>0</v>
      </c>
      <c r="CG61" s="113">
        <v>0</v>
      </c>
    </row>
    <row r="62" spans="2:85">
      <c r="B62" s="110" t="s">
        <v>35</v>
      </c>
      <c r="C62" s="112">
        <f t="shared" si="14"/>
        <v>2</v>
      </c>
      <c r="D62" s="112">
        <f t="shared" si="15"/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13">
        <v>0</v>
      </c>
      <c r="O62" s="113">
        <v>0</v>
      </c>
      <c r="P62" s="113">
        <v>0</v>
      </c>
      <c r="Q62" s="113">
        <v>0</v>
      </c>
      <c r="R62" s="113">
        <v>0</v>
      </c>
      <c r="S62" s="113">
        <v>0</v>
      </c>
      <c r="T62" s="113">
        <v>0</v>
      </c>
      <c r="U62" s="113">
        <v>2</v>
      </c>
      <c r="V62" s="113">
        <v>0</v>
      </c>
      <c r="W62" s="113">
        <v>0</v>
      </c>
      <c r="X62" s="113">
        <v>0</v>
      </c>
      <c r="Y62" s="113">
        <v>0</v>
      </c>
      <c r="Z62" s="113">
        <v>0</v>
      </c>
      <c r="AA62" s="113">
        <v>0</v>
      </c>
      <c r="AB62" s="113">
        <v>0</v>
      </c>
      <c r="AC62" s="29"/>
      <c r="AE62" s="114" t="s">
        <v>35</v>
      </c>
      <c r="AF62" s="112">
        <f t="shared" si="16"/>
        <v>2</v>
      </c>
      <c r="AG62" s="112">
        <f t="shared" si="17"/>
        <v>0</v>
      </c>
      <c r="AH62" s="113">
        <v>0</v>
      </c>
      <c r="AI62" s="113">
        <v>0</v>
      </c>
      <c r="AJ62" s="113">
        <v>0</v>
      </c>
      <c r="AK62" s="113">
        <v>0</v>
      </c>
      <c r="AL62" s="113">
        <v>0</v>
      </c>
      <c r="AM62" s="113">
        <v>0</v>
      </c>
      <c r="AN62" s="113">
        <v>0</v>
      </c>
      <c r="AO62" s="113">
        <v>0</v>
      </c>
      <c r="AP62" s="113">
        <v>0</v>
      </c>
      <c r="AQ62" s="113">
        <v>0</v>
      </c>
      <c r="AR62" s="113">
        <v>0</v>
      </c>
      <c r="AS62" s="113">
        <v>0</v>
      </c>
      <c r="AT62" s="113">
        <v>0</v>
      </c>
      <c r="AU62" s="113">
        <v>0</v>
      </c>
      <c r="AV62" s="113">
        <v>0</v>
      </c>
      <c r="AW62" s="113">
        <v>0</v>
      </c>
      <c r="AX62" s="113">
        <v>2</v>
      </c>
      <c r="AY62" s="113">
        <v>0</v>
      </c>
      <c r="AZ62" s="113">
        <v>0</v>
      </c>
      <c r="BA62" s="113">
        <v>0</v>
      </c>
      <c r="BB62" s="113">
        <v>0</v>
      </c>
      <c r="BC62" s="113">
        <v>0</v>
      </c>
      <c r="BD62" s="113">
        <v>0</v>
      </c>
      <c r="BE62" s="113">
        <v>0</v>
      </c>
      <c r="BG62" s="115" t="s">
        <v>35</v>
      </c>
      <c r="BH62" s="112">
        <f t="shared" si="18"/>
        <v>2</v>
      </c>
      <c r="BI62" s="112">
        <f t="shared" si="19"/>
        <v>0</v>
      </c>
      <c r="BJ62" s="113">
        <v>0</v>
      </c>
      <c r="BK62" s="113">
        <v>0</v>
      </c>
      <c r="BL62" s="113">
        <v>0</v>
      </c>
      <c r="BM62" s="113">
        <v>0</v>
      </c>
      <c r="BN62" s="113">
        <v>0</v>
      </c>
      <c r="BO62" s="113">
        <v>0</v>
      </c>
      <c r="BP62" s="113">
        <v>0</v>
      </c>
      <c r="BQ62" s="113">
        <v>0</v>
      </c>
      <c r="BR62" s="113">
        <v>0</v>
      </c>
      <c r="BS62" s="113">
        <v>0</v>
      </c>
      <c r="BT62" s="113">
        <v>0</v>
      </c>
      <c r="BU62" s="113">
        <v>0</v>
      </c>
      <c r="BV62" s="113">
        <v>0</v>
      </c>
      <c r="BW62" s="113">
        <v>0</v>
      </c>
      <c r="BX62" s="113">
        <v>0</v>
      </c>
      <c r="BY62" s="113">
        <v>0</v>
      </c>
      <c r="BZ62" s="113">
        <v>2</v>
      </c>
      <c r="CA62" s="113">
        <v>0</v>
      </c>
      <c r="CB62" s="113">
        <v>0</v>
      </c>
      <c r="CC62" s="113">
        <v>0</v>
      </c>
      <c r="CD62" s="113">
        <v>0</v>
      </c>
      <c r="CE62" s="113">
        <v>0</v>
      </c>
      <c r="CF62" s="113">
        <v>0</v>
      </c>
      <c r="CG62" s="113">
        <v>0</v>
      </c>
    </row>
    <row r="63" spans="2:85">
      <c r="B63" s="110" t="s">
        <v>34</v>
      </c>
      <c r="C63" s="112">
        <f t="shared" si="14"/>
        <v>0</v>
      </c>
      <c r="D63" s="112">
        <f t="shared" si="15"/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13">
        <v>0</v>
      </c>
      <c r="O63" s="113">
        <v>0</v>
      </c>
      <c r="P63" s="113">
        <v>0</v>
      </c>
      <c r="Q63" s="113">
        <v>0</v>
      </c>
      <c r="R63" s="113">
        <v>0</v>
      </c>
      <c r="S63" s="113">
        <v>0</v>
      </c>
      <c r="T63" s="113">
        <v>0</v>
      </c>
      <c r="U63" s="113">
        <v>0</v>
      </c>
      <c r="V63" s="113">
        <v>0</v>
      </c>
      <c r="W63" s="113">
        <v>0</v>
      </c>
      <c r="X63" s="113">
        <v>0</v>
      </c>
      <c r="Y63" s="113">
        <v>0</v>
      </c>
      <c r="Z63" s="113">
        <v>0</v>
      </c>
      <c r="AA63" s="113">
        <v>0</v>
      </c>
      <c r="AB63" s="113">
        <v>0</v>
      </c>
      <c r="AC63" s="29"/>
      <c r="AE63" s="114" t="s">
        <v>34</v>
      </c>
      <c r="AF63" s="112">
        <f t="shared" si="16"/>
        <v>0</v>
      </c>
      <c r="AG63" s="112">
        <f t="shared" si="17"/>
        <v>0</v>
      </c>
      <c r="AH63" s="113">
        <v>0</v>
      </c>
      <c r="AI63" s="113">
        <v>0</v>
      </c>
      <c r="AJ63" s="113">
        <v>0</v>
      </c>
      <c r="AK63" s="113">
        <v>0</v>
      </c>
      <c r="AL63" s="113">
        <v>0</v>
      </c>
      <c r="AM63" s="113">
        <v>0</v>
      </c>
      <c r="AN63" s="113">
        <v>0</v>
      </c>
      <c r="AO63" s="113">
        <v>0</v>
      </c>
      <c r="AP63" s="113">
        <v>0</v>
      </c>
      <c r="AQ63" s="113">
        <v>0</v>
      </c>
      <c r="AR63" s="113">
        <v>0</v>
      </c>
      <c r="AS63" s="113">
        <v>0</v>
      </c>
      <c r="AT63" s="113">
        <v>0</v>
      </c>
      <c r="AU63" s="113">
        <v>0</v>
      </c>
      <c r="AV63" s="113">
        <v>0</v>
      </c>
      <c r="AW63" s="113">
        <v>0</v>
      </c>
      <c r="AX63" s="113">
        <v>0</v>
      </c>
      <c r="AY63" s="113">
        <v>0</v>
      </c>
      <c r="AZ63" s="113">
        <v>0</v>
      </c>
      <c r="BA63" s="113">
        <v>0</v>
      </c>
      <c r="BB63" s="113">
        <v>0</v>
      </c>
      <c r="BC63" s="113">
        <v>0</v>
      </c>
      <c r="BD63" s="113">
        <v>0</v>
      </c>
      <c r="BE63" s="113">
        <v>0</v>
      </c>
      <c r="BG63" s="115" t="s">
        <v>34</v>
      </c>
      <c r="BH63" s="112">
        <f t="shared" si="18"/>
        <v>0</v>
      </c>
      <c r="BI63" s="112">
        <f t="shared" si="19"/>
        <v>0</v>
      </c>
      <c r="BJ63" s="113">
        <v>0</v>
      </c>
      <c r="BK63" s="113">
        <v>0</v>
      </c>
      <c r="BL63" s="113">
        <v>0</v>
      </c>
      <c r="BM63" s="113">
        <v>0</v>
      </c>
      <c r="BN63" s="113">
        <v>0</v>
      </c>
      <c r="BO63" s="113">
        <v>0</v>
      </c>
      <c r="BP63" s="113">
        <v>0</v>
      </c>
      <c r="BQ63" s="113">
        <v>0</v>
      </c>
      <c r="BR63" s="113">
        <v>0</v>
      </c>
      <c r="BS63" s="113">
        <v>0</v>
      </c>
      <c r="BT63" s="113">
        <v>0</v>
      </c>
      <c r="BU63" s="113">
        <v>0</v>
      </c>
      <c r="BV63" s="113">
        <v>0</v>
      </c>
      <c r="BW63" s="113">
        <v>0</v>
      </c>
      <c r="BX63" s="113">
        <v>0</v>
      </c>
      <c r="BY63" s="113">
        <v>0</v>
      </c>
      <c r="BZ63" s="113">
        <v>0</v>
      </c>
      <c r="CA63" s="113">
        <v>0</v>
      </c>
      <c r="CB63" s="113">
        <v>0</v>
      </c>
      <c r="CC63" s="113">
        <v>0</v>
      </c>
      <c r="CD63" s="113">
        <v>0</v>
      </c>
      <c r="CE63" s="113">
        <v>0</v>
      </c>
      <c r="CF63" s="113">
        <v>0</v>
      </c>
      <c r="CG63" s="113">
        <v>0</v>
      </c>
    </row>
    <row r="64" spans="2:85">
      <c r="B64" s="110" t="s">
        <v>33</v>
      </c>
      <c r="C64" s="112">
        <f t="shared" si="14"/>
        <v>0</v>
      </c>
      <c r="D64" s="112">
        <f t="shared" si="15"/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13">
        <v>0</v>
      </c>
      <c r="O64" s="113">
        <v>0</v>
      </c>
      <c r="P64" s="113">
        <v>0</v>
      </c>
      <c r="Q64" s="113">
        <v>0</v>
      </c>
      <c r="R64" s="113">
        <v>0</v>
      </c>
      <c r="S64" s="113">
        <v>0</v>
      </c>
      <c r="T64" s="113">
        <v>0</v>
      </c>
      <c r="U64" s="113">
        <v>0</v>
      </c>
      <c r="V64" s="113">
        <v>0</v>
      </c>
      <c r="W64" s="113">
        <v>0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29"/>
      <c r="AE64" s="114" t="s">
        <v>33</v>
      </c>
      <c r="AF64" s="112">
        <f t="shared" si="16"/>
        <v>0</v>
      </c>
      <c r="AG64" s="112">
        <f t="shared" si="17"/>
        <v>0</v>
      </c>
      <c r="AH64" s="113">
        <v>0</v>
      </c>
      <c r="AI64" s="113">
        <v>0</v>
      </c>
      <c r="AJ64" s="113">
        <v>0</v>
      </c>
      <c r="AK64" s="113">
        <v>0</v>
      </c>
      <c r="AL64" s="113">
        <v>0</v>
      </c>
      <c r="AM64" s="113">
        <v>0</v>
      </c>
      <c r="AN64" s="113">
        <v>0</v>
      </c>
      <c r="AO64" s="113">
        <v>0</v>
      </c>
      <c r="AP64" s="113">
        <v>0</v>
      </c>
      <c r="AQ64" s="113">
        <v>0</v>
      </c>
      <c r="AR64" s="113">
        <v>0</v>
      </c>
      <c r="AS64" s="113">
        <v>0</v>
      </c>
      <c r="AT64" s="113">
        <v>0</v>
      </c>
      <c r="AU64" s="113">
        <v>0</v>
      </c>
      <c r="AV64" s="113">
        <v>0</v>
      </c>
      <c r="AW64" s="113">
        <v>0</v>
      </c>
      <c r="AX64" s="113">
        <v>0</v>
      </c>
      <c r="AY64" s="113">
        <v>0</v>
      </c>
      <c r="AZ64" s="113">
        <v>0</v>
      </c>
      <c r="BA64" s="113">
        <v>0</v>
      </c>
      <c r="BB64" s="113">
        <v>0</v>
      </c>
      <c r="BC64" s="113">
        <v>0</v>
      </c>
      <c r="BD64" s="113">
        <v>0</v>
      </c>
      <c r="BE64" s="113">
        <v>0</v>
      </c>
      <c r="BG64" s="115" t="s">
        <v>33</v>
      </c>
      <c r="BH64" s="112">
        <f t="shared" si="18"/>
        <v>0</v>
      </c>
      <c r="BI64" s="112">
        <f t="shared" si="19"/>
        <v>0</v>
      </c>
      <c r="BJ64" s="113">
        <v>0</v>
      </c>
      <c r="BK64" s="113">
        <v>0</v>
      </c>
      <c r="BL64" s="113">
        <v>0</v>
      </c>
      <c r="BM64" s="113">
        <v>0</v>
      </c>
      <c r="BN64" s="113">
        <v>0</v>
      </c>
      <c r="BO64" s="113">
        <v>0</v>
      </c>
      <c r="BP64" s="113">
        <v>0</v>
      </c>
      <c r="BQ64" s="113">
        <v>0</v>
      </c>
      <c r="BR64" s="113">
        <v>0</v>
      </c>
      <c r="BS64" s="113">
        <v>0</v>
      </c>
      <c r="BT64" s="113">
        <v>0</v>
      </c>
      <c r="BU64" s="113">
        <v>0</v>
      </c>
      <c r="BV64" s="113">
        <v>0</v>
      </c>
      <c r="BW64" s="113">
        <v>0</v>
      </c>
      <c r="BX64" s="113">
        <v>0</v>
      </c>
      <c r="BY64" s="113">
        <v>0</v>
      </c>
      <c r="BZ64" s="113">
        <v>0</v>
      </c>
      <c r="CA64" s="113">
        <v>0</v>
      </c>
      <c r="CB64" s="113">
        <v>0</v>
      </c>
      <c r="CC64" s="113">
        <v>0</v>
      </c>
      <c r="CD64" s="113">
        <v>0</v>
      </c>
      <c r="CE64" s="113">
        <v>0</v>
      </c>
      <c r="CF64" s="113">
        <v>0</v>
      </c>
      <c r="CG64" s="113">
        <v>0</v>
      </c>
    </row>
    <row r="65" spans="2:85">
      <c r="B65" s="110" t="s">
        <v>32</v>
      </c>
      <c r="C65" s="112">
        <f t="shared" si="14"/>
        <v>0</v>
      </c>
      <c r="D65" s="112">
        <f t="shared" si="15"/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3">
        <v>0</v>
      </c>
      <c r="Y65" s="113">
        <v>0</v>
      </c>
      <c r="Z65" s="113">
        <v>0</v>
      </c>
      <c r="AA65" s="113">
        <v>0</v>
      </c>
      <c r="AB65" s="113">
        <v>0</v>
      </c>
      <c r="AC65" s="29"/>
      <c r="AE65" s="114" t="s">
        <v>32</v>
      </c>
      <c r="AF65" s="112">
        <f t="shared" si="16"/>
        <v>0</v>
      </c>
      <c r="AG65" s="112">
        <f t="shared" si="17"/>
        <v>0</v>
      </c>
      <c r="AH65" s="113">
        <v>0</v>
      </c>
      <c r="AI65" s="113">
        <v>0</v>
      </c>
      <c r="AJ65" s="113">
        <v>0</v>
      </c>
      <c r="AK65" s="113">
        <v>0</v>
      </c>
      <c r="AL65" s="113">
        <v>0</v>
      </c>
      <c r="AM65" s="113">
        <v>0</v>
      </c>
      <c r="AN65" s="113">
        <v>0</v>
      </c>
      <c r="AO65" s="113">
        <v>0</v>
      </c>
      <c r="AP65" s="113">
        <v>0</v>
      </c>
      <c r="AQ65" s="113">
        <v>0</v>
      </c>
      <c r="AR65" s="113">
        <v>0</v>
      </c>
      <c r="AS65" s="113">
        <v>0</v>
      </c>
      <c r="AT65" s="113">
        <v>0</v>
      </c>
      <c r="AU65" s="113">
        <v>0</v>
      </c>
      <c r="AV65" s="113">
        <v>0</v>
      </c>
      <c r="AW65" s="113">
        <v>0</v>
      </c>
      <c r="AX65" s="113">
        <v>0</v>
      </c>
      <c r="AY65" s="113">
        <v>0</v>
      </c>
      <c r="AZ65" s="113">
        <v>0</v>
      </c>
      <c r="BA65" s="113">
        <v>0</v>
      </c>
      <c r="BB65" s="113">
        <v>0</v>
      </c>
      <c r="BC65" s="113">
        <v>0</v>
      </c>
      <c r="BD65" s="113">
        <v>0</v>
      </c>
      <c r="BE65" s="113">
        <v>0</v>
      </c>
      <c r="BG65" s="115" t="s">
        <v>32</v>
      </c>
      <c r="BH65" s="112">
        <f t="shared" si="18"/>
        <v>0</v>
      </c>
      <c r="BI65" s="112">
        <f t="shared" si="19"/>
        <v>0</v>
      </c>
      <c r="BJ65" s="113">
        <v>0</v>
      </c>
      <c r="BK65" s="113">
        <v>0</v>
      </c>
      <c r="BL65" s="113">
        <v>0</v>
      </c>
      <c r="BM65" s="113">
        <v>0</v>
      </c>
      <c r="BN65" s="113">
        <v>0</v>
      </c>
      <c r="BO65" s="113">
        <v>0</v>
      </c>
      <c r="BP65" s="113">
        <v>0</v>
      </c>
      <c r="BQ65" s="113">
        <v>0</v>
      </c>
      <c r="BR65" s="113">
        <v>0</v>
      </c>
      <c r="BS65" s="113">
        <v>0</v>
      </c>
      <c r="BT65" s="113">
        <v>0</v>
      </c>
      <c r="BU65" s="113">
        <v>0</v>
      </c>
      <c r="BV65" s="113">
        <v>0</v>
      </c>
      <c r="BW65" s="113">
        <v>0</v>
      </c>
      <c r="BX65" s="113">
        <v>0</v>
      </c>
      <c r="BY65" s="113">
        <v>0</v>
      </c>
      <c r="BZ65" s="113">
        <v>0</v>
      </c>
      <c r="CA65" s="113">
        <v>0</v>
      </c>
      <c r="CB65" s="113">
        <v>0</v>
      </c>
      <c r="CC65" s="113">
        <v>0</v>
      </c>
      <c r="CD65" s="113">
        <v>0</v>
      </c>
      <c r="CE65" s="113">
        <v>0</v>
      </c>
      <c r="CF65" s="113">
        <v>0</v>
      </c>
      <c r="CG65" s="113">
        <v>0</v>
      </c>
    </row>
    <row r="66" spans="2:85">
      <c r="B66" s="110" t="s">
        <v>31</v>
      </c>
      <c r="C66" s="112">
        <f t="shared" si="14"/>
        <v>0</v>
      </c>
      <c r="D66" s="112">
        <f t="shared" si="15"/>
        <v>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0</v>
      </c>
      <c r="N66" s="113">
        <v>0</v>
      </c>
      <c r="O66" s="113">
        <v>0</v>
      </c>
      <c r="P66" s="113">
        <v>0</v>
      </c>
      <c r="Q66" s="113">
        <v>0</v>
      </c>
      <c r="R66" s="113">
        <v>0</v>
      </c>
      <c r="S66" s="113">
        <v>0</v>
      </c>
      <c r="T66" s="113">
        <v>0</v>
      </c>
      <c r="U66" s="113">
        <v>0</v>
      </c>
      <c r="V66" s="113">
        <v>0</v>
      </c>
      <c r="W66" s="113">
        <v>0</v>
      </c>
      <c r="X66" s="113">
        <v>0</v>
      </c>
      <c r="Y66" s="113">
        <v>0</v>
      </c>
      <c r="Z66" s="113">
        <v>0</v>
      </c>
      <c r="AA66" s="113">
        <v>0</v>
      </c>
      <c r="AB66" s="113">
        <v>0</v>
      </c>
      <c r="AC66" s="29"/>
      <c r="AE66" s="114" t="s">
        <v>31</v>
      </c>
      <c r="AF66" s="112">
        <f t="shared" si="16"/>
        <v>0</v>
      </c>
      <c r="AG66" s="112">
        <f t="shared" si="17"/>
        <v>0</v>
      </c>
      <c r="AH66" s="113">
        <v>0</v>
      </c>
      <c r="AI66" s="113">
        <v>0</v>
      </c>
      <c r="AJ66" s="113">
        <v>0</v>
      </c>
      <c r="AK66" s="113">
        <v>0</v>
      </c>
      <c r="AL66" s="113">
        <v>0</v>
      </c>
      <c r="AM66" s="113">
        <v>0</v>
      </c>
      <c r="AN66" s="113">
        <v>0</v>
      </c>
      <c r="AO66" s="113">
        <v>0</v>
      </c>
      <c r="AP66" s="113">
        <v>0</v>
      </c>
      <c r="AQ66" s="113">
        <v>0</v>
      </c>
      <c r="AR66" s="113">
        <v>0</v>
      </c>
      <c r="AS66" s="113">
        <v>0</v>
      </c>
      <c r="AT66" s="113">
        <v>0</v>
      </c>
      <c r="AU66" s="113">
        <v>0</v>
      </c>
      <c r="AV66" s="113">
        <v>0</v>
      </c>
      <c r="AW66" s="113">
        <v>0</v>
      </c>
      <c r="AX66" s="113">
        <v>0</v>
      </c>
      <c r="AY66" s="113">
        <v>0</v>
      </c>
      <c r="AZ66" s="113">
        <v>0</v>
      </c>
      <c r="BA66" s="113">
        <v>0</v>
      </c>
      <c r="BB66" s="113">
        <v>0</v>
      </c>
      <c r="BC66" s="113">
        <v>0</v>
      </c>
      <c r="BD66" s="113">
        <v>0</v>
      </c>
      <c r="BE66" s="113">
        <v>0</v>
      </c>
      <c r="BG66" s="115" t="s">
        <v>31</v>
      </c>
      <c r="BH66" s="112">
        <f>+BJ66+BL66+BN66+BP66+BR66+BT66+BV66+BX66+BZ66+CB66+CD66+CF66</f>
        <v>0</v>
      </c>
      <c r="BI66" s="112">
        <f>+BK66+BM66+BO66+BQ66+BS66+BU66+BW66+BY66+CA66+CC66+CE66+CG66</f>
        <v>0</v>
      </c>
      <c r="BJ66" s="113">
        <v>0</v>
      </c>
      <c r="BK66" s="113">
        <v>0</v>
      </c>
      <c r="BL66" s="113">
        <v>0</v>
      </c>
      <c r="BM66" s="113">
        <v>0</v>
      </c>
      <c r="BN66" s="113">
        <v>0</v>
      </c>
      <c r="BO66" s="113">
        <v>0</v>
      </c>
      <c r="BP66" s="113">
        <v>0</v>
      </c>
      <c r="BQ66" s="113">
        <v>0</v>
      </c>
      <c r="BR66" s="113">
        <v>0</v>
      </c>
      <c r="BS66" s="113">
        <v>0</v>
      </c>
      <c r="BT66" s="113">
        <v>0</v>
      </c>
      <c r="BU66" s="113">
        <v>0</v>
      </c>
      <c r="BV66" s="113">
        <v>0</v>
      </c>
      <c r="BW66" s="113">
        <v>0</v>
      </c>
      <c r="BX66" s="113">
        <v>0</v>
      </c>
      <c r="BY66" s="113">
        <v>0</v>
      </c>
      <c r="BZ66" s="113">
        <v>0</v>
      </c>
      <c r="CA66" s="113">
        <v>0</v>
      </c>
      <c r="CB66" s="113">
        <v>0</v>
      </c>
      <c r="CC66" s="113">
        <v>0</v>
      </c>
      <c r="CD66" s="113">
        <v>0</v>
      </c>
      <c r="CE66" s="113">
        <v>0</v>
      </c>
      <c r="CF66" s="113">
        <v>0</v>
      </c>
      <c r="CG66" s="113">
        <v>0</v>
      </c>
    </row>
    <row r="67" spans="2:85">
      <c r="B67" s="110" t="s">
        <v>30</v>
      </c>
      <c r="C67" s="112">
        <f t="shared" si="14"/>
        <v>0</v>
      </c>
      <c r="D67" s="112">
        <f t="shared" si="15"/>
        <v>0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113">
        <v>0</v>
      </c>
      <c r="O67" s="113">
        <v>0</v>
      </c>
      <c r="P67" s="113">
        <v>0</v>
      </c>
      <c r="Q67" s="113">
        <v>0</v>
      </c>
      <c r="R67" s="113">
        <v>0</v>
      </c>
      <c r="S67" s="113">
        <v>0</v>
      </c>
      <c r="T67" s="113">
        <v>0</v>
      </c>
      <c r="U67" s="113">
        <v>0</v>
      </c>
      <c r="V67" s="113">
        <v>0</v>
      </c>
      <c r="W67" s="113">
        <v>0</v>
      </c>
      <c r="X67" s="113">
        <v>0</v>
      </c>
      <c r="Y67" s="113">
        <v>0</v>
      </c>
      <c r="Z67" s="113">
        <v>0</v>
      </c>
      <c r="AA67" s="113">
        <v>0</v>
      </c>
      <c r="AB67" s="113">
        <v>0</v>
      </c>
      <c r="AC67" s="29"/>
      <c r="AE67" s="114" t="s">
        <v>30</v>
      </c>
      <c r="AF67" s="112">
        <f t="shared" si="16"/>
        <v>0</v>
      </c>
      <c r="AG67" s="112">
        <f t="shared" si="17"/>
        <v>0</v>
      </c>
      <c r="AH67" s="113">
        <v>0</v>
      </c>
      <c r="AI67" s="113">
        <v>0</v>
      </c>
      <c r="AJ67" s="113">
        <v>0</v>
      </c>
      <c r="AK67" s="113">
        <v>0</v>
      </c>
      <c r="AL67" s="113">
        <v>0</v>
      </c>
      <c r="AM67" s="113">
        <v>0</v>
      </c>
      <c r="AN67" s="113">
        <v>0</v>
      </c>
      <c r="AO67" s="113">
        <v>0</v>
      </c>
      <c r="AP67" s="113">
        <v>0</v>
      </c>
      <c r="AQ67" s="113">
        <v>0</v>
      </c>
      <c r="AR67" s="113">
        <v>0</v>
      </c>
      <c r="AS67" s="113">
        <v>0</v>
      </c>
      <c r="AT67" s="113">
        <v>0</v>
      </c>
      <c r="AU67" s="113">
        <v>0</v>
      </c>
      <c r="AV67" s="113">
        <v>0</v>
      </c>
      <c r="AW67" s="113">
        <v>0</v>
      </c>
      <c r="AX67" s="113">
        <v>0</v>
      </c>
      <c r="AY67" s="113">
        <v>0</v>
      </c>
      <c r="AZ67" s="113">
        <v>0</v>
      </c>
      <c r="BA67" s="113">
        <v>0</v>
      </c>
      <c r="BB67" s="113">
        <v>0</v>
      </c>
      <c r="BC67" s="113">
        <v>0</v>
      </c>
      <c r="BD67" s="113">
        <v>0</v>
      </c>
      <c r="BE67" s="113">
        <v>0</v>
      </c>
      <c r="BG67" s="115" t="s">
        <v>30</v>
      </c>
      <c r="BH67" s="112">
        <f>+BJ67+BL67+BN67+BP67+BR67+BT67+BV67+BX67+BZ67+CB67+CD67+CF67</f>
        <v>0</v>
      </c>
      <c r="BI67" s="112">
        <f>+BK67+BM67+BO67+BQ67+BS67+BU67+BW67+BY67+CA67+CC67+CE67+CG67</f>
        <v>0</v>
      </c>
      <c r="BJ67" s="113">
        <v>0</v>
      </c>
      <c r="BK67" s="113">
        <v>0</v>
      </c>
      <c r="BL67" s="113">
        <v>0</v>
      </c>
      <c r="BM67" s="113">
        <v>0</v>
      </c>
      <c r="BN67" s="113">
        <v>0</v>
      </c>
      <c r="BO67" s="113">
        <v>0</v>
      </c>
      <c r="BP67" s="113">
        <v>0</v>
      </c>
      <c r="BQ67" s="113">
        <v>0</v>
      </c>
      <c r="BR67" s="113">
        <v>0</v>
      </c>
      <c r="BS67" s="113">
        <v>0</v>
      </c>
      <c r="BT67" s="113">
        <v>0</v>
      </c>
      <c r="BU67" s="113">
        <v>0</v>
      </c>
      <c r="BV67" s="113">
        <v>0</v>
      </c>
      <c r="BW67" s="113">
        <v>0</v>
      </c>
      <c r="BX67" s="113">
        <v>0</v>
      </c>
      <c r="BY67" s="113">
        <v>0</v>
      </c>
      <c r="BZ67" s="113">
        <v>0</v>
      </c>
      <c r="CA67" s="113">
        <v>0</v>
      </c>
      <c r="CB67" s="113">
        <v>0</v>
      </c>
      <c r="CC67" s="113">
        <v>0</v>
      </c>
      <c r="CD67" s="113">
        <v>0</v>
      </c>
      <c r="CE67" s="113">
        <v>0</v>
      </c>
      <c r="CF67" s="113">
        <v>0</v>
      </c>
      <c r="CG67" s="113">
        <v>0</v>
      </c>
    </row>
    <row r="68" spans="2:85">
      <c r="B68" s="110" t="s">
        <v>29</v>
      </c>
      <c r="C68" s="112">
        <f t="shared" si="14"/>
        <v>0</v>
      </c>
      <c r="D68" s="112">
        <f t="shared" si="15"/>
        <v>0</v>
      </c>
      <c r="E68" s="113">
        <v>0</v>
      </c>
      <c r="F68" s="113">
        <v>0</v>
      </c>
      <c r="G68" s="113">
        <v>0</v>
      </c>
      <c r="H68" s="113">
        <v>0</v>
      </c>
      <c r="I68" s="113">
        <v>0</v>
      </c>
      <c r="J68" s="113">
        <v>0</v>
      </c>
      <c r="K68" s="113">
        <v>0</v>
      </c>
      <c r="L68" s="113">
        <v>0</v>
      </c>
      <c r="M68" s="113">
        <v>0</v>
      </c>
      <c r="N68" s="113">
        <v>0</v>
      </c>
      <c r="O68" s="113">
        <v>0</v>
      </c>
      <c r="P68" s="113">
        <v>0</v>
      </c>
      <c r="Q68" s="113">
        <v>0</v>
      </c>
      <c r="R68" s="113">
        <v>0</v>
      </c>
      <c r="S68" s="113">
        <v>0</v>
      </c>
      <c r="T68" s="113">
        <v>0</v>
      </c>
      <c r="U68" s="113">
        <v>0</v>
      </c>
      <c r="V68" s="113">
        <v>0</v>
      </c>
      <c r="W68" s="113">
        <v>0</v>
      </c>
      <c r="X68" s="113">
        <v>0</v>
      </c>
      <c r="Y68" s="113">
        <v>0</v>
      </c>
      <c r="Z68" s="113">
        <v>0</v>
      </c>
      <c r="AA68" s="113">
        <v>0</v>
      </c>
      <c r="AB68" s="113">
        <v>0</v>
      </c>
      <c r="AC68" s="29"/>
      <c r="AE68" s="114" t="s">
        <v>29</v>
      </c>
      <c r="AF68" s="112">
        <f>+AH68+AJ68+AL68+AN68+AP68+AR68+AT68+AV68+AX68+AZ68+BB68+BD68</f>
        <v>0</v>
      </c>
      <c r="AG68" s="112">
        <f>+AI68+AK68+AM68+AO68+AQ68+AS68+AU68+AW68+AY68+BA68+BC68+BE68</f>
        <v>0</v>
      </c>
      <c r="AH68" s="113">
        <v>0</v>
      </c>
      <c r="AI68" s="113">
        <v>0</v>
      </c>
      <c r="AJ68" s="113">
        <v>0</v>
      </c>
      <c r="AK68" s="113">
        <v>0</v>
      </c>
      <c r="AL68" s="113">
        <v>0</v>
      </c>
      <c r="AM68" s="113">
        <v>0</v>
      </c>
      <c r="AN68" s="113">
        <v>0</v>
      </c>
      <c r="AO68" s="113">
        <v>0</v>
      </c>
      <c r="AP68" s="113">
        <v>0</v>
      </c>
      <c r="AQ68" s="113">
        <v>0</v>
      </c>
      <c r="AR68" s="113">
        <v>0</v>
      </c>
      <c r="AS68" s="113">
        <v>0</v>
      </c>
      <c r="AT68" s="113">
        <v>0</v>
      </c>
      <c r="AU68" s="113">
        <v>0</v>
      </c>
      <c r="AV68" s="113">
        <v>0</v>
      </c>
      <c r="AW68" s="113">
        <v>0</v>
      </c>
      <c r="AX68" s="113">
        <v>0</v>
      </c>
      <c r="AY68" s="113">
        <v>0</v>
      </c>
      <c r="AZ68" s="113">
        <v>0</v>
      </c>
      <c r="BA68" s="113">
        <v>0</v>
      </c>
      <c r="BB68" s="113">
        <v>0</v>
      </c>
      <c r="BC68" s="113">
        <v>0</v>
      </c>
      <c r="BD68" s="113">
        <v>0</v>
      </c>
      <c r="BE68" s="113">
        <v>0</v>
      </c>
      <c r="BG68" s="115" t="s">
        <v>29</v>
      </c>
      <c r="BH68" s="112">
        <v>0</v>
      </c>
      <c r="BI68" s="112">
        <v>0</v>
      </c>
      <c r="BJ68" s="113">
        <v>0</v>
      </c>
      <c r="BK68" s="113">
        <v>0</v>
      </c>
      <c r="BL68" s="113">
        <v>0</v>
      </c>
      <c r="BM68" s="113">
        <v>0</v>
      </c>
      <c r="BN68" s="113">
        <v>0</v>
      </c>
      <c r="BO68" s="113">
        <v>0</v>
      </c>
      <c r="BP68" s="113">
        <v>0</v>
      </c>
      <c r="BQ68" s="113">
        <v>0</v>
      </c>
      <c r="BR68" s="113">
        <v>0</v>
      </c>
      <c r="BS68" s="113">
        <v>0</v>
      </c>
      <c r="BT68" s="113">
        <v>0</v>
      </c>
      <c r="BU68" s="113">
        <v>0</v>
      </c>
      <c r="BV68" s="113">
        <v>0</v>
      </c>
      <c r="BW68" s="113">
        <v>0</v>
      </c>
      <c r="BX68" s="113">
        <v>0</v>
      </c>
      <c r="BY68" s="113">
        <v>0</v>
      </c>
      <c r="BZ68" s="113">
        <v>0</v>
      </c>
      <c r="CA68" s="113">
        <v>0</v>
      </c>
      <c r="CB68" s="113">
        <v>0</v>
      </c>
      <c r="CC68" s="113">
        <v>0</v>
      </c>
      <c r="CD68" s="113">
        <v>0</v>
      </c>
      <c r="CE68" s="113">
        <v>0</v>
      </c>
      <c r="CF68" s="113">
        <v>0</v>
      </c>
      <c r="CG68" s="113">
        <v>0</v>
      </c>
    </row>
    <row r="69" spans="2:85">
      <c r="B69" s="29"/>
      <c r="C69" s="118"/>
      <c r="D69" s="1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</row>
    <row r="70" spans="2:85">
      <c r="B70" s="29"/>
      <c r="C70" s="118"/>
      <c r="D70" s="1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</row>
    <row r="71" spans="2:85">
      <c r="B71" s="29"/>
      <c r="C71" s="137"/>
      <c r="D71" s="137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137"/>
      <c r="AG71" s="137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138"/>
      <c r="BH71" s="137"/>
      <c r="BI71" s="137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</row>
    <row r="72" spans="2:85">
      <c r="B72" s="29"/>
      <c r="C72" s="118"/>
      <c r="D72" s="1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</row>
    <row r="73" spans="2:85">
      <c r="B73" s="29"/>
      <c r="C73" s="118"/>
      <c r="D73" s="1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</row>
    <row r="74" spans="2:85">
      <c r="B74" s="29"/>
      <c r="C74" s="118"/>
      <c r="D74" s="1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</row>
    <row r="75" spans="2:85">
      <c r="B75" s="29"/>
      <c r="C75" s="118"/>
      <c r="D75" s="1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</row>
    <row r="76" spans="2:85">
      <c r="B76" s="29"/>
      <c r="C76" s="118"/>
      <c r="D76" s="1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</row>
    <row r="77" spans="2:85">
      <c r="B77" s="29"/>
      <c r="C77" s="118"/>
      <c r="D77" s="1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</row>
    <row r="78" spans="2:85">
      <c r="B78" s="29"/>
      <c r="C78" s="118"/>
      <c r="D78" s="1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</row>
    <row r="79" spans="2:85">
      <c r="B79" s="29"/>
      <c r="C79" s="118"/>
      <c r="D79" s="1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</row>
    <row r="80" spans="2:85">
      <c r="B80" s="29"/>
      <c r="C80" s="118"/>
      <c r="D80" s="1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</row>
    <row r="81" spans="2:85">
      <c r="B81" s="29"/>
      <c r="C81" s="118"/>
      <c r="D81" s="1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</row>
    <row r="82" spans="2:85">
      <c r="B82" s="29"/>
      <c r="C82" s="118"/>
      <c r="D82" s="1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</row>
    <row r="83" spans="2:85">
      <c r="B83" s="29"/>
      <c r="C83" s="118"/>
      <c r="D83" s="1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</row>
    <row r="84" spans="2:85">
      <c r="B84" s="29"/>
      <c r="C84" s="118"/>
      <c r="D84" s="1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</row>
    <row r="85" spans="2:85">
      <c r="B85" s="29"/>
      <c r="C85" s="118"/>
      <c r="D85" s="1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</row>
    <row r="86" spans="2:85">
      <c r="B86" s="29"/>
      <c r="C86" s="118"/>
      <c r="D86" s="1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</row>
    <row r="87" spans="2:85">
      <c r="B87" s="29"/>
      <c r="C87" s="118"/>
      <c r="D87" s="1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</row>
    <row r="88" spans="2:85">
      <c r="B88" s="29"/>
      <c r="C88" s="118"/>
      <c r="D88" s="1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</row>
    <row r="89" spans="2:85">
      <c r="B89" s="29"/>
      <c r="C89" s="118"/>
      <c r="D89" s="1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</row>
    <row r="90" spans="2:85">
      <c r="B90" s="29"/>
      <c r="C90" s="118"/>
      <c r="D90" s="1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</row>
    <row r="91" spans="2:85">
      <c r="B91" s="29"/>
      <c r="C91" s="118"/>
      <c r="D91" s="1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</row>
    <row r="92" spans="2:85">
      <c r="B92" s="29"/>
      <c r="C92" s="118"/>
      <c r="D92" s="1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</row>
    <row r="93" spans="2:85">
      <c r="B93" s="29"/>
      <c r="C93" s="118"/>
      <c r="D93" s="1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</row>
    <row r="94" spans="2:85">
      <c r="B94" s="29"/>
      <c r="C94" s="118"/>
      <c r="D94" s="1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</row>
    <row r="95" spans="2:85">
      <c r="B95" s="29"/>
      <c r="C95" s="118"/>
      <c r="D95" s="1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</row>
    <row r="96" spans="2:85">
      <c r="B96" s="29"/>
      <c r="C96" s="118"/>
      <c r="D96" s="118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</row>
    <row r="97" spans="2:85">
      <c r="B97" s="29"/>
      <c r="C97" s="118"/>
      <c r="D97" s="1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</row>
    <row r="98" spans="2:85">
      <c r="B98" s="29"/>
      <c r="C98" s="118"/>
      <c r="D98" s="1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</row>
    <row r="99" spans="2:85">
      <c r="B99" s="29"/>
      <c r="C99" s="118"/>
      <c r="D99" s="1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</row>
    <row r="100" spans="2:85">
      <c r="B100" s="29"/>
      <c r="C100" s="118"/>
      <c r="D100" s="1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</row>
    <row r="101" spans="2:85">
      <c r="B101" s="29"/>
      <c r="C101" s="118"/>
      <c r="D101" s="1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</row>
    <row r="102" spans="2:85">
      <c r="B102" s="29"/>
      <c r="C102" s="118"/>
      <c r="D102" s="1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</row>
    <row r="103" spans="2:85">
      <c r="B103" s="29"/>
      <c r="C103" s="118"/>
      <c r="D103" s="1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</row>
    <row r="104" spans="2:85">
      <c r="B104" s="29"/>
      <c r="C104" s="118"/>
      <c r="D104" s="1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</row>
    <row r="105" spans="2:85">
      <c r="B105" s="29"/>
      <c r="C105" s="118"/>
      <c r="D105" s="1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</row>
    <row r="106" spans="2:85">
      <c r="B106" s="29"/>
      <c r="C106" s="118"/>
      <c r="D106" s="1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</row>
    <row r="107" spans="2:85">
      <c r="B107" s="29"/>
      <c r="C107" s="118"/>
      <c r="D107" s="1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</row>
    <row r="108" spans="2:85">
      <c r="B108" s="29"/>
      <c r="C108" s="118"/>
      <c r="D108" s="1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</row>
    <row r="109" spans="2:85">
      <c r="B109" s="29"/>
      <c r="C109" s="118"/>
      <c r="D109" s="1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</row>
    <row r="110" spans="2:85">
      <c r="B110" s="29"/>
      <c r="C110" s="118"/>
      <c r="D110" s="1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</row>
    <row r="111" spans="2:85">
      <c r="B111" s="29"/>
      <c r="C111" s="118"/>
      <c r="D111" s="1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</row>
    <row r="112" spans="2:85">
      <c r="B112" s="29"/>
      <c r="C112" s="118"/>
      <c r="D112" s="1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</row>
    <row r="113" spans="2:85">
      <c r="B113" s="29"/>
      <c r="C113" s="118"/>
      <c r="D113" s="1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</row>
    <row r="114" spans="2:85">
      <c r="B114" s="29"/>
      <c r="C114" s="118"/>
      <c r="D114" s="118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</row>
    <row r="115" spans="2:85">
      <c r="B115" s="29"/>
      <c r="C115" s="118"/>
      <c r="D115" s="1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</row>
    <row r="116" spans="2:85">
      <c r="B116" s="29"/>
      <c r="C116" s="118"/>
      <c r="D116" s="1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</row>
    <row r="117" spans="2:85">
      <c r="B117" s="29"/>
      <c r="C117" s="118"/>
      <c r="D117" s="1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</row>
    <row r="118" spans="2:85">
      <c r="B118" s="29"/>
      <c r="C118" s="118"/>
      <c r="D118" s="1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</row>
    <row r="119" spans="2:85">
      <c r="B119" s="29"/>
      <c r="C119" s="118"/>
      <c r="D119" s="1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</row>
    <row r="120" spans="2:85">
      <c r="B120" s="29"/>
      <c r="C120" s="118"/>
      <c r="D120" s="1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</row>
    <row r="121" spans="2:85">
      <c r="B121" s="29"/>
      <c r="C121" s="118"/>
      <c r="D121" s="1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</row>
    <row r="122" spans="2:85">
      <c r="B122" s="29"/>
      <c r="C122" s="118"/>
      <c r="D122" s="1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</row>
    <row r="123" spans="2:85">
      <c r="B123" s="29"/>
      <c r="C123" s="118"/>
      <c r="D123" s="1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</row>
    <row r="124" spans="2:85">
      <c r="B124" s="29"/>
      <c r="C124" s="118"/>
      <c r="D124" s="1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</row>
    <row r="125" spans="2:85">
      <c r="B125" s="29"/>
      <c r="C125" s="118"/>
      <c r="D125" s="1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</row>
    <row r="126" spans="2:85">
      <c r="B126" s="29"/>
      <c r="C126" s="118"/>
      <c r="D126" s="1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</row>
    <row r="127" spans="2:85">
      <c r="B127" s="29"/>
      <c r="C127" s="118"/>
      <c r="D127" s="1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</row>
    <row r="128" spans="2:85">
      <c r="B128" s="29"/>
      <c r="C128" s="118"/>
      <c r="D128" s="118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</row>
    <row r="129" spans="2:85">
      <c r="B129" s="29"/>
      <c r="C129" s="118"/>
      <c r="D129" s="1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</row>
    <row r="130" spans="2:85">
      <c r="B130" s="29"/>
      <c r="C130" s="118"/>
      <c r="D130" s="1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</row>
    <row r="131" spans="2:85">
      <c r="B131" s="29"/>
      <c r="C131" s="118"/>
      <c r="D131" s="1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</row>
    <row r="132" spans="2:85">
      <c r="B132" s="29"/>
      <c r="C132" s="118"/>
      <c r="D132" s="1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</row>
    <row r="133" spans="2:85">
      <c r="B133" s="29"/>
      <c r="C133" s="118"/>
      <c r="D133" s="1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</row>
    <row r="134" spans="2:85">
      <c r="B134" s="29"/>
      <c r="C134" s="118"/>
      <c r="D134" s="1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</row>
    <row r="135" spans="2:85">
      <c r="B135" s="29"/>
      <c r="C135" s="118"/>
      <c r="D135" s="1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</row>
    <row r="136" spans="2:85">
      <c r="B136" s="29"/>
      <c r="C136" s="118"/>
      <c r="D136" s="1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</row>
    <row r="137" spans="2:85">
      <c r="B137" s="29"/>
      <c r="C137" s="118"/>
      <c r="D137" s="1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</row>
    <row r="138" spans="2:85">
      <c r="B138" s="29"/>
      <c r="C138" s="118"/>
      <c r="D138" s="1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</row>
    <row r="139" spans="2:85">
      <c r="B139" s="29"/>
      <c r="C139" s="118"/>
      <c r="D139" s="1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</row>
    <row r="140" spans="2:85">
      <c r="B140" s="29"/>
      <c r="C140" s="118"/>
      <c r="D140" s="1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</row>
    <row r="141" spans="2:85">
      <c r="B141" s="29"/>
      <c r="C141" s="118"/>
      <c r="D141" s="1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</row>
    <row r="142" spans="2:85">
      <c r="B142" s="29"/>
      <c r="C142" s="118"/>
      <c r="D142" s="1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</row>
    <row r="143" spans="2:85">
      <c r="B143" s="29"/>
      <c r="C143" s="118"/>
      <c r="D143" s="1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</row>
    <row r="144" spans="2:85">
      <c r="B144" s="29"/>
      <c r="C144" s="118"/>
      <c r="D144" s="1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</row>
    <row r="145" spans="2:85">
      <c r="B145" s="29"/>
      <c r="C145" s="118"/>
      <c r="D145" s="1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</row>
    <row r="146" spans="2:85">
      <c r="B146" s="29"/>
      <c r="C146" s="118"/>
      <c r="D146" s="1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</row>
    <row r="147" spans="2:85">
      <c r="B147" s="29"/>
      <c r="C147" s="118"/>
      <c r="D147" s="1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</row>
    <row r="148" spans="2:85">
      <c r="B148" s="29"/>
      <c r="C148" s="118"/>
      <c r="D148" s="1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</row>
    <row r="149" spans="2:85">
      <c r="B149" s="29"/>
      <c r="C149" s="118"/>
      <c r="D149" s="1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</row>
    <row r="150" spans="2:85">
      <c r="B150" s="29"/>
      <c r="C150" s="118"/>
      <c r="D150" s="1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</row>
    <row r="151" spans="2:85">
      <c r="B151" s="29"/>
      <c r="C151" s="118"/>
      <c r="D151" s="1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</row>
    <row r="152" spans="2:85">
      <c r="B152" s="29"/>
      <c r="C152" s="118"/>
      <c r="D152" s="1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</row>
    <row r="153" spans="2:85">
      <c r="B153" s="29"/>
      <c r="C153" s="118"/>
      <c r="D153" s="1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</row>
    <row r="154" spans="2:85">
      <c r="B154" s="29"/>
      <c r="C154" s="118"/>
      <c r="D154" s="1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</row>
    <row r="155" spans="2:85">
      <c r="B155" s="29"/>
      <c r="C155" s="118"/>
      <c r="D155" s="1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</row>
    <row r="156" spans="2:85">
      <c r="B156" s="29"/>
      <c r="C156" s="118"/>
      <c r="D156" s="1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</row>
    <row r="157" spans="2:85">
      <c r="B157" s="29"/>
      <c r="C157" s="118"/>
      <c r="D157" s="1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</row>
    <row r="158" spans="2:85">
      <c r="B158" s="29"/>
      <c r="C158" s="118"/>
      <c r="D158" s="1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</row>
    <row r="159" spans="2:85">
      <c r="B159" s="29"/>
      <c r="C159" s="118"/>
      <c r="D159" s="1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</row>
    <row r="160" spans="2:85">
      <c r="B160" s="29"/>
      <c r="C160" s="118"/>
      <c r="D160" s="1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</row>
    <row r="161" spans="2:85">
      <c r="B161" s="29"/>
      <c r="C161" s="118"/>
      <c r="D161" s="1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</row>
    <row r="162" spans="2:85">
      <c r="B162" s="29"/>
      <c r="C162" s="118"/>
      <c r="D162" s="1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</row>
    <row r="163" spans="2:85">
      <c r="B163" s="29"/>
      <c r="C163" s="118"/>
      <c r="D163" s="1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</row>
    <row r="164" spans="2:85">
      <c r="B164" s="29"/>
      <c r="C164" s="118"/>
      <c r="D164" s="1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</row>
    <row r="165" spans="2:85">
      <c r="B165" s="29"/>
      <c r="C165" s="118"/>
      <c r="D165" s="1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</row>
    <row r="166" spans="2:85">
      <c r="B166" s="29"/>
      <c r="C166" s="118"/>
      <c r="D166" s="1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</row>
    <row r="167" spans="2:85">
      <c r="B167" s="29"/>
      <c r="C167" s="118"/>
      <c r="D167" s="1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</row>
    <row r="168" spans="2:85">
      <c r="B168" s="29"/>
      <c r="C168" s="118"/>
      <c r="D168" s="1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</row>
    <row r="169" spans="2:85">
      <c r="B169" s="29"/>
      <c r="C169" s="118"/>
      <c r="D169" s="1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</row>
    <row r="170" spans="2:85">
      <c r="B170" s="29"/>
      <c r="C170" s="118"/>
      <c r="D170" s="1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</row>
    <row r="171" spans="2:85">
      <c r="B171" s="29"/>
      <c r="C171" s="118"/>
      <c r="D171" s="1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</row>
    <row r="172" spans="2:85">
      <c r="B172" s="29"/>
      <c r="C172" s="118"/>
      <c r="D172" s="1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</row>
    <row r="173" spans="2:85">
      <c r="B173" s="29"/>
      <c r="C173" s="118"/>
      <c r="D173" s="1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</row>
    <row r="174" spans="2:85">
      <c r="B174" s="29"/>
      <c r="C174" s="118"/>
      <c r="D174" s="1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</row>
    <row r="175" spans="2:85">
      <c r="B175" s="29"/>
      <c r="C175" s="118"/>
      <c r="D175" s="1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</row>
    <row r="176" spans="2:85">
      <c r="B176" s="29"/>
      <c r="C176" s="118"/>
      <c r="D176" s="1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</row>
    <row r="177" spans="2:85">
      <c r="B177" s="29"/>
      <c r="C177" s="118"/>
      <c r="D177" s="1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</row>
  </sheetData>
  <mergeCells count="36">
    <mergeCell ref="E42:F42"/>
    <mergeCell ref="G42:H42"/>
    <mergeCell ref="I42:J42"/>
    <mergeCell ref="K42:L42"/>
    <mergeCell ref="U42:V42"/>
    <mergeCell ref="Y42:Z42"/>
    <mergeCell ref="AA42:AB42"/>
    <mergeCell ref="M42:N42"/>
    <mergeCell ref="O42:P42"/>
    <mergeCell ref="Q42:R42"/>
    <mergeCell ref="S42:T42"/>
    <mergeCell ref="W42:X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BZ42:CA42"/>
    <mergeCell ref="CB42:CC42"/>
    <mergeCell ref="CD42:CE42"/>
    <mergeCell ref="CF42:CG42"/>
    <mergeCell ref="BR42:BS42"/>
    <mergeCell ref="BT42:BU42"/>
    <mergeCell ref="BV42:BW42"/>
    <mergeCell ref="BX42:BY42"/>
  </mergeCells>
  <phoneticPr fontId="3" type="noConversion"/>
  <printOptions horizontalCentered="1" verticalCentered="1"/>
  <pageMargins left="0.78740157480314965" right="0.78740157480314965" top="0.98425196850393704" bottom="0.98425196850393704" header="0" footer="0"/>
  <pageSetup scale="47" orientation="landscape" r:id="rId1"/>
  <headerFooter alignWithMargins="0"/>
  <colBreaks count="2" manualBreakCount="2">
    <brk id="29" max="67" man="1"/>
    <brk id="57" max="67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35"/>
  <sheetViews>
    <sheetView zoomScaleNormal="100" workbookViewId="0"/>
  </sheetViews>
  <sheetFormatPr baseColWidth="10" defaultColWidth="11.44140625" defaultRowHeight="12.6"/>
  <cols>
    <col min="1" max="1" width="2.44140625" style="9" customWidth="1"/>
    <col min="2" max="2" width="18.33203125" style="9" customWidth="1"/>
    <col min="3" max="3" width="19.6640625" style="9" customWidth="1"/>
    <col min="4" max="7" width="21.33203125" style="9" customWidth="1"/>
    <col min="8" max="8" width="2.6640625" style="9" customWidth="1"/>
    <col min="9" max="16384" width="11.44140625" style="9"/>
  </cols>
  <sheetData>
    <row r="2" spans="1:9">
      <c r="G2" s="9" t="s">
        <v>21</v>
      </c>
    </row>
    <row r="3" spans="1:9">
      <c r="H3" s="31"/>
    </row>
    <row r="4" spans="1:9" ht="14.25" customHeight="1"/>
    <row r="5" spans="1:9" ht="20.25" customHeight="1">
      <c r="B5" s="12"/>
      <c r="C5" s="12"/>
      <c r="D5" s="12"/>
      <c r="E5" s="12"/>
      <c r="F5" s="12"/>
      <c r="G5" s="12"/>
    </row>
    <row r="6" spans="1:9" ht="26.25" customHeight="1">
      <c r="B6" s="349" t="s">
        <v>149</v>
      </c>
      <c r="C6" s="350"/>
      <c r="D6" s="159" t="s">
        <v>144</v>
      </c>
      <c r="E6" s="165" t="s">
        <v>89</v>
      </c>
      <c r="F6" s="159" t="s">
        <v>93</v>
      </c>
      <c r="G6" s="168" t="s">
        <v>87</v>
      </c>
    </row>
    <row r="7" spans="1:9" ht="20.399999999999999">
      <c r="A7" s="12"/>
      <c r="B7" s="149"/>
      <c r="C7" s="151" t="s">
        <v>94</v>
      </c>
      <c r="D7" s="160" t="s">
        <v>95</v>
      </c>
      <c r="E7" s="151" t="s">
        <v>95</v>
      </c>
      <c r="F7" s="160"/>
      <c r="G7" s="169" t="s">
        <v>95</v>
      </c>
      <c r="I7" s="9" t="s">
        <v>21</v>
      </c>
    </row>
    <row r="8" spans="1:9">
      <c r="A8" s="12"/>
      <c r="B8" s="143"/>
      <c r="C8" s="152" t="s">
        <v>96</v>
      </c>
      <c r="D8" s="161" t="s">
        <v>97</v>
      </c>
      <c r="E8" s="152" t="s">
        <v>97</v>
      </c>
      <c r="F8" s="161"/>
      <c r="G8" s="170" t="s">
        <v>97</v>
      </c>
    </row>
    <row r="9" spans="1:9">
      <c r="A9" s="12"/>
      <c r="B9" s="143"/>
      <c r="C9" s="152" t="s">
        <v>98</v>
      </c>
      <c r="D9" s="161" t="s">
        <v>99</v>
      </c>
      <c r="E9" s="152" t="s">
        <v>99</v>
      </c>
      <c r="F9" s="161"/>
      <c r="G9" s="170" t="s">
        <v>99</v>
      </c>
    </row>
    <row r="10" spans="1:9" ht="20.399999999999999">
      <c r="A10" s="12"/>
      <c r="B10" s="143"/>
      <c r="C10" s="152" t="s">
        <v>100</v>
      </c>
      <c r="D10" s="161" t="s">
        <v>101</v>
      </c>
      <c r="E10" s="152" t="s">
        <v>101</v>
      </c>
      <c r="F10" s="161"/>
      <c r="G10" s="170" t="s">
        <v>101</v>
      </c>
    </row>
    <row r="11" spans="1:9" ht="20.399999999999999">
      <c r="A11" s="12"/>
      <c r="B11" s="143"/>
      <c r="C11" s="153" t="s">
        <v>102</v>
      </c>
      <c r="D11" s="145" t="s">
        <v>103</v>
      </c>
      <c r="E11" s="166" t="s">
        <v>146</v>
      </c>
      <c r="F11" s="145"/>
      <c r="G11" s="140" t="s">
        <v>104</v>
      </c>
    </row>
    <row r="12" spans="1:9" ht="20.399999999999999">
      <c r="A12" s="12"/>
      <c r="B12" s="143"/>
      <c r="C12" s="152" t="s">
        <v>105</v>
      </c>
      <c r="D12" s="161" t="s">
        <v>106</v>
      </c>
      <c r="E12" s="152" t="s">
        <v>106</v>
      </c>
      <c r="F12" s="161"/>
      <c r="G12" s="170" t="s">
        <v>106</v>
      </c>
    </row>
    <row r="13" spans="1:9" ht="20.399999999999999">
      <c r="A13" s="12"/>
      <c r="B13" s="143" t="s">
        <v>126</v>
      </c>
      <c r="C13" s="152" t="s">
        <v>3</v>
      </c>
      <c r="D13" s="161" t="s">
        <v>107</v>
      </c>
      <c r="E13" s="152" t="s">
        <v>108</v>
      </c>
      <c r="F13" s="161"/>
      <c r="G13" s="170" t="s">
        <v>107</v>
      </c>
    </row>
    <row r="14" spans="1:9" ht="51">
      <c r="A14" s="12"/>
      <c r="B14" s="143"/>
      <c r="C14" s="152" t="s">
        <v>109</v>
      </c>
      <c r="D14" s="161" t="s">
        <v>110</v>
      </c>
      <c r="E14" s="152" t="s">
        <v>110</v>
      </c>
      <c r="F14" s="161"/>
      <c r="G14" s="170" t="s">
        <v>111</v>
      </c>
    </row>
    <row r="15" spans="1:9" ht="30.6">
      <c r="A15" s="12"/>
      <c r="B15" s="150"/>
      <c r="C15" s="154" t="s">
        <v>112</v>
      </c>
      <c r="D15" s="162" t="s">
        <v>113</v>
      </c>
      <c r="E15" s="154" t="s">
        <v>113</v>
      </c>
      <c r="F15" s="162"/>
      <c r="G15" s="171" t="s">
        <v>113</v>
      </c>
    </row>
    <row r="16" spans="1:9" ht="12.75" customHeight="1">
      <c r="A16" s="12"/>
      <c r="B16" s="144"/>
      <c r="C16" s="351" t="s">
        <v>94</v>
      </c>
      <c r="D16" s="352" t="s">
        <v>95</v>
      </c>
      <c r="E16" s="353"/>
      <c r="F16" s="352" t="s">
        <v>95</v>
      </c>
      <c r="G16" s="348" t="s">
        <v>95</v>
      </c>
    </row>
    <row r="17" spans="1:7">
      <c r="A17" s="12"/>
      <c r="B17" s="144"/>
      <c r="C17" s="351"/>
      <c r="D17" s="352"/>
      <c r="E17" s="353"/>
      <c r="F17" s="352"/>
      <c r="G17" s="348"/>
    </row>
    <row r="18" spans="1:7">
      <c r="A18" s="12"/>
      <c r="B18" s="144"/>
      <c r="C18" s="156" t="s">
        <v>96</v>
      </c>
      <c r="D18" s="161" t="s">
        <v>97</v>
      </c>
      <c r="E18" s="152"/>
      <c r="F18" s="161" t="s">
        <v>97</v>
      </c>
      <c r="G18" s="170" t="s">
        <v>97</v>
      </c>
    </row>
    <row r="19" spans="1:7" ht="30.6">
      <c r="A19" s="12"/>
      <c r="B19" s="144" t="s">
        <v>114</v>
      </c>
      <c r="C19" s="156" t="s">
        <v>98</v>
      </c>
      <c r="D19" s="161" t="s">
        <v>99</v>
      </c>
      <c r="E19" s="152"/>
      <c r="F19" s="161" t="s">
        <v>99</v>
      </c>
      <c r="G19" s="170" t="s">
        <v>99</v>
      </c>
    </row>
    <row r="20" spans="1:7" ht="12.75" customHeight="1">
      <c r="A20" s="12"/>
      <c r="B20" s="144"/>
      <c r="C20" s="354" t="s">
        <v>100</v>
      </c>
      <c r="D20" s="342" t="s">
        <v>101</v>
      </c>
      <c r="E20" s="344"/>
      <c r="F20" s="342" t="s">
        <v>101</v>
      </c>
      <c r="G20" s="346" t="s">
        <v>115</v>
      </c>
    </row>
    <row r="21" spans="1:7">
      <c r="A21" s="12"/>
      <c r="B21" s="145"/>
      <c r="C21" s="355"/>
      <c r="D21" s="343"/>
      <c r="E21" s="345"/>
      <c r="F21" s="343"/>
      <c r="G21" s="347"/>
    </row>
    <row r="22" spans="1:7" ht="20.399999999999999">
      <c r="A22" s="12"/>
      <c r="B22" s="145"/>
      <c r="C22" s="155" t="s">
        <v>102</v>
      </c>
      <c r="D22" s="145" t="s">
        <v>116</v>
      </c>
      <c r="E22" s="153"/>
      <c r="F22" s="145">
        <v>4</v>
      </c>
      <c r="G22" s="140">
        <v>2</v>
      </c>
    </row>
    <row r="23" spans="1:7" ht="20.399999999999999">
      <c r="A23" s="12"/>
      <c r="B23" s="145"/>
      <c r="C23" s="156" t="s">
        <v>105</v>
      </c>
      <c r="D23" s="161" t="s">
        <v>106</v>
      </c>
      <c r="E23" s="152"/>
      <c r="F23" s="161" t="s">
        <v>106</v>
      </c>
      <c r="G23" s="170" t="s">
        <v>106</v>
      </c>
    </row>
    <row r="24" spans="1:7">
      <c r="A24" s="12"/>
      <c r="B24" s="145"/>
      <c r="C24" s="156" t="s">
        <v>117</v>
      </c>
      <c r="D24" s="161" t="s">
        <v>118</v>
      </c>
      <c r="E24" s="152"/>
      <c r="F24" s="161" t="s">
        <v>118</v>
      </c>
      <c r="G24" s="170" t="s">
        <v>118</v>
      </c>
    </row>
    <row r="25" spans="1:7" ht="51">
      <c r="A25" s="12"/>
      <c r="B25" s="146"/>
      <c r="C25" s="157" t="s">
        <v>109</v>
      </c>
      <c r="D25" s="163" t="s">
        <v>110</v>
      </c>
      <c r="E25" s="167"/>
      <c r="F25" s="163" t="s">
        <v>119</v>
      </c>
      <c r="G25" s="172" t="s">
        <v>111</v>
      </c>
    </row>
    <row r="26" spans="1:7" ht="34.5" customHeight="1">
      <c r="A26" s="12"/>
      <c r="B26" s="174"/>
      <c r="C26" s="155" t="s">
        <v>112</v>
      </c>
      <c r="D26" s="145" t="s">
        <v>113</v>
      </c>
      <c r="E26" s="153"/>
      <c r="F26" s="145" t="s">
        <v>120</v>
      </c>
      <c r="G26" s="140" t="s">
        <v>113</v>
      </c>
    </row>
    <row r="27" spans="1:7" ht="20.399999999999999">
      <c r="A27" s="12"/>
      <c r="B27" s="175"/>
      <c r="C27" s="176" t="s">
        <v>121</v>
      </c>
      <c r="D27" s="177"/>
      <c r="E27" s="178"/>
      <c r="F27" s="177"/>
      <c r="G27" s="179" t="s">
        <v>95</v>
      </c>
    </row>
    <row r="28" spans="1:7" ht="20.399999999999999">
      <c r="A28" s="12"/>
      <c r="B28" s="147" t="s">
        <v>155</v>
      </c>
      <c r="C28" s="157" t="s">
        <v>96</v>
      </c>
      <c r="D28" s="163"/>
      <c r="E28" s="167"/>
      <c r="F28" s="163"/>
      <c r="G28" s="172" t="s">
        <v>97</v>
      </c>
    </row>
    <row r="29" spans="1:7" ht="25.2">
      <c r="A29" s="12"/>
      <c r="B29" s="146" t="s">
        <v>122</v>
      </c>
      <c r="C29" s="157" t="s">
        <v>98</v>
      </c>
      <c r="D29" s="163"/>
      <c r="E29" s="167"/>
      <c r="F29" s="163"/>
      <c r="G29" s="172" t="s">
        <v>123</v>
      </c>
    </row>
    <row r="30" spans="1:7" ht="20.399999999999999">
      <c r="A30" s="12"/>
      <c r="B30" s="146"/>
      <c r="C30" s="157" t="s">
        <v>117</v>
      </c>
      <c r="D30" s="163"/>
      <c r="E30" s="167"/>
      <c r="F30" s="163"/>
      <c r="G30" s="172" t="s">
        <v>124</v>
      </c>
    </row>
    <row r="31" spans="1:7">
      <c r="A31" s="12"/>
      <c r="B31" s="148"/>
      <c r="C31" s="158" t="s">
        <v>125</v>
      </c>
      <c r="D31" s="164"/>
      <c r="E31" s="154"/>
      <c r="F31" s="162"/>
      <c r="G31" s="173">
        <v>500000</v>
      </c>
    </row>
    <row r="32" spans="1:7" ht="16.2">
      <c r="B32" s="141"/>
      <c r="C32" s="12"/>
      <c r="D32" s="12"/>
      <c r="F32" s="12"/>
    </row>
    <row r="33" spans="2:4">
      <c r="C33" s="12"/>
      <c r="D33" s="12"/>
    </row>
    <row r="34" spans="2:4">
      <c r="B34" s="142" t="s">
        <v>148</v>
      </c>
      <c r="C34" s="12"/>
      <c r="D34" s="12"/>
    </row>
    <row r="35" spans="2:4">
      <c r="B35" s="142" t="s">
        <v>147</v>
      </c>
    </row>
  </sheetData>
  <mergeCells count="11">
    <mergeCell ref="C20:C21"/>
    <mergeCell ref="B6:C6"/>
    <mergeCell ref="C16:C17"/>
    <mergeCell ref="D16:D17"/>
    <mergeCell ref="E16:E17"/>
    <mergeCell ref="F16:F17"/>
    <mergeCell ref="D20:D21"/>
    <mergeCell ref="E20:E21"/>
    <mergeCell ref="F20:F21"/>
    <mergeCell ref="G20:G21"/>
    <mergeCell ref="G16:G17"/>
  </mergeCells>
  <phoneticPr fontId="3" type="noConversion"/>
  <hyperlinks>
    <hyperlink ref="E11" location="PLANES!B35" display="1 o 6 giros[2]" xr:uid="{00000000-0004-0000-0500-000000000000}"/>
    <hyperlink ref="B35" location="_ftnref1" display="_ftnref1" xr:uid="{00000000-0004-0000-0500-000001000000}"/>
    <hyperlink ref="B6:C6" location="PLANES!B34" display="INSTRUMENTO" xr:uid="{00000000-0004-0000-0500-000002000000}"/>
    <hyperlink ref="B34" location="_ftnref1" display="_ftnref1" xr:uid="{00000000-0004-0000-0500-000003000000}"/>
  </hyperlinks>
  <printOptions horizontalCentered="1" verticalCentered="1"/>
  <pageMargins left="0.78740157480314965" right="0.78740157480314965" top="0.98425196850393704" bottom="0.98425196850393704" header="0" footer="0"/>
  <pageSetup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9</vt:i4>
      </vt:variant>
    </vt:vector>
  </HeadingPairs>
  <TitlesOfParts>
    <vt:vector size="15" baseType="lpstr">
      <vt:lpstr>INDICE</vt:lpstr>
      <vt:lpstr>SITUACION GENERAL</vt:lpstr>
      <vt:lpstr>N° CONTRATOS Y SALDO AC.</vt:lpstr>
      <vt:lpstr>MODALIDADES</vt:lpstr>
      <vt:lpstr>EDAD Y GENERO</vt:lpstr>
      <vt:lpstr>PLANES</vt:lpstr>
      <vt:lpstr>'EDAD Y GENERO'!Área_de_impresión</vt:lpstr>
      <vt:lpstr>INDICE!Área_de_impresión</vt:lpstr>
      <vt:lpstr>MODALIDADES!Área_de_impresión</vt:lpstr>
      <vt:lpstr>'N° CONTRATOS Y SALDO AC.'!Área_de_impresión</vt:lpstr>
      <vt:lpstr>PLANES!Área_de_impresión</vt:lpstr>
      <vt:lpstr>'SITUACION GENERAL'!Área_de_impresión</vt:lpstr>
      <vt:lpstr>MODALIDADES!Títulos_a_imprimir</vt:lpstr>
      <vt:lpstr>'N° CONTRATOS Y SALDO AC.'!Títulos_a_imprimir</vt:lpstr>
      <vt:lpstr>'SITUACION GENERAL'!Títulos_a_imprimir</vt:lpstr>
    </vt:vector>
  </TitlesOfParts>
  <Company>SBIF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creator>Superintendencia de Bancos e Instituciones Financieras - SBIF</dc:creator>
  <cp:lastModifiedBy>Luciano Espinoza Vásquez</cp:lastModifiedBy>
  <cp:lastPrinted>2007-12-13T13:58:18Z</cp:lastPrinted>
  <dcterms:created xsi:type="dcterms:W3CDTF">2004-10-18T17:25:34Z</dcterms:created>
  <dcterms:modified xsi:type="dcterms:W3CDTF">2019-12-04T13:14:05Z</dcterms:modified>
</cp:coreProperties>
</file>