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<sst xmlns="http://schemas.openxmlformats.org/spreadsheetml/2006/main" count="153" uniqueCount="100">
  <si>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</si>
  <si>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</si>
  <si>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</si>
  <si>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</si>
  <si>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</si>
  <si>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</si>
  <si>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</si>
  <si>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</si>
  <si>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</si>
  <si>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</si>
  <si>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</si>
  <si>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</si>
  <si>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</si>
  <si>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</si>
  <si>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</si>
  <si>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</si>
  <si>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</si>
  <si>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</si>
  <si>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</si>
  <si>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</si>
  <si>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</si>
  <si>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</si>
  <si>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</si>
  <si>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</si>
  <si>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</si>
  <si>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</si>
  <si>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</si>
  <si>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</si>
  <si>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</si>
  <si>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</si>
  <si>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</si>
  <si>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</si>
  <si>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</si>
  <si>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</si>
  <si>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</si>
  <si>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</si>
  <si>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</si>
  <si>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</si>
  <si>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</si>
  <si>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</si>
  <si>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</si>
  <si>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</si>
  <si>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</si>
  <si>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</si>
  <si>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</si>
  <si>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</si>
  <si>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</si>
  <si>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</si>
  <si>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</si>
  <si>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</si>
  <si>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</si>
  <si>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</si>
  <si>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</si>
  <si>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</si>
  <si>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</si>
  <si>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</si>
  <si>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</si>
  <si>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</si>
  <si>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</si>
  <si>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</si>
  <si>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</si>
  <si>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</si>
  <si>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</si>
  <si>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</si>
  <si>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</si>
  <si>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</si>
  <si>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</si>
  <si>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</si>
  <si>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</si>
  <si>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</si>
  <si>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</si>
  <si>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</si>
  <si>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</si>
  <si>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</si>
  <si>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</si>
  <si>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</si>
  <si>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</si>
  <si>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</si>
  <si>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</si>
  <si>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</si>
  <si>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</si>
  <si>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</si>
  <si>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</si>
  <si>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</si>
  <si>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</si>
  <si>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</si>
  <si>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</si>
  <si>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</si>
  <si>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</si>
  <si>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</si>
  <si>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</si>
  <si>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</si>
  <si>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</si>
  <si>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</si>
  <si>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</si>
  <si>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</si>
  <si>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>FID</t>
  </si>
  <si>
    <t xml:space="preserve">      (entre el 1 de enero y  30 de junio de 2022)</t>
  </si>
  <si>
    <t xml:space="preserve">      (entre el 1 de enero y 30 de junio de 2022, montos expresados en miles de pesos de junio de 2022)</t>
  </si>
  <si>
    <t xml:space="preserve">      (entre el 1 de enero y 30 de junio de 2021, montos expresados en  pesos de junio de 2022)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</si>
</sst>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7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6" fillId="33" borderId="0" xfId="58" applyFont="1" applyFill="1" applyBorder="1" applyAlignment="1" quotePrefix="1">
      <alignment horizontal="left"/>
      <protection/>
    </xf>
    <xf numFmtId="0" fontId="27" fillId="33" borderId="0" xfId="58" applyFont="1" applyFill="1">
      <alignment/>
      <protection/>
    </xf>
    <xf numFmtId="0" fontId="27" fillId="33" borderId="0" xfId="58" applyFont="1" applyFill="1" applyBorder="1" applyAlignment="1">
      <alignment horizontal="right"/>
      <protection/>
    </xf>
    <xf numFmtId="0" fontId="27" fillId="33" borderId="0" xfId="58" applyFont="1" applyFill="1" applyBorder="1" applyAlignment="1" quotePrefix="1">
      <alignment horizontal="right"/>
      <protection/>
    </xf>
    <xf numFmtId="3" fontId="27" fillId="33" borderId="0" xfId="51" applyNumberFormat="1" applyFont="1" applyFill="1" applyBorder="1" applyAlignment="1">
      <alignment/>
    </xf>
    <xf numFmtId="3" fontId="27" fillId="33" borderId="0" xfId="58" applyNumberFormat="1" applyFont="1" applyFill="1" applyBorder="1">
      <alignment/>
      <protection/>
    </xf>
    <xf numFmtId="0" fontId="27" fillId="33" borderId="0" xfId="59" applyFont="1" applyFill="1" applyBorder="1" applyAlignment="1">
      <alignment horizontal="right"/>
      <protection/>
    </xf>
    <xf numFmtId="0" fontId="27" fillId="33" borderId="0" xfId="59" applyFont="1" applyFill="1" applyBorder="1" applyAlignment="1" quotePrefix="1">
      <alignment horizontal="right"/>
      <protection/>
    </xf>
    <xf numFmtId="3" fontId="27" fillId="33" borderId="0" xfId="52" applyNumberFormat="1" applyFont="1" applyFill="1" applyBorder="1" applyAlignment="1">
      <alignment/>
    </xf>
    <xf numFmtId="38" fontId="27" fillId="33" borderId="0" xfId="60" applyNumberFormat="1" applyFont="1" applyFill="1" applyBorder="1" applyAlignment="1">
      <alignment horizontal="right"/>
      <protection/>
    </xf>
    <xf numFmtId="0" fontId="27" fillId="33" borderId="0" xfId="60" applyFont="1" applyFill="1" applyBorder="1" applyAlignment="1">
      <alignment horizontal="right"/>
      <protection/>
    </xf>
    <xf numFmtId="0" fontId="27" fillId="33" borderId="0" xfId="60" applyFont="1" applyFill="1" applyBorder="1" applyAlignment="1" quotePrefix="1">
      <alignment horizontal="right"/>
      <protection/>
    </xf>
    <xf numFmtId="3" fontId="27" fillId="33" borderId="0" xfId="60" applyNumberFormat="1" applyFont="1" applyFill="1" applyBorder="1">
      <alignment/>
      <protection/>
    </xf>
    <xf numFmtId="0" fontId="26" fillId="33" borderId="0" xfId="60" applyFont="1" applyFill="1" applyBorder="1">
      <alignment/>
      <protection/>
    </xf>
    <xf numFmtId="169" fontId="27" fillId="33" borderId="0" xfId="53" applyNumberFormat="1" applyFont="1" applyFill="1" applyBorder="1" applyAlignment="1">
      <alignment/>
    </xf>
    <xf numFmtId="38" fontId="27" fillId="33" borderId="0" xfId="60" applyNumberFormat="1" applyFont="1" applyFill="1" applyBorder="1">
      <alignment/>
      <protection/>
    </xf>
    <xf numFmtId="0" fontId="27" fillId="33" borderId="0" xfId="60" applyFont="1" applyFill="1" applyBorder="1">
      <alignment/>
      <protection/>
    </xf>
    <xf numFmtId="0" fontId="27" fillId="33" borderId="0" xfId="61" applyFont="1" applyFill="1" applyBorder="1" applyAlignment="1" quotePrefix="1">
      <alignment horizontal="left"/>
      <protection/>
    </xf>
    <xf numFmtId="0" fontId="26" fillId="33" borderId="0" xfId="61" applyFont="1" applyFill="1" applyBorder="1" applyAlignment="1" quotePrefix="1">
      <alignment horizontal="left"/>
      <protection/>
    </xf>
    <xf numFmtId="0" fontId="27" fillId="33" borderId="0" xfId="61" applyFont="1" applyFill="1" applyBorder="1">
      <alignment/>
      <protection/>
    </xf>
    <xf numFmtId="0" fontId="27" fillId="33" borderId="0" xfId="6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/>
    </xf>
    <xf numFmtId="3" fontId="27" fillId="33" borderId="0" xfId="61" applyNumberFormat="1" applyFont="1" applyFill="1" applyBorder="1">
      <alignment/>
      <protection/>
    </xf>
    <xf numFmtId="3" fontId="27" fillId="33" borderId="0" xfId="61" applyNumberFormat="1" applyFont="1" applyFill="1" applyBorder="1" applyAlignment="1">
      <alignment horizontal="right"/>
      <protection/>
    </xf>
    <xf numFmtId="3" fontId="27" fillId="33" borderId="0" xfId="54" applyNumberFormat="1" applyFont="1" applyFill="1" applyBorder="1" applyAlignment="1">
      <alignment horizontal="right"/>
    </xf>
    <xf numFmtId="0" fontId="27" fillId="33" borderId="0" xfId="58" applyFont="1" applyFill="1" applyBorder="1">
      <alignment/>
      <protection/>
    </xf>
    <xf numFmtId="0" fontId="27" fillId="33" borderId="10" xfId="58" applyFont="1" applyFill="1" applyBorder="1">
      <alignment/>
      <protection/>
    </xf>
    <xf numFmtId="38" fontId="27" fillId="33" borderId="0" xfId="58" applyNumberFormat="1" applyFont="1" applyFill="1" applyBorder="1">
      <alignment/>
      <protection/>
    </xf>
    <xf numFmtId="49" fontId="27" fillId="33" borderId="0" xfId="58" applyNumberFormat="1" applyFont="1" applyFill="1" applyBorder="1" applyAlignment="1">
      <alignment horizontal="left"/>
      <protection/>
    </xf>
    <xf numFmtId="169" fontId="27" fillId="33" borderId="0" xfId="51" applyNumberFormat="1" applyFont="1" applyFill="1" applyBorder="1" applyAlignment="1">
      <alignment/>
    </xf>
    <xf numFmtId="0" fontId="27" fillId="33" borderId="0" xfId="58" applyFont="1" applyFill="1" applyBorder="1" applyAlignment="1" quotePrefix="1">
      <alignment horizontal="left"/>
      <protection/>
    </xf>
    <xf numFmtId="0" fontId="27" fillId="33" borderId="0" xfId="58" applyFont="1" applyFill="1" applyBorder="1" applyAlignment="1">
      <alignment horizontal="left"/>
      <protection/>
    </xf>
    <xf numFmtId="3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10" xfId="58" applyFont="1" applyFill="1" applyBorder="1" applyAlignment="1" quotePrefix="1">
      <alignment horizontal="left"/>
      <protection/>
    </xf>
    <xf numFmtId="0" fontId="26" fillId="33" borderId="10" xfId="58" applyFont="1" applyFill="1" applyBorder="1" applyAlignment="1" quotePrefix="1">
      <alignment horizontal="left"/>
      <protection/>
    </xf>
    <xf numFmtId="0" fontId="27" fillId="33" borderId="11" xfId="58" applyFont="1" applyFill="1" applyBorder="1">
      <alignment/>
      <protection/>
    </xf>
    <xf numFmtId="0" fontId="27" fillId="33" borderId="11" xfId="58" applyFont="1" applyFill="1" applyBorder="1" applyAlignment="1" quotePrefix="1">
      <alignment horizontal="right"/>
      <protection/>
    </xf>
    <xf numFmtId="0" fontId="27" fillId="33" borderId="10" xfId="58" applyFont="1" applyFill="1" applyBorder="1" applyAlignment="1">
      <alignment horizontal="left"/>
      <protection/>
    </xf>
    <xf numFmtId="3" fontId="27" fillId="33" borderId="10" xfId="0" applyNumberFormat="1" applyFont="1" applyFill="1" applyBorder="1" applyAlignment="1">
      <alignment/>
    </xf>
    <xf numFmtId="3" fontId="27" fillId="33" borderId="10" xfId="58" applyNumberFormat="1" applyFont="1" applyFill="1" applyBorder="1">
      <alignment/>
      <protection/>
    </xf>
    <xf numFmtId="49" fontId="27" fillId="33" borderId="10" xfId="58" applyNumberFormat="1" applyFont="1" applyFill="1" applyBorder="1" applyAlignment="1">
      <alignment horizontal="left"/>
      <protection/>
    </xf>
    <xf numFmtId="38" fontId="28" fillId="33" borderId="0" xfId="51" applyNumberFormat="1" applyFont="1" applyFill="1" applyBorder="1" applyAlignment="1">
      <alignment/>
    </xf>
    <xf numFmtId="38" fontId="28" fillId="33" borderId="0" xfId="58" applyNumberFormat="1" applyFont="1" applyFill="1" applyBorder="1">
      <alignment/>
      <protection/>
    </xf>
    <xf numFmtId="0" fontId="28" fillId="33" borderId="0" xfId="0" applyFont="1" applyFill="1" applyBorder="1" applyAlignment="1">
      <alignment/>
    </xf>
    <xf numFmtId="0" fontId="29" fillId="33" borderId="10" xfId="58" applyFont="1" applyFill="1" applyBorder="1">
      <alignment/>
      <protection/>
    </xf>
    <xf numFmtId="169" fontId="28" fillId="33" borderId="10" xfId="51" applyNumberFormat="1" applyFont="1" applyFill="1" applyBorder="1" applyAlignment="1">
      <alignment/>
    </xf>
    <xf numFmtId="38" fontId="28" fillId="33" borderId="10" xfId="58" applyNumberFormat="1" applyFont="1" applyFill="1" applyBorder="1">
      <alignment/>
      <protection/>
    </xf>
    <xf numFmtId="0" fontId="28" fillId="33" borderId="0" xfId="58" applyFont="1" applyFill="1">
      <alignment/>
      <protection/>
    </xf>
    <xf numFmtId="0" fontId="27" fillId="33" borderId="0" xfId="59" applyFont="1" applyFill="1" applyBorder="1" applyAlignment="1" quotePrefix="1">
      <alignment horizontal="left"/>
      <protection/>
    </xf>
    <xf numFmtId="0" fontId="27" fillId="33" borderId="0" xfId="59" applyFont="1" applyFill="1" applyBorder="1">
      <alignment/>
      <protection/>
    </xf>
    <xf numFmtId="0" fontId="27" fillId="33" borderId="0" xfId="58" applyNumberFormat="1" applyFont="1" applyFill="1" applyBorder="1" applyAlignment="1">
      <alignment horizontal="left"/>
      <protection/>
    </xf>
    <xf numFmtId="3" fontId="27" fillId="33" borderId="0" xfId="59" applyNumberFormat="1" applyFont="1" applyFill="1" applyBorder="1">
      <alignment/>
      <protection/>
    </xf>
    <xf numFmtId="168" fontId="27" fillId="33" borderId="0" xfId="59" applyNumberFormat="1" applyFont="1" applyFill="1" applyBorder="1">
      <alignment/>
      <protection/>
    </xf>
    <xf numFmtId="0" fontId="27" fillId="33" borderId="11" xfId="59" applyFont="1" applyFill="1" applyBorder="1">
      <alignment/>
      <protection/>
    </xf>
    <xf numFmtId="0" fontId="27" fillId="33" borderId="11" xfId="59" applyFont="1" applyFill="1" applyBorder="1" applyAlignment="1" quotePrefix="1">
      <alignment horizontal="right"/>
      <protection/>
    </xf>
    <xf numFmtId="0" fontId="27" fillId="33" borderId="10" xfId="59" applyFont="1" applyFill="1" applyBorder="1" applyAlignment="1" quotePrefix="1">
      <alignment horizontal="left"/>
      <protection/>
    </xf>
    <xf numFmtId="0" fontId="26" fillId="33" borderId="10" xfId="59" applyFont="1" applyFill="1" applyBorder="1" applyAlignment="1" quotePrefix="1">
      <alignment horizontal="left"/>
      <protection/>
    </xf>
    <xf numFmtId="0" fontId="27" fillId="33" borderId="10" xfId="59" applyFont="1" applyFill="1" applyBorder="1">
      <alignment/>
      <protection/>
    </xf>
    <xf numFmtId="0" fontId="27" fillId="33" borderId="10" xfId="58" applyNumberFormat="1" applyFont="1" applyFill="1" applyBorder="1" applyAlignment="1">
      <alignment horizontal="left"/>
      <protection/>
    </xf>
    <xf numFmtId="0" fontId="27" fillId="33" borderId="10" xfId="0" applyFont="1" applyFill="1" applyBorder="1" applyAlignment="1">
      <alignment/>
    </xf>
    <xf numFmtId="3" fontId="27" fillId="33" borderId="10" xfId="59" applyNumberFormat="1" applyFont="1" applyFill="1" applyBorder="1">
      <alignment/>
      <protection/>
    </xf>
    <xf numFmtId="0" fontId="28" fillId="33" borderId="0" xfId="59" applyFont="1" applyFill="1" applyBorder="1">
      <alignment/>
      <protection/>
    </xf>
    <xf numFmtId="38" fontId="28" fillId="33" borderId="0" xfId="52" applyNumberFormat="1" applyFont="1" applyFill="1" applyBorder="1" applyAlignment="1">
      <alignment/>
    </xf>
    <xf numFmtId="38" fontId="28" fillId="33" borderId="0" xfId="59" applyNumberFormat="1" applyFont="1" applyFill="1" applyBorder="1">
      <alignment/>
      <protection/>
    </xf>
    <xf numFmtId="3" fontId="28" fillId="33" borderId="0" xfId="59" applyNumberFormat="1" applyFont="1" applyFill="1" applyBorder="1">
      <alignment/>
      <protection/>
    </xf>
    <xf numFmtId="0" fontId="29" fillId="33" borderId="10" xfId="59" applyFont="1" applyFill="1" applyBorder="1">
      <alignment/>
      <protection/>
    </xf>
    <xf numFmtId="169" fontId="28" fillId="33" borderId="10" xfId="52" applyNumberFormat="1" applyFont="1" applyFill="1" applyBorder="1" applyAlignment="1">
      <alignment/>
    </xf>
    <xf numFmtId="38" fontId="28" fillId="33" borderId="10" xfId="59" applyNumberFormat="1" applyFont="1" applyFill="1" applyBorder="1">
      <alignment/>
      <protection/>
    </xf>
    <xf numFmtId="0" fontId="28" fillId="33" borderId="10" xfId="59" applyFont="1" applyFill="1" applyBorder="1">
      <alignment/>
      <protection/>
    </xf>
    <xf numFmtId="0" fontId="27" fillId="33" borderId="0" xfId="60" applyFont="1" applyFill="1" applyBorder="1" applyAlignment="1" quotePrefix="1">
      <alignment horizontal="left"/>
      <protection/>
    </xf>
    <xf numFmtId="0" fontId="26" fillId="33" borderId="0" xfId="60" applyFont="1" applyFill="1" applyBorder="1" applyAlignment="1" quotePrefix="1">
      <alignment horizontal="left"/>
      <protection/>
    </xf>
    <xf numFmtId="0" fontId="27" fillId="33" borderId="0" xfId="58" applyNumberFormat="1" applyFont="1" applyFill="1" applyBorder="1" applyAlignment="1" quotePrefix="1">
      <alignment horizontal="left"/>
      <protection/>
    </xf>
    <xf numFmtId="0" fontId="27" fillId="33" borderId="10" xfId="60" applyFont="1" applyFill="1" applyBorder="1" applyAlignment="1" quotePrefix="1">
      <alignment horizontal="left"/>
      <protection/>
    </xf>
    <xf numFmtId="0" fontId="26" fillId="33" borderId="10" xfId="60" applyFont="1" applyFill="1" applyBorder="1" applyAlignment="1" quotePrefix="1">
      <alignment horizontal="left"/>
      <protection/>
    </xf>
    <xf numFmtId="0" fontId="27" fillId="33" borderId="10" xfId="60" applyFont="1" applyFill="1" applyBorder="1">
      <alignment/>
      <protection/>
    </xf>
    <xf numFmtId="0" fontId="27" fillId="33" borderId="10" xfId="58" applyNumberFormat="1" applyFont="1" applyFill="1" applyBorder="1" applyAlignment="1" quotePrefix="1">
      <alignment horizontal="left"/>
      <protection/>
    </xf>
    <xf numFmtId="3" fontId="27" fillId="33" borderId="10" xfId="60" applyNumberFormat="1" applyFont="1" applyFill="1" applyBorder="1">
      <alignment/>
      <protection/>
    </xf>
    <xf numFmtId="38" fontId="28" fillId="33" borderId="0" xfId="53" applyNumberFormat="1" applyFont="1" applyFill="1" applyBorder="1" applyAlignment="1">
      <alignment/>
    </xf>
    <xf numFmtId="38" fontId="28" fillId="33" borderId="0" xfId="60" applyNumberFormat="1" applyFont="1" applyFill="1" applyBorder="1">
      <alignment/>
      <protection/>
    </xf>
    <xf numFmtId="0" fontId="28" fillId="33" borderId="0" xfId="60" applyFont="1" applyFill="1" applyBorder="1">
      <alignment/>
      <protection/>
    </xf>
    <xf numFmtId="0" fontId="29" fillId="33" borderId="10" xfId="60" applyFont="1" applyFill="1" applyBorder="1">
      <alignment/>
      <protection/>
    </xf>
    <xf numFmtId="169" fontId="28" fillId="33" borderId="10" xfId="53" applyNumberFormat="1" applyFont="1" applyFill="1" applyBorder="1" applyAlignment="1">
      <alignment/>
    </xf>
    <xf numFmtId="38" fontId="28" fillId="33" borderId="10" xfId="60" applyNumberFormat="1" applyFont="1" applyFill="1" applyBorder="1">
      <alignment/>
      <protection/>
    </xf>
    <xf numFmtId="0" fontId="28" fillId="33" borderId="10" xfId="60" applyFont="1" applyFill="1" applyBorder="1">
      <alignment/>
      <protection/>
    </xf>
    <xf numFmtId="0" fontId="27" fillId="33" borderId="0" xfId="60" applyFont="1" applyFill="1" applyBorder="1" applyAlignment="1">
      <alignment horizontal="center"/>
      <protection/>
    </xf>
    <xf numFmtId="0" fontId="27" fillId="33" borderId="0" xfId="60" applyFont="1" applyFill="1" applyBorder="1" applyAlignment="1">
      <alignment horizontal="left"/>
      <protection/>
    </xf>
    <xf numFmtId="3" fontId="27" fillId="33" borderId="0" xfId="53" applyNumberFormat="1" applyFont="1" applyFill="1" applyBorder="1" applyAlignment="1">
      <alignment/>
    </xf>
    <xf numFmtId="3" fontId="27" fillId="33" borderId="0" xfId="60" applyNumberFormat="1" applyFont="1" applyFill="1" applyBorder="1" applyAlignment="1" quotePrefix="1">
      <alignment horizontal="right"/>
      <protection/>
    </xf>
    <xf numFmtId="0" fontId="27" fillId="33" borderId="12" xfId="60" applyFont="1" applyFill="1" applyBorder="1" applyAlignment="1" quotePrefix="1">
      <alignment horizontal="left"/>
      <protection/>
    </xf>
    <xf numFmtId="0" fontId="27" fillId="33" borderId="11" xfId="60" applyFont="1" applyFill="1" applyBorder="1">
      <alignment/>
      <protection/>
    </xf>
    <xf numFmtId="0" fontId="27" fillId="33" borderId="11" xfId="60" applyFont="1" applyFill="1" applyBorder="1" applyAlignment="1" quotePrefix="1">
      <alignment horizontal="right"/>
      <protection/>
    </xf>
    <xf numFmtId="3" fontId="27" fillId="33" borderId="10" xfId="53" applyNumberFormat="1" applyFont="1" applyFill="1" applyBorder="1" applyAlignment="1">
      <alignment/>
    </xf>
    <xf numFmtId="3" fontId="27" fillId="33" borderId="10" xfId="60" applyNumberFormat="1" applyFont="1" applyFill="1" applyBorder="1" applyAlignment="1" quotePrefix="1">
      <alignment horizontal="right"/>
      <protection/>
    </xf>
    <xf numFmtId="0" fontId="27" fillId="33" borderId="0" xfId="61" applyFont="1" applyFill="1" applyBorder="1" applyAlignment="1" quotePrefix="1">
      <alignment horizontal="right"/>
      <protection/>
    </xf>
    <xf numFmtId="170" fontId="27" fillId="33" borderId="0" xfId="0" applyNumberFormat="1" applyFont="1" applyFill="1" applyBorder="1" applyAlignment="1">
      <alignment/>
    </xf>
    <xf numFmtId="0" fontId="27" fillId="33" borderId="10" xfId="61" applyFont="1" applyFill="1" applyBorder="1" applyAlignment="1" quotePrefix="1">
      <alignment horizontal="left"/>
      <protection/>
    </xf>
    <xf numFmtId="0" fontId="26" fillId="33" borderId="10" xfId="61" applyFont="1" applyFill="1" applyBorder="1" applyAlignment="1" quotePrefix="1">
      <alignment horizontal="left"/>
      <protection/>
    </xf>
    <xf numFmtId="0" fontId="27" fillId="33" borderId="10" xfId="61" applyFont="1" applyFill="1" applyBorder="1">
      <alignment/>
      <protection/>
    </xf>
    <xf numFmtId="0" fontId="28" fillId="33" borderId="0" xfId="61" applyFont="1" applyFill="1" applyBorder="1">
      <alignment/>
      <protection/>
    </xf>
    <xf numFmtId="0" fontId="29" fillId="33" borderId="10" xfId="61" applyFont="1" applyFill="1" applyBorder="1">
      <alignment/>
      <protection/>
    </xf>
    <xf numFmtId="169" fontId="28" fillId="33" borderId="10" xfId="54" applyNumberFormat="1" applyFont="1" applyFill="1" applyBorder="1" applyAlignment="1">
      <alignment/>
    </xf>
    <xf numFmtId="38" fontId="28" fillId="33" borderId="10" xfId="61" applyNumberFormat="1" applyFont="1" applyFill="1" applyBorder="1">
      <alignment/>
      <protection/>
    </xf>
    <xf numFmtId="38" fontId="28" fillId="33" borderId="10" xfId="61" applyNumberFormat="1" applyFont="1" applyFill="1" applyBorder="1" applyAlignment="1">
      <alignment horizontal="right"/>
      <protection/>
    </xf>
    <xf numFmtId="0" fontId="28" fillId="33" borderId="10" xfId="61" applyFont="1" applyFill="1" applyBorder="1">
      <alignment/>
      <protection/>
    </xf>
    <xf numFmtId="38" fontId="28" fillId="33" borderId="10" xfId="54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3" fontId="27" fillId="33" borderId="10" xfId="54" applyNumberFormat="1" applyFont="1" applyFill="1" applyBorder="1" applyAlignment="1">
      <alignment horizontal="right"/>
    </xf>
    <xf numFmtId="0" fontId="27" fillId="33" borderId="11" xfId="60" applyFont="1" applyFill="1" applyBorder="1" applyAlignment="1">
      <alignment horizontal="right"/>
      <protection/>
    </xf>
    <xf numFmtId="0" fontId="28" fillId="33" borderId="0" xfId="61" applyFont="1" applyFill="1" applyBorder="1" applyAlignment="1" quotePrefix="1">
      <alignment horizontal="left"/>
      <protection/>
    </xf>
    <xf numFmtId="0" fontId="29" fillId="33" borderId="0" xfId="61" applyFont="1" applyFill="1" applyBorder="1" applyAlignment="1" quotePrefix="1">
      <alignment horizontal="left"/>
      <protection/>
    </xf>
    <xf numFmtId="0" fontId="28" fillId="33" borderId="11" xfId="61" applyFont="1" applyFill="1" applyBorder="1">
      <alignment/>
      <protection/>
    </xf>
    <xf numFmtId="0" fontId="28" fillId="33" borderId="10" xfId="0" applyFont="1" applyFill="1" applyBorder="1" applyAlignment="1">
      <alignment/>
    </xf>
    <xf numFmtId="38" fontId="1" fillId="33" borderId="0" xfId="58" applyNumberFormat="1" applyFont="1" applyFill="1" applyBorder="1">
      <alignment/>
      <protection/>
    </xf>
    <xf numFmtId="49" fontId="5" fillId="33" borderId="0" xfId="58" applyNumberFormat="1" applyFont="1" applyFill="1" applyBorder="1" applyAlignment="1">
      <alignment horizontal="left"/>
      <protection/>
    </xf>
    <xf numFmtId="3" fontId="28" fillId="33" borderId="12" xfId="54" applyNumberFormat="1" applyFont="1" applyFill="1" applyBorder="1" applyAlignment="1">
      <alignment/>
    </xf>
    <xf numFmtId="3" fontId="28" fillId="33" borderId="12" xfId="61" applyNumberFormat="1" applyFont="1" applyFill="1" applyBorder="1">
      <alignment/>
      <protection/>
    </xf>
    <xf numFmtId="3" fontId="28" fillId="33" borderId="12" xfId="61" applyNumberFormat="1" applyFont="1" applyFill="1" applyBorder="1" applyAlignment="1">
      <alignment horizontal="right"/>
      <protection/>
    </xf>
    <xf numFmtId="0" fontId="28" fillId="33" borderId="12" xfId="61" applyFont="1" applyFill="1" applyBorder="1">
      <alignment/>
      <protection/>
    </xf>
    <xf numFmtId="38" fontId="28" fillId="33" borderId="12" xfId="54" applyNumberFormat="1" applyFont="1" applyFill="1" applyBorder="1" applyAlignment="1">
      <alignment/>
    </xf>
    <xf numFmtId="38" fontId="28" fillId="33" borderId="12" xfId="61" applyNumberFormat="1" applyFont="1" applyFill="1" applyBorder="1">
      <alignment/>
      <protection/>
    </xf>
    <xf numFmtId="38" fontId="28" fillId="33" borderId="12" xfId="61" applyNumberFormat="1" applyFont="1" applyFill="1" applyBorder="1" applyAlignment="1">
      <alignment horizontal="right"/>
      <protection/>
    </xf>
    <xf numFmtId="38" fontId="7" fillId="33" borderId="0" xfId="58" applyNumberFormat="1" applyFont="1" applyFill="1" applyBorder="1">
      <alignment/>
      <protection/>
    </xf>
    <xf numFmtId="0" fontId="28" fillId="33" borderId="0" xfId="58" applyFont="1" applyFill="1" applyBorder="1">
      <alignment/>
      <protection/>
    </xf>
    <xf numFmtId="0" fontId="26" fillId="33" borderId="0" xfId="61" applyFont="1" applyFill="1" applyBorder="1">
      <alignment/>
      <protection/>
    </xf>
    <xf numFmtId="9" fontId="27" fillId="33" borderId="0" xfId="63" applyFont="1" applyFill="1" applyAlignment="1">
      <alignment/>
    </xf>
    <xf numFmtId="0" fontId="27" fillId="33" borderId="13" xfId="59" applyFont="1" applyFill="1" applyBorder="1" applyAlignment="1" quotePrefix="1">
      <alignment horizontal="center" vertical="center"/>
      <protection/>
    </xf>
    <xf numFmtId="0" fontId="27" fillId="33" borderId="14" xfId="60" applyFont="1" applyFill="1" applyBorder="1" applyAlignment="1" quotePrefix="1">
      <alignment horizontal="center" vertical="center"/>
      <protection/>
    </xf>
    <xf numFmtId="0" fontId="26" fillId="33" borderId="0" xfId="59" applyFont="1" applyFill="1" applyBorder="1" applyAlignment="1" quotePrefix="1">
      <alignment horizontal="left"/>
      <protection/>
    </xf>
    <xf numFmtId="0" fontId="5" fillId="33" borderId="0" xfId="58" applyFont="1" applyFill="1" applyBorder="1" applyAlignment="1" quotePrefix="1">
      <alignment horizontal="left"/>
      <protection/>
    </xf>
    <xf numFmtId="0" fontId="1" fillId="33" borderId="0" xfId="58" applyFont="1" applyFill="1" applyBorder="1">
      <alignment/>
      <protection/>
    </xf>
    <xf numFmtId="0" fontId="6" fillId="33" borderId="0" xfId="58" applyFont="1" applyFill="1" applyBorder="1">
      <alignment/>
      <protection/>
    </xf>
    <xf numFmtId="0" fontId="7" fillId="33" borderId="0" xfId="58" applyFont="1" applyFill="1" applyBorder="1">
      <alignment/>
      <protection/>
    </xf>
    <xf numFmtId="0" fontId="8" fillId="33" borderId="0" xfId="58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tabSelected="1" zoomScalePageLayoutView="0" workbookViewId="0" topLeftCell="A3">
      <selection activeCell="A4" sqref="A4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62</v>
      </c>
    </row>
    <row r="4" spans="7:11" ht="14.25">
      <c r="G4" s="26"/>
      <c r="H4" s="26"/>
      <c r="I4" s="26"/>
      <c r="J4" s="26"/>
      <c r="K4" s="26"/>
    </row>
    <row r="5" spans="1:11" ht="14.25">
      <c r="A5" s="1" t="s">
        <v>63</v>
      </c>
      <c r="G5" s="26"/>
      <c r="H5" s="26"/>
      <c r="I5" s="26"/>
      <c r="J5" s="26"/>
      <c r="K5" s="26"/>
    </row>
    <row r="6" spans="1:11" ht="12.75" customHeight="1">
      <c r="A6" s="35" t="s">
        <v>97</v>
      </c>
      <c r="B6" s="36"/>
      <c r="C6" s="27"/>
      <c r="D6" s="27"/>
      <c r="E6" s="27"/>
      <c r="G6" s="26"/>
      <c r="H6" s="26"/>
      <c r="I6" s="26"/>
      <c r="J6" s="26"/>
      <c r="K6" s="26"/>
    </row>
    <row r="7" spans="1:11" ht="12.75" customHeight="1">
      <c r="A7" s="31"/>
      <c r="B7" s="4" t="s">
        <v>47</v>
      </c>
      <c r="C7" s="4" t="s">
        <v>47</v>
      </c>
      <c r="D7" s="4" t="s">
        <v>47</v>
      </c>
      <c r="E7" s="4" t="s">
        <v>64</v>
      </c>
      <c r="G7" s="130"/>
      <c r="H7" s="131"/>
      <c r="I7" s="131"/>
      <c r="J7" s="131"/>
      <c r="K7" s="26"/>
    </row>
    <row r="8" spans="1:11" ht="12.75" customHeight="1">
      <c r="A8" s="26" t="s">
        <v>1</v>
      </c>
      <c r="B8" s="3" t="s">
        <v>65</v>
      </c>
      <c r="C8" s="4" t="s">
        <v>23</v>
      </c>
      <c r="D8" s="3" t="s">
        <v>66</v>
      </c>
      <c r="E8" s="4" t="s">
        <v>67</v>
      </c>
      <c r="G8" s="131"/>
      <c r="H8" s="131"/>
      <c r="I8" s="131"/>
      <c r="J8" s="131"/>
      <c r="K8" s="26"/>
    </row>
    <row r="9" spans="1:11" ht="15" thickBot="1">
      <c r="A9" s="37"/>
      <c r="B9" s="38" t="s">
        <v>68</v>
      </c>
      <c r="C9" s="38" t="s">
        <v>69</v>
      </c>
      <c r="D9" s="38" t="s">
        <v>70</v>
      </c>
      <c r="E9" s="38" t="s">
        <v>71</v>
      </c>
      <c r="G9" s="132"/>
      <c r="H9" s="133"/>
      <c r="I9" s="134"/>
      <c r="J9" s="131"/>
      <c r="K9" s="26"/>
    </row>
    <row r="10" spans="1:11" ht="15" thickTop="1">
      <c r="A10" s="32" t="s">
        <v>86</v>
      </c>
      <c r="B10" s="33">
        <v>168</v>
      </c>
      <c r="C10" s="33">
        <v>0</v>
      </c>
      <c r="D10" s="33">
        <v>3375</v>
      </c>
      <c r="E10" s="6">
        <f aca="true" t="shared" si="0" ref="E10:E16">SUM(B10:D10)</f>
        <v>3543</v>
      </c>
      <c r="F10" s="126"/>
      <c r="G10" s="114"/>
      <c r="H10" s="114"/>
      <c r="I10" s="123"/>
      <c r="J10" s="115"/>
      <c r="K10" s="26"/>
    </row>
    <row r="11" spans="1:11" ht="14.25">
      <c r="A11" s="32" t="s">
        <v>91</v>
      </c>
      <c r="B11" s="33">
        <v>46</v>
      </c>
      <c r="C11" s="33">
        <v>68</v>
      </c>
      <c r="D11" s="33">
        <v>704</v>
      </c>
      <c r="E11" s="6">
        <f t="shared" si="0"/>
        <v>818</v>
      </c>
      <c r="F11" s="126"/>
      <c r="G11" s="114"/>
      <c r="H11" s="114"/>
      <c r="I11" s="123"/>
      <c r="J11" s="115"/>
      <c r="K11" s="26"/>
    </row>
    <row r="12" spans="1:11" ht="14.25">
      <c r="A12" s="32" t="s">
        <v>94</v>
      </c>
      <c r="B12" s="33"/>
      <c r="C12" s="33"/>
      <c r="D12" s="33"/>
      <c r="E12" s="6">
        <f t="shared" si="0"/>
        <v>0</v>
      </c>
      <c r="F12" s="126"/>
      <c r="G12" s="114"/>
      <c r="H12" s="114"/>
      <c r="I12" s="123"/>
      <c r="J12" s="115"/>
      <c r="K12" s="26"/>
    </row>
    <row r="13" spans="1:11" ht="14.25">
      <c r="A13" s="32" t="s">
        <v>9</v>
      </c>
      <c r="B13" s="33">
        <v>0</v>
      </c>
      <c r="C13" s="33">
        <v>0</v>
      </c>
      <c r="D13" s="33">
        <v>11</v>
      </c>
      <c r="E13" s="6">
        <f t="shared" si="0"/>
        <v>11</v>
      </c>
      <c r="F13" s="126"/>
      <c r="G13" s="114"/>
      <c r="H13" s="114"/>
      <c r="I13" s="123"/>
      <c r="J13" s="115"/>
      <c r="K13" s="26"/>
    </row>
    <row r="14" spans="1:11" ht="14.25">
      <c r="A14" s="32" t="s">
        <v>92</v>
      </c>
      <c r="B14" s="33">
        <v>0</v>
      </c>
      <c r="C14" s="33">
        <v>0</v>
      </c>
      <c r="D14" s="33">
        <v>553</v>
      </c>
      <c r="E14" s="6">
        <f t="shared" si="0"/>
        <v>553</v>
      </c>
      <c r="F14" s="126"/>
      <c r="G14" s="114"/>
      <c r="H14" s="114"/>
      <c r="I14" s="123"/>
      <c r="J14" s="115"/>
      <c r="K14" s="26"/>
    </row>
    <row r="15" spans="1:11" ht="14.25">
      <c r="A15" s="31" t="s">
        <v>82</v>
      </c>
      <c r="B15" s="33">
        <v>0</v>
      </c>
      <c r="C15" s="33">
        <v>0</v>
      </c>
      <c r="D15" s="33">
        <v>185</v>
      </c>
      <c r="E15" s="6">
        <f t="shared" si="0"/>
        <v>185</v>
      </c>
      <c r="F15" s="126"/>
      <c r="G15" s="114"/>
      <c r="H15" s="114"/>
      <c r="I15" s="123"/>
      <c r="J15" s="115"/>
      <c r="K15" s="26"/>
    </row>
    <row r="16" spans="1:11" ht="14.25">
      <c r="A16" s="31" t="s">
        <v>96</v>
      </c>
      <c r="B16" s="33">
        <v>2</v>
      </c>
      <c r="C16" s="33">
        <v>0</v>
      </c>
      <c r="D16" s="33">
        <v>7</v>
      </c>
      <c r="E16" s="6">
        <f t="shared" si="0"/>
        <v>9</v>
      </c>
      <c r="F16" s="126"/>
      <c r="G16" s="114"/>
      <c r="H16" s="114"/>
      <c r="I16" s="123"/>
      <c r="J16" s="115"/>
      <c r="K16" s="26"/>
    </row>
    <row r="17" spans="1:11" ht="14.25">
      <c r="A17" s="32" t="s">
        <v>88</v>
      </c>
      <c r="B17" s="33">
        <v>0</v>
      </c>
      <c r="C17" s="33">
        <v>223</v>
      </c>
      <c r="D17" s="33">
        <v>2533</v>
      </c>
      <c r="E17" s="6">
        <f aca="true" t="shared" si="1" ref="E17:E24">SUM(B17:D17)</f>
        <v>2756</v>
      </c>
      <c r="F17" s="126"/>
      <c r="G17" s="114"/>
      <c r="H17" s="114"/>
      <c r="I17" s="123"/>
      <c r="J17" s="115"/>
      <c r="K17" s="26"/>
    </row>
    <row r="18" spans="1:11" ht="14.25">
      <c r="A18" s="32" t="s">
        <v>87</v>
      </c>
      <c r="B18" s="33">
        <v>0</v>
      </c>
      <c r="C18" s="33">
        <v>0</v>
      </c>
      <c r="D18" s="33">
        <v>732</v>
      </c>
      <c r="E18" s="6">
        <f t="shared" si="1"/>
        <v>732</v>
      </c>
      <c r="F18" s="126"/>
      <c r="G18" s="114"/>
      <c r="H18" s="114"/>
      <c r="I18" s="123"/>
      <c r="J18" s="115"/>
      <c r="K18" s="26"/>
    </row>
    <row r="19" spans="1:11" ht="14.25">
      <c r="A19" s="26" t="s">
        <v>83</v>
      </c>
      <c r="B19" s="33">
        <v>6</v>
      </c>
      <c r="C19" s="33">
        <v>0</v>
      </c>
      <c r="D19" s="33">
        <v>150</v>
      </c>
      <c r="E19" s="6">
        <f t="shared" si="1"/>
        <v>156</v>
      </c>
      <c r="F19" s="126"/>
      <c r="G19" s="114"/>
      <c r="H19" s="114"/>
      <c r="I19" s="123"/>
      <c r="J19" s="115"/>
      <c r="K19" s="26"/>
    </row>
    <row r="20" spans="1:11" ht="14.25">
      <c r="A20" s="26" t="s">
        <v>90</v>
      </c>
      <c r="B20" s="33">
        <v>61</v>
      </c>
      <c r="C20" s="33">
        <v>0</v>
      </c>
      <c r="D20" s="33">
        <v>1520</v>
      </c>
      <c r="E20" s="6">
        <f t="shared" si="1"/>
        <v>1581</v>
      </c>
      <c r="F20" s="126"/>
      <c r="G20" s="114"/>
      <c r="H20" s="114"/>
      <c r="I20" s="123"/>
      <c r="J20" s="115"/>
      <c r="K20" s="26"/>
    </row>
    <row r="21" spans="1:11" ht="14.25">
      <c r="A21" s="26" t="s">
        <v>95</v>
      </c>
      <c r="B21" s="33">
        <v>0</v>
      </c>
      <c r="C21" s="33">
        <v>0</v>
      </c>
      <c r="D21" s="33">
        <v>33</v>
      </c>
      <c r="E21" s="6">
        <f t="shared" si="1"/>
        <v>33</v>
      </c>
      <c r="F21" s="126"/>
      <c r="G21" s="114"/>
      <c r="H21" s="114"/>
      <c r="I21" s="123"/>
      <c r="J21" s="115"/>
      <c r="K21" s="26"/>
    </row>
    <row r="22" spans="1:11" ht="14.25">
      <c r="A22" s="32" t="s">
        <v>10</v>
      </c>
      <c r="B22" s="33">
        <v>0</v>
      </c>
      <c r="C22" s="33">
        <v>29</v>
      </c>
      <c r="D22" s="33">
        <v>98</v>
      </c>
      <c r="E22" s="6">
        <f t="shared" si="1"/>
        <v>127</v>
      </c>
      <c r="F22" s="126"/>
      <c r="G22" s="114"/>
      <c r="H22" s="114"/>
      <c r="I22" s="123"/>
      <c r="J22" s="115"/>
      <c r="K22" s="26"/>
    </row>
    <row r="23" spans="1:11" ht="14.25">
      <c r="A23" s="32" t="s">
        <v>93</v>
      </c>
      <c r="B23" s="33">
        <v>0</v>
      </c>
      <c r="C23" s="33">
        <v>0</v>
      </c>
      <c r="D23" s="33">
        <v>3075</v>
      </c>
      <c r="E23" s="6">
        <f t="shared" si="1"/>
        <v>3075</v>
      </c>
      <c r="F23" s="126"/>
      <c r="G23" s="114"/>
      <c r="H23" s="114"/>
      <c r="I23" s="123"/>
      <c r="J23" s="115"/>
      <c r="K23" s="26"/>
    </row>
    <row r="24" spans="1:11" ht="12.75" customHeight="1">
      <c r="A24" s="39" t="s">
        <v>89</v>
      </c>
      <c r="B24" s="40">
        <v>9</v>
      </c>
      <c r="C24" s="40">
        <v>0</v>
      </c>
      <c r="D24" s="40">
        <v>820</v>
      </c>
      <c r="E24" s="41">
        <f t="shared" si="1"/>
        <v>829</v>
      </c>
      <c r="F24" s="126"/>
      <c r="G24" s="114"/>
      <c r="H24" s="114"/>
      <c r="I24" s="123"/>
      <c r="J24" s="115"/>
      <c r="K24" s="26"/>
    </row>
    <row r="25" spans="1:11" s="49" customFormat="1" ht="8.25" customHeight="1">
      <c r="A25" s="43"/>
      <c r="B25" s="43"/>
      <c r="C25" s="44"/>
      <c r="D25" s="44"/>
      <c r="E25" s="44"/>
      <c r="G25" s="124"/>
      <c r="H25" s="124"/>
      <c r="I25" s="124"/>
      <c r="J25" s="124"/>
      <c r="K25" s="124"/>
    </row>
    <row r="26" spans="1:11" ht="12.75" customHeight="1">
      <c r="A26" s="26" t="s">
        <v>11</v>
      </c>
      <c r="B26" s="5">
        <f>SUM(B10:B24)</f>
        <v>292</v>
      </c>
      <c r="C26" s="5">
        <f>SUM(C10:C24)</f>
        <v>320</v>
      </c>
      <c r="D26" s="5">
        <f>SUM(D10:D24)</f>
        <v>13796</v>
      </c>
      <c r="E26" s="5">
        <f>SUM(E10:E24)</f>
        <v>14408</v>
      </c>
      <c r="F26" s="126"/>
      <c r="G26" s="26"/>
      <c r="H26" s="26"/>
      <c r="I26" s="26"/>
      <c r="J26" s="26"/>
      <c r="K26" s="26"/>
    </row>
    <row r="27" spans="1:11" s="49" customFormat="1" ht="9" customHeight="1">
      <c r="A27" s="46"/>
      <c r="B27" s="47"/>
      <c r="C27" s="48"/>
      <c r="D27" s="48"/>
      <c r="E27" s="48"/>
      <c r="G27" s="124"/>
      <c r="H27" s="124"/>
      <c r="I27" s="124"/>
      <c r="J27" s="124"/>
      <c r="K27" s="124"/>
    </row>
    <row r="28" spans="2:5" ht="12.75" customHeight="1">
      <c r="B28" s="30"/>
      <c r="C28" s="28"/>
      <c r="D28" s="28"/>
      <c r="E28" s="28"/>
    </row>
    <row r="29" spans="2:4" ht="14.25">
      <c r="B29" s="34"/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62</v>
      </c>
    </row>
    <row r="4" spans="1:5" ht="14.25">
      <c r="A4" s="31"/>
      <c r="B4" s="26"/>
      <c r="C4" s="26"/>
      <c r="D4" s="26"/>
      <c r="E4" s="26"/>
    </row>
    <row r="5" spans="1:5" ht="14.25">
      <c r="A5" s="1" t="s">
        <v>72</v>
      </c>
      <c r="B5" s="26"/>
      <c r="C5" s="26"/>
      <c r="D5" s="26"/>
      <c r="E5" s="26"/>
    </row>
    <row r="6" spans="1:5" ht="14.25">
      <c r="A6" s="35" t="str">
        <f>'A-N° Sinies Denun'!A6</f>
        <v>      (entre el 1 de enero y  30 de junio de 2022)</v>
      </c>
      <c r="B6" s="36"/>
      <c r="C6" s="27"/>
      <c r="D6" s="27"/>
      <c r="E6" s="27"/>
    </row>
    <row r="7" spans="1:5" ht="14.25">
      <c r="A7" s="31"/>
      <c r="B7" s="4" t="s">
        <v>47</v>
      </c>
      <c r="C7" s="4" t="s">
        <v>47</v>
      </c>
      <c r="D7" s="4" t="s">
        <v>47</v>
      </c>
      <c r="E7" s="4" t="s">
        <v>35</v>
      </c>
    </row>
    <row r="8" spans="1:5" ht="14.25">
      <c r="A8" s="26" t="s">
        <v>1</v>
      </c>
      <c r="B8" s="3" t="s">
        <v>51</v>
      </c>
      <c r="C8" s="4" t="s">
        <v>73</v>
      </c>
      <c r="D8" s="3" t="s">
        <v>52</v>
      </c>
      <c r="E8" s="3"/>
    </row>
    <row r="9" spans="1:5" ht="15" thickBot="1">
      <c r="A9" s="37"/>
      <c r="B9" s="38" t="s">
        <v>74</v>
      </c>
      <c r="C9" s="38" t="s">
        <v>75</v>
      </c>
      <c r="D9" s="38" t="s">
        <v>76</v>
      </c>
      <c r="E9" s="38" t="s">
        <v>77</v>
      </c>
    </row>
    <row r="10" spans="1:5" ht="15" thickTop="1">
      <c r="A10" s="29" t="str">
        <f>'A-N° Sinies Denun'!A10</f>
        <v>Bci</v>
      </c>
      <c r="B10" s="33">
        <v>1</v>
      </c>
      <c r="C10" s="33">
        <v>3180</v>
      </c>
      <c r="D10" s="33">
        <v>194</v>
      </c>
      <c r="E10" s="6">
        <f aca="true" t="shared" si="0" ref="E10:E24">SUM(B10:D10)</f>
        <v>3375</v>
      </c>
    </row>
    <row r="11" spans="1:5" ht="14.25">
      <c r="A11" s="29" t="str">
        <f>'A-N° Sinies Denun'!A11</f>
        <v>BNP PARIBAS CARDIF</v>
      </c>
      <c r="B11" s="33">
        <v>382</v>
      </c>
      <c r="C11" s="33">
        <v>0</v>
      </c>
      <c r="D11" s="33">
        <v>322</v>
      </c>
      <c r="E11" s="6">
        <f t="shared" si="0"/>
        <v>704</v>
      </c>
    </row>
    <row r="12" spans="1:5" ht="14.25">
      <c r="A12" s="29" t="str">
        <f>'A-N° Sinies Denun'!A12</f>
        <v>Bupa</v>
      </c>
      <c r="B12" s="33"/>
      <c r="C12" s="33"/>
      <c r="D12" s="33"/>
      <c r="E12" s="6">
        <f t="shared" si="0"/>
        <v>0</v>
      </c>
    </row>
    <row r="13" spans="1:5" ht="14.25">
      <c r="A13" s="29" t="str">
        <f>'A-N° Sinies Denun'!A13</f>
        <v>Chilena Consolidada</v>
      </c>
      <c r="B13" s="33">
        <v>2</v>
      </c>
      <c r="C13" s="33">
        <v>0</v>
      </c>
      <c r="D13" s="33">
        <v>9</v>
      </c>
      <c r="E13" s="6">
        <f t="shared" si="0"/>
        <v>11</v>
      </c>
    </row>
    <row r="14" spans="1:5" ht="14.25">
      <c r="A14" s="29" t="str">
        <f>'A-N° Sinies Denun'!A14</f>
        <v>Chubb</v>
      </c>
      <c r="B14" s="33">
        <v>535</v>
      </c>
      <c r="C14" s="33">
        <v>0</v>
      </c>
      <c r="D14" s="33">
        <v>18</v>
      </c>
      <c r="E14" s="6">
        <f>SUM(B14:D14)</f>
        <v>553</v>
      </c>
    </row>
    <row r="15" spans="1:5" ht="14.25">
      <c r="A15" s="29" t="str">
        <f>'A-N° Sinies Denun'!A15</f>
        <v>Consorcio Nacional</v>
      </c>
      <c r="B15" s="33">
        <v>3</v>
      </c>
      <c r="C15" s="33">
        <v>164</v>
      </c>
      <c r="D15" s="33">
        <v>18</v>
      </c>
      <c r="E15" s="6">
        <f>SUM(B15:D15)</f>
        <v>185</v>
      </c>
    </row>
    <row r="16" spans="1:5" ht="14.25">
      <c r="A16" s="29" t="s">
        <v>96</v>
      </c>
      <c r="B16" s="33">
        <v>2</v>
      </c>
      <c r="C16" s="33">
        <v>2</v>
      </c>
      <c r="D16" s="33">
        <v>3</v>
      </c>
      <c r="E16" s="6">
        <f>SUM(B16:D16)</f>
        <v>7</v>
      </c>
    </row>
    <row r="17" spans="1:5" ht="14.25">
      <c r="A17" s="29" t="str">
        <f>'A-N° Sinies Denun'!A17</f>
        <v>HDI</v>
      </c>
      <c r="B17" s="33">
        <v>1920</v>
      </c>
      <c r="C17" s="33">
        <v>165</v>
      </c>
      <c r="D17" s="33">
        <v>448</v>
      </c>
      <c r="E17" s="6">
        <f t="shared" si="0"/>
        <v>2533</v>
      </c>
    </row>
    <row r="18" spans="1:5" ht="14.25">
      <c r="A18" s="29" t="str">
        <f>'A-N° Sinies Denun'!A18</f>
        <v>Liberty</v>
      </c>
      <c r="B18" s="33">
        <v>66</v>
      </c>
      <c r="C18" s="33">
        <v>613</v>
      </c>
      <c r="D18" s="33">
        <v>53</v>
      </c>
      <c r="E18" s="6">
        <f>SUM(B18:D18)</f>
        <v>732</v>
      </c>
    </row>
    <row r="19" spans="1:5" ht="14.25">
      <c r="A19" s="29" t="str">
        <f>'A-N° Sinies Denun'!A19</f>
        <v>Mapfre</v>
      </c>
      <c r="B19" s="33">
        <v>32</v>
      </c>
      <c r="C19" s="33">
        <v>43</v>
      </c>
      <c r="D19" s="33">
        <v>75</v>
      </c>
      <c r="E19" s="6">
        <f>SUM(B19:D19)</f>
        <v>150</v>
      </c>
    </row>
    <row r="20" spans="1:5" ht="14.25">
      <c r="A20" s="29" t="str">
        <f>'A-N° Sinies Denun'!A20</f>
        <v>Mutual de Seguros</v>
      </c>
      <c r="B20" s="33">
        <v>1402</v>
      </c>
      <c r="C20" s="33">
        <v>0</v>
      </c>
      <c r="D20" s="33">
        <v>118</v>
      </c>
      <c r="E20" s="6">
        <f t="shared" si="0"/>
        <v>1520</v>
      </c>
    </row>
    <row r="21" spans="1:5" ht="14.25">
      <c r="A21" s="29" t="str">
        <f>'A-N° Sinies Denun'!A21</f>
        <v>Porvenir</v>
      </c>
      <c r="B21" s="33">
        <v>24</v>
      </c>
      <c r="C21" s="33">
        <v>0</v>
      </c>
      <c r="D21" s="33">
        <v>9</v>
      </c>
      <c r="E21" s="6">
        <f t="shared" si="0"/>
        <v>33</v>
      </c>
    </row>
    <row r="22" spans="1:5" ht="14.25">
      <c r="A22" s="29" t="str">
        <f>'A-N° Sinies Denun'!A22</f>
        <v>Renta Nacional</v>
      </c>
      <c r="B22" s="33">
        <v>56</v>
      </c>
      <c r="C22" s="33">
        <v>42</v>
      </c>
      <c r="D22" s="33">
        <v>0</v>
      </c>
      <c r="E22" s="6">
        <f t="shared" si="0"/>
        <v>98</v>
      </c>
    </row>
    <row r="23" spans="1:5" ht="14.25">
      <c r="A23" s="29" t="str">
        <f>'A-N° Sinies Denun'!A23</f>
        <v>Suramericana</v>
      </c>
      <c r="B23" s="33">
        <v>262</v>
      </c>
      <c r="C23" s="33">
        <v>2413</v>
      </c>
      <c r="D23" s="33">
        <v>400</v>
      </c>
      <c r="E23" s="6">
        <f>SUM(B23:D23)</f>
        <v>3075</v>
      </c>
    </row>
    <row r="24" spans="1:5" ht="14.25">
      <c r="A24" s="42" t="str">
        <f>'A-N° Sinies Denun'!A24</f>
        <v>Zenit</v>
      </c>
      <c r="B24" s="40">
        <v>1</v>
      </c>
      <c r="C24" s="40">
        <v>798</v>
      </c>
      <c r="D24" s="40">
        <v>21</v>
      </c>
      <c r="E24" s="41">
        <f t="shared" si="0"/>
        <v>820</v>
      </c>
    </row>
    <row r="25" spans="1:5" s="45" customFormat="1" ht="6">
      <c r="A25" s="43"/>
      <c r="B25" s="43"/>
      <c r="C25" s="44"/>
      <c r="D25" s="44"/>
      <c r="E25" s="44"/>
    </row>
    <row r="26" spans="1:5" ht="14.25">
      <c r="A26" s="26" t="s">
        <v>11</v>
      </c>
      <c r="B26" s="5">
        <f>SUM(B10:B24)</f>
        <v>4688</v>
      </c>
      <c r="C26" s="6">
        <f>SUM(C10:C24)</f>
        <v>7420</v>
      </c>
      <c r="D26" s="6">
        <f>SUM(D10:D24)</f>
        <v>1688</v>
      </c>
      <c r="E26" s="6">
        <f>SUM(E10:E24)</f>
        <v>13796</v>
      </c>
    </row>
    <row r="27" spans="1:5" s="45" customFormat="1" ht="6">
      <c r="A27" s="46"/>
      <c r="B27" s="47"/>
      <c r="C27" s="48"/>
      <c r="D27" s="48"/>
      <c r="E27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62</v>
      </c>
    </row>
    <row r="4" ht="14.25">
      <c r="A4" s="50"/>
    </row>
    <row r="5" ht="14.25">
      <c r="A5" s="129" t="s">
        <v>15</v>
      </c>
    </row>
    <row r="6" spans="1:7" ht="14.25">
      <c r="A6" s="57" t="str">
        <f>'A-N° Sinies Denun'!$A$6</f>
        <v>      (entre el 1 de enero y  30 de junio de 2022)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16</v>
      </c>
      <c r="C7" s="127" t="s">
        <v>81</v>
      </c>
      <c r="D7" s="127"/>
      <c r="E7" s="8" t="s">
        <v>17</v>
      </c>
      <c r="F7" s="7" t="s">
        <v>18</v>
      </c>
      <c r="G7" s="8" t="s">
        <v>19</v>
      </c>
    </row>
    <row r="8" spans="1:7" ht="14.25">
      <c r="A8" s="51" t="s">
        <v>1</v>
      </c>
      <c r="B8" s="7"/>
      <c r="C8" s="8" t="s">
        <v>20</v>
      </c>
      <c r="D8" s="7" t="s">
        <v>21</v>
      </c>
      <c r="E8" s="7" t="s">
        <v>22</v>
      </c>
      <c r="F8" s="7" t="s">
        <v>23</v>
      </c>
      <c r="G8" s="8" t="s">
        <v>24</v>
      </c>
    </row>
    <row r="9" spans="1:7" ht="15" thickBot="1">
      <c r="A9" s="55"/>
      <c r="B9" s="56" t="s">
        <v>25</v>
      </c>
      <c r="C9" s="56" t="s">
        <v>26</v>
      </c>
      <c r="D9" s="56" t="s">
        <v>27</v>
      </c>
      <c r="E9" s="56" t="s">
        <v>28</v>
      </c>
      <c r="F9" s="56" t="s">
        <v>29</v>
      </c>
      <c r="G9" s="56" t="s">
        <v>30</v>
      </c>
    </row>
    <row r="10" spans="1:7" ht="15" thickTop="1">
      <c r="A10" s="52" t="str">
        <f>'A-N° Sinies Denun'!A10</f>
        <v>Bci</v>
      </c>
      <c r="B10" s="34">
        <v>178</v>
      </c>
      <c r="C10" s="34">
        <v>1</v>
      </c>
      <c r="D10" s="34">
        <v>4</v>
      </c>
      <c r="E10" s="33">
        <v>4727</v>
      </c>
      <c r="F10" s="34">
        <v>0</v>
      </c>
      <c r="G10" s="53">
        <f aca="true" t="shared" si="0" ref="G10:G24">SUM(B10:F10)</f>
        <v>4910</v>
      </c>
    </row>
    <row r="11" spans="1:7" ht="14.25">
      <c r="A11" s="52" t="str">
        <f>'A-N° Sinies Denun'!A11</f>
        <v>BNP PARIBAS CARDIF</v>
      </c>
      <c r="B11" s="34">
        <v>9</v>
      </c>
      <c r="C11" s="34">
        <v>0</v>
      </c>
      <c r="D11" s="34">
        <v>9</v>
      </c>
      <c r="E11" s="33">
        <v>374</v>
      </c>
      <c r="F11" s="34">
        <v>392</v>
      </c>
      <c r="G11" s="53">
        <f t="shared" si="0"/>
        <v>784</v>
      </c>
    </row>
    <row r="12" spans="1:7" ht="14.25">
      <c r="A12" s="52" t="str">
        <f>'A-N° Sinies Denun'!A12</f>
        <v>Bupa</v>
      </c>
      <c r="B12" s="34"/>
      <c r="C12" s="34"/>
      <c r="D12" s="34"/>
      <c r="E12" s="33">
        <v>0</v>
      </c>
      <c r="F12" s="34"/>
      <c r="G12" s="53">
        <f t="shared" si="0"/>
        <v>0</v>
      </c>
    </row>
    <row r="13" spans="1:7" ht="14.25">
      <c r="A13" s="52" t="str">
        <f>'A-N° Sinies Denun'!A13</f>
        <v>Chilena Consolidada</v>
      </c>
      <c r="B13" s="34">
        <v>0</v>
      </c>
      <c r="C13" s="34">
        <v>0</v>
      </c>
      <c r="D13" s="34">
        <v>0</v>
      </c>
      <c r="E13" s="33">
        <v>11</v>
      </c>
      <c r="F13" s="34">
        <v>0</v>
      </c>
      <c r="G13" s="53">
        <f t="shared" si="0"/>
        <v>11</v>
      </c>
    </row>
    <row r="14" spans="1:7" ht="14.25">
      <c r="A14" s="52" t="s">
        <v>92</v>
      </c>
      <c r="B14" s="34">
        <v>98</v>
      </c>
      <c r="C14" s="34">
        <v>0</v>
      </c>
      <c r="D14" s="34">
        <v>0</v>
      </c>
      <c r="E14" s="33">
        <v>455</v>
      </c>
      <c r="F14" s="34"/>
      <c r="G14" s="53">
        <f t="shared" si="0"/>
        <v>553</v>
      </c>
    </row>
    <row r="15" spans="1:7" ht="14.25">
      <c r="A15" s="52" t="str">
        <f>'A-N° Sinies Denun'!A15</f>
        <v>Consorcio Nacional</v>
      </c>
      <c r="B15" s="34">
        <v>18</v>
      </c>
      <c r="C15" s="34">
        <v>0</v>
      </c>
      <c r="D15" s="34">
        <v>0</v>
      </c>
      <c r="E15" s="33">
        <v>728</v>
      </c>
      <c r="F15" s="34"/>
      <c r="G15" s="53">
        <f t="shared" si="0"/>
        <v>746</v>
      </c>
    </row>
    <row r="16" spans="1:7" ht="14.25">
      <c r="A16" s="52" t="s">
        <v>96</v>
      </c>
      <c r="B16" s="34">
        <v>8</v>
      </c>
      <c r="C16" s="34">
        <v>0</v>
      </c>
      <c r="D16" s="34">
        <v>0</v>
      </c>
      <c r="E16" s="33">
        <v>36</v>
      </c>
      <c r="F16" s="34">
        <v>0</v>
      </c>
      <c r="G16" s="53">
        <f t="shared" si="0"/>
        <v>44</v>
      </c>
    </row>
    <row r="17" spans="1:7" ht="14.25">
      <c r="A17" s="52" t="str">
        <f>'A-N° Sinies Denun'!A17</f>
        <v>HDI</v>
      </c>
      <c r="B17" s="34">
        <v>87</v>
      </c>
      <c r="C17" s="34">
        <v>14</v>
      </c>
      <c r="D17" s="33">
        <v>2807</v>
      </c>
      <c r="E17" s="33">
        <v>2793</v>
      </c>
      <c r="F17" s="34">
        <v>294</v>
      </c>
      <c r="G17" s="53">
        <f t="shared" si="0"/>
        <v>5995</v>
      </c>
    </row>
    <row r="18" spans="1:7" ht="14.25">
      <c r="A18" s="52" t="str">
        <f>'A-N° Sinies Denun'!A18</f>
        <v>Liberty</v>
      </c>
      <c r="B18" s="34">
        <v>34</v>
      </c>
      <c r="C18" s="34">
        <v>0</v>
      </c>
      <c r="D18" s="34">
        <v>2</v>
      </c>
      <c r="E18" s="33">
        <v>757</v>
      </c>
      <c r="F18" s="34"/>
      <c r="G18" s="53">
        <f t="shared" si="0"/>
        <v>793</v>
      </c>
    </row>
    <row r="19" spans="1:7" ht="14.25">
      <c r="A19" s="52" t="str">
        <f>'A-N° Sinies Denun'!A19</f>
        <v>Mapfre</v>
      </c>
      <c r="B19" s="34">
        <v>15</v>
      </c>
      <c r="C19" s="34">
        <v>1</v>
      </c>
      <c r="D19" s="34">
        <v>1</v>
      </c>
      <c r="E19" s="33">
        <v>118</v>
      </c>
      <c r="F19" s="34">
        <v>0</v>
      </c>
      <c r="G19" s="53">
        <f t="shared" si="0"/>
        <v>135</v>
      </c>
    </row>
    <row r="20" spans="1:7" ht="14.25">
      <c r="A20" s="52" t="str">
        <f>'A-N° Sinies Denun'!A20</f>
        <v>Mutual de Seguros</v>
      </c>
      <c r="B20" s="34">
        <v>66</v>
      </c>
      <c r="C20" s="34">
        <v>2</v>
      </c>
      <c r="D20" s="34">
        <v>0</v>
      </c>
      <c r="E20" s="33">
        <v>1285</v>
      </c>
      <c r="F20" s="34">
        <v>0</v>
      </c>
      <c r="G20" s="53">
        <f t="shared" si="0"/>
        <v>1353</v>
      </c>
    </row>
    <row r="21" spans="1:7" ht="14.25">
      <c r="A21" s="52" t="str">
        <f>'A-N° Sinies Denun'!A21</f>
        <v>Porvenir</v>
      </c>
      <c r="B21" s="34">
        <v>3</v>
      </c>
      <c r="C21" s="34">
        <v>0</v>
      </c>
      <c r="D21" s="34">
        <v>0</v>
      </c>
      <c r="E21" s="33">
        <v>43</v>
      </c>
      <c r="F21" s="34">
        <v>0</v>
      </c>
      <c r="G21" s="53">
        <f t="shared" si="0"/>
        <v>46</v>
      </c>
    </row>
    <row r="22" spans="1:7" ht="14.25">
      <c r="A22" s="52" t="str">
        <f>'A-N° Sinies Denun'!A22</f>
        <v>Renta Nacional</v>
      </c>
      <c r="B22" s="34">
        <v>12</v>
      </c>
      <c r="C22" s="34">
        <v>1</v>
      </c>
      <c r="D22" s="34">
        <v>0</v>
      </c>
      <c r="E22" s="34">
        <v>128</v>
      </c>
      <c r="F22" s="34">
        <v>42</v>
      </c>
      <c r="G22" s="53">
        <f t="shared" si="0"/>
        <v>183</v>
      </c>
    </row>
    <row r="23" spans="1:7" ht="14.25">
      <c r="A23" s="52" t="str">
        <f>'A-N° Sinies Denun'!A23</f>
        <v>Suramericana</v>
      </c>
      <c r="B23" s="34">
        <v>135</v>
      </c>
      <c r="C23" s="34">
        <v>0</v>
      </c>
      <c r="D23" s="34">
        <v>1</v>
      </c>
      <c r="E23" s="33">
        <v>4687</v>
      </c>
      <c r="F23" s="34">
        <v>0</v>
      </c>
      <c r="G23" s="53">
        <f t="shared" si="0"/>
        <v>4823</v>
      </c>
    </row>
    <row r="24" spans="1:7" ht="14.25">
      <c r="A24" s="60" t="str">
        <f>'A-N° Sinies Denun'!A24</f>
        <v>Zenit</v>
      </c>
      <c r="B24" s="61">
        <v>49</v>
      </c>
      <c r="C24" s="61">
        <v>0</v>
      </c>
      <c r="D24" s="61">
        <v>1</v>
      </c>
      <c r="E24" s="40">
        <v>1158</v>
      </c>
      <c r="F24" s="61">
        <v>0</v>
      </c>
      <c r="G24" s="62">
        <f t="shared" si="0"/>
        <v>1208</v>
      </c>
    </row>
    <row r="25" spans="2:10" s="63" customFormat="1" ht="6">
      <c r="B25" s="64"/>
      <c r="C25" s="65"/>
      <c r="D25" s="65"/>
      <c r="H25" s="65"/>
      <c r="I25" s="66"/>
      <c r="J25" s="66"/>
    </row>
    <row r="26" spans="1:7" ht="12.75" customHeight="1">
      <c r="A26" s="51" t="s">
        <v>11</v>
      </c>
      <c r="B26" s="9">
        <f aca="true" t="shared" si="1" ref="B26:G26">SUM(B10:B24)</f>
        <v>712</v>
      </c>
      <c r="C26" s="9">
        <f t="shared" si="1"/>
        <v>19</v>
      </c>
      <c r="D26" s="9">
        <f t="shared" si="1"/>
        <v>2825</v>
      </c>
      <c r="E26" s="9">
        <f t="shared" si="1"/>
        <v>17300</v>
      </c>
      <c r="F26" s="9">
        <f t="shared" si="1"/>
        <v>728</v>
      </c>
      <c r="G26" s="53">
        <f t="shared" si="1"/>
        <v>21584</v>
      </c>
    </row>
    <row r="27" spans="1:7" s="63" customFormat="1" ht="6">
      <c r="A27" s="67"/>
      <c r="B27" s="68"/>
      <c r="C27" s="69"/>
      <c r="D27" s="69"/>
      <c r="E27" s="70"/>
      <c r="F27" s="70"/>
      <c r="G27" s="70"/>
    </row>
    <row r="28" ht="14.25">
      <c r="A28" s="26"/>
    </row>
    <row r="33" ht="14.25">
      <c r="I33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8"/>
  <sheetViews>
    <sheetView zoomScalePageLayoutView="0" workbookViewId="0" topLeftCell="A3">
      <selection activeCell="A30" sqref="A30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62</v>
      </c>
    </row>
    <row r="4" ht="14.25">
      <c r="A4" s="71"/>
    </row>
    <row r="5" spans="1:8" ht="14.25">
      <c r="A5" s="72" t="s">
        <v>31</v>
      </c>
      <c r="B5" s="14"/>
      <c r="C5" s="14"/>
      <c r="H5" s="10"/>
    </row>
    <row r="6" spans="1:8" ht="14.25">
      <c r="A6" s="74" t="s">
        <v>98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8" t="s">
        <v>32</v>
      </c>
      <c r="C7" s="128"/>
      <c r="D7" s="128"/>
      <c r="E7" s="128"/>
      <c r="F7" s="11" t="s">
        <v>33</v>
      </c>
      <c r="G7" s="11" t="s">
        <v>34</v>
      </c>
      <c r="H7" s="12" t="s">
        <v>35</v>
      </c>
    </row>
    <row r="8" spans="1:8" ht="14.25">
      <c r="A8" s="17" t="s">
        <v>1</v>
      </c>
      <c r="B8" s="11" t="s">
        <v>16</v>
      </c>
      <c r="C8" s="12" t="s">
        <v>36</v>
      </c>
      <c r="D8" s="12" t="s">
        <v>37</v>
      </c>
      <c r="E8" s="12" t="s">
        <v>38</v>
      </c>
      <c r="F8" s="12" t="s">
        <v>39</v>
      </c>
      <c r="G8" s="11" t="s">
        <v>40</v>
      </c>
      <c r="H8" s="11" t="s">
        <v>41</v>
      </c>
    </row>
    <row r="9" spans="1:8" ht="15" thickBot="1">
      <c r="A9" s="91"/>
      <c r="B9" s="109"/>
      <c r="C9" s="92"/>
      <c r="D9" s="91"/>
      <c r="E9" s="92" t="s">
        <v>42</v>
      </c>
      <c r="F9" s="92" t="s">
        <v>43</v>
      </c>
      <c r="G9" s="92" t="s">
        <v>44</v>
      </c>
      <c r="H9" s="92" t="s">
        <v>45</v>
      </c>
    </row>
    <row r="10" spans="1:8" ht="15" thickTop="1">
      <c r="A10" s="73" t="str">
        <f>'A-N° Sinies Denun'!A10</f>
        <v>Bci</v>
      </c>
      <c r="B10" s="33">
        <v>1600641</v>
      </c>
      <c r="C10" s="33">
        <v>30845</v>
      </c>
      <c r="D10" s="33">
        <v>49630</v>
      </c>
      <c r="E10" s="13">
        <f>SUM(B10:D10)</f>
        <v>1681116</v>
      </c>
      <c r="F10" s="33">
        <v>3615274</v>
      </c>
      <c r="G10" s="33"/>
      <c r="H10" s="13">
        <f>SUM(E10:G10)</f>
        <v>5296390</v>
      </c>
    </row>
    <row r="11" spans="1:8" ht="14.25">
      <c r="A11" s="73" t="str">
        <f>'A-N° Sinies Denun'!A11</f>
        <v>BNP PARIBAS CARDIF</v>
      </c>
      <c r="B11" s="13">
        <v>76041</v>
      </c>
      <c r="C11" s="33">
        <v>9505</v>
      </c>
      <c r="D11" s="33">
        <v>0</v>
      </c>
      <c r="E11" s="13">
        <f aca="true" t="shared" si="0" ref="E11:E23">SUM(B11:D11)</f>
        <v>85546</v>
      </c>
      <c r="F11" s="33">
        <v>244559</v>
      </c>
      <c r="G11" s="33"/>
      <c r="H11" s="13">
        <f>SUM(E11:G11)</f>
        <v>330105</v>
      </c>
    </row>
    <row r="12" spans="1:8" ht="14.25">
      <c r="A12" s="73" t="str">
        <f>'A-N° Sinies Denun'!A12</f>
        <v>Bupa</v>
      </c>
      <c r="B12" s="33"/>
      <c r="C12" s="33"/>
      <c r="D12" s="33"/>
      <c r="E12" s="13">
        <f t="shared" si="0"/>
        <v>0</v>
      </c>
      <c r="F12" s="33"/>
      <c r="G12" s="33"/>
      <c r="H12" s="13">
        <f aca="true" t="shared" si="1" ref="H12:H24">SUM(E12:G12)</f>
        <v>0</v>
      </c>
    </row>
    <row r="13" spans="1:8" ht="14.25">
      <c r="A13" s="73" t="str">
        <f>'A-N° Sinies Denun'!A13</f>
        <v>Chilena Consolidada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5054</v>
      </c>
      <c r="G13" s="33"/>
      <c r="H13" s="13">
        <f t="shared" si="1"/>
        <v>5054</v>
      </c>
    </row>
    <row r="14" spans="1:8" ht="14.25">
      <c r="A14" s="73" t="str">
        <f>'A-N° Sinies Denun'!A14</f>
        <v>Chubb</v>
      </c>
      <c r="B14" s="13">
        <v>0</v>
      </c>
      <c r="C14" s="33">
        <v>45828</v>
      </c>
      <c r="D14" s="33">
        <v>0</v>
      </c>
      <c r="E14" s="13">
        <f t="shared" si="0"/>
        <v>45828</v>
      </c>
      <c r="F14" s="33">
        <v>214206</v>
      </c>
      <c r="G14" s="33"/>
      <c r="H14" s="13">
        <f t="shared" si="1"/>
        <v>260034</v>
      </c>
    </row>
    <row r="15" spans="1:8" ht="14.25">
      <c r="A15" s="73" t="str">
        <f>'A-N° Sinies Denun'!A15</f>
        <v>Consorcio Nacional</v>
      </c>
      <c r="B15" s="33">
        <v>144931</v>
      </c>
      <c r="C15" s="33">
        <v>0</v>
      </c>
      <c r="D15" s="33">
        <v>0</v>
      </c>
      <c r="E15" s="13">
        <f t="shared" si="0"/>
        <v>144931</v>
      </c>
      <c r="F15" s="33">
        <v>466403</v>
      </c>
      <c r="G15" s="33"/>
      <c r="H15" s="13">
        <f t="shared" si="1"/>
        <v>611334</v>
      </c>
    </row>
    <row r="16" spans="1:8" ht="14.25">
      <c r="A16" s="73" t="s">
        <v>96</v>
      </c>
      <c r="B16" s="33">
        <v>28760</v>
      </c>
      <c r="C16" s="33">
        <v>0</v>
      </c>
      <c r="D16" s="33">
        <v>0</v>
      </c>
      <c r="E16" s="13">
        <f t="shared" si="0"/>
        <v>28760</v>
      </c>
      <c r="F16" s="33">
        <v>44150</v>
      </c>
      <c r="G16" s="33"/>
      <c r="H16" s="13">
        <f t="shared" si="1"/>
        <v>72910</v>
      </c>
    </row>
    <row r="17" spans="1:8" ht="14.25">
      <c r="A17" s="73" t="str">
        <f>'A-N° Sinies Denun'!A17</f>
        <v>HDI</v>
      </c>
      <c r="B17" s="33">
        <v>485792</v>
      </c>
      <c r="C17" s="33">
        <v>105581</v>
      </c>
      <c r="D17" s="33">
        <v>209359</v>
      </c>
      <c r="E17" s="13">
        <f t="shared" si="0"/>
        <v>800732</v>
      </c>
      <c r="F17" s="33">
        <v>2524847</v>
      </c>
      <c r="G17" s="33"/>
      <c r="H17" s="13">
        <f t="shared" si="1"/>
        <v>3325579</v>
      </c>
    </row>
    <row r="18" spans="1:8" ht="14.25">
      <c r="A18" s="73" t="str">
        <f>'A-N° Sinies Denun'!A18</f>
        <v>Liberty</v>
      </c>
      <c r="B18" s="33">
        <v>232308</v>
      </c>
      <c r="C18" s="33">
        <v>0</v>
      </c>
      <c r="D18" s="33">
        <v>0</v>
      </c>
      <c r="E18" s="13">
        <f t="shared" si="0"/>
        <v>232308</v>
      </c>
      <c r="F18" s="33">
        <v>334908</v>
      </c>
      <c r="G18" s="33">
        <v>462</v>
      </c>
      <c r="H18" s="13">
        <f t="shared" si="1"/>
        <v>567678</v>
      </c>
    </row>
    <row r="19" spans="1:8" ht="14.25">
      <c r="A19" s="73" t="str">
        <f>'A-N° Sinies Denun'!A19</f>
        <v>Mapfre</v>
      </c>
      <c r="B19" s="33">
        <v>17429</v>
      </c>
      <c r="C19" s="33">
        <v>0</v>
      </c>
      <c r="D19" s="33">
        <v>0</v>
      </c>
      <c r="E19" s="13">
        <f t="shared" si="0"/>
        <v>17429</v>
      </c>
      <c r="F19" s="33">
        <v>53767</v>
      </c>
      <c r="G19" s="33"/>
      <c r="H19" s="13">
        <f t="shared" si="1"/>
        <v>71196</v>
      </c>
    </row>
    <row r="20" spans="1:8" ht="14.25">
      <c r="A20" s="73" t="str">
        <f>'A-N° Sinies Denun'!A20</f>
        <v>Mutual de Seguros</v>
      </c>
      <c r="B20" s="33">
        <v>511728</v>
      </c>
      <c r="C20" s="33">
        <v>28679</v>
      </c>
      <c r="D20" s="33">
        <v>0</v>
      </c>
      <c r="E20" s="13">
        <f t="shared" si="0"/>
        <v>540407</v>
      </c>
      <c r="F20" s="33">
        <v>914917</v>
      </c>
      <c r="G20" s="33"/>
      <c r="H20" s="13">
        <f t="shared" si="1"/>
        <v>1455324</v>
      </c>
    </row>
    <row r="21" spans="1:8" ht="14.25">
      <c r="A21" s="73" t="str">
        <f>'A-N° Sinies Denun'!A21</f>
        <v>Porvenir</v>
      </c>
      <c r="B21" s="33">
        <v>9721</v>
      </c>
      <c r="C21" s="33">
        <v>0</v>
      </c>
      <c r="D21" s="33">
        <v>0</v>
      </c>
      <c r="E21" s="13">
        <f t="shared" si="0"/>
        <v>9721</v>
      </c>
      <c r="F21" s="33">
        <v>22988</v>
      </c>
      <c r="G21" s="33">
        <v>888</v>
      </c>
      <c r="H21" s="13">
        <f t="shared" si="1"/>
        <v>33597</v>
      </c>
    </row>
    <row r="22" spans="1:8" ht="14.25">
      <c r="A22" s="73" t="str">
        <f>'A-N° Sinies Denun'!A22</f>
        <v>Renta Nacional</v>
      </c>
      <c r="B22" s="33">
        <v>70711</v>
      </c>
      <c r="C22" s="33">
        <v>0</v>
      </c>
      <c r="D22" s="33">
        <v>9458</v>
      </c>
      <c r="E22" s="13">
        <f t="shared" si="0"/>
        <v>80169</v>
      </c>
      <c r="F22" s="33">
        <v>154623</v>
      </c>
      <c r="G22" s="33"/>
      <c r="H22" s="13">
        <f t="shared" si="1"/>
        <v>234792</v>
      </c>
    </row>
    <row r="23" spans="1:8" ht="14.25">
      <c r="A23" s="73" t="str">
        <f>'A-N° Sinies Denun'!A23</f>
        <v>Suramericana</v>
      </c>
      <c r="B23" s="33">
        <v>1211205</v>
      </c>
      <c r="C23" s="33">
        <v>14177</v>
      </c>
      <c r="D23" s="33">
        <v>49630</v>
      </c>
      <c r="E23" s="13">
        <f t="shared" si="0"/>
        <v>1275012</v>
      </c>
      <c r="F23" s="33">
        <v>2664788</v>
      </c>
      <c r="G23" s="33"/>
      <c r="H23" s="13">
        <f t="shared" si="1"/>
        <v>3939800</v>
      </c>
    </row>
    <row r="24" spans="1:8" ht="14.25">
      <c r="A24" s="77" t="str">
        <f>'A-N° Sinies Denun'!A24</f>
        <v>Zenit</v>
      </c>
      <c r="B24" s="40">
        <v>383646</v>
      </c>
      <c r="C24" s="40">
        <v>5458</v>
      </c>
      <c r="D24" s="40">
        <v>0</v>
      </c>
      <c r="E24" s="78">
        <f>SUM(B24:D24)</f>
        <v>389104</v>
      </c>
      <c r="F24" s="40">
        <v>904078</v>
      </c>
      <c r="G24" s="40">
        <v>0</v>
      </c>
      <c r="H24" s="78">
        <f t="shared" si="1"/>
        <v>1293182</v>
      </c>
    </row>
    <row r="25" spans="1:4" s="81" customFormat="1" ht="6">
      <c r="A25" s="79"/>
      <c r="B25" s="79"/>
      <c r="C25" s="80"/>
      <c r="D25" s="80"/>
    </row>
    <row r="26" spans="1:246" s="73" customFormat="1" ht="14.25">
      <c r="A26" s="73" t="s">
        <v>11</v>
      </c>
      <c r="B26" s="33">
        <f aca="true" t="shared" si="2" ref="B26:H26">SUM(B10:B24)</f>
        <v>4772913</v>
      </c>
      <c r="C26" s="33">
        <f t="shared" si="2"/>
        <v>240073</v>
      </c>
      <c r="D26" s="33">
        <f t="shared" si="2"/>
        <v>318077</v>
      </c>
      <c r="E26" s="33">
        <f t="shared" si="2"/>
        <v>5331063</v>
      </c>
      <c r="F26" s="33">
        <f t="shared" si="2"/>
        <v>12164562</v>
      </c>
      <c r="G26" s="33">
        <f t="shared" si="2"/>
        <v>1350</v>
      </c>
      <c r="H26" s="33">
        <f t="shared" si="2"/>
        <v>17496975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</row>
    <row r="27" spans="1:8" s="81" customFormat="1" ht="6">
      <c r="A27" s="82"/>
      <c r="B27" s="83"/>
      <c r="C27" s="84"/>
      <c r="D27" s="84"/>
      <c r="E27" s="85"/>
      <c r="F27" s="85"/>
      <c r="G27" s="85"/>
      <c r="H27" s="85"/>
    </row>
    <row r="28" spans="1:4" ht="14.25">
      <c r="A28" s="14"/>
      <c r="B28" s="15"/>
      <c r="C28" s="16"/>
      <c r="D28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62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2" t="s">
        <v>46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30 de junio de 2022, montos expresados en miles de pesos de junio de 2022)</v>
      </c>
      <c r="B6" s="72"/>
      <c r="C6" s="17"/>
      <c r="D6" s="76"/>
      <c r="E6" s="76"/>
      <c r="F6" s="76"/>
    </row>
    <row r="7" spans="1:6" ht="22.5" customHeight="1">
      <c r="A7" s="90"/>
      <c r="B7" s="128" t="s">
        <v>78</v>
      </c>
      <c r="C7" s="128"/>
      <c r="D7" s="11" t="s">
        <v>48</v>
      </c>
      <c r="E7" s="11" t="s">
        <v>49</v>
      </c>
      <c r="F7" s="12" t="s">
        <v>50</v>
      </c>
    </row>
    <row r="8" spans="1:6" ht="14.25">
      <c r="A8" s="17" t="s">
        <v>1</v>
      </c>
      <c r="B8" s="12" t="s">
        <v>51</v>
      </c>
      <c r="C8" s="12" t="s">
        <v>52</v>
      </c>
      <c r="D8" s="11" t="s">
        <v>79</v>
      </c>
      <c r="E8" s="11" t="s">
        <v>53</v>
      </c>
      <c r="F8" s="12" t="s">
        <v>54</v>
      </c>
    </row>
    <row r="9" spans="1:6" ht="14.25">
      <c r="A9" s="17"/>
      <c r="B9" s="86"/>
      <c r="C9" s="87"/>
      <c r="D9" s="11" t="s">
        <v>80</v>
      </c>
      <c r="E9" s="11" t="s">
        <v>55</v>
      </c>
      <c r="F9" s="12" t="s">
        <v>56</v>
      </c>
    </row>
    <row r="10" spans="1:6" ht="15" thickBot="1">
      <c r="A10" s="91"/>
      <c r="B10" s="92" t="s">
        <v>57</v>
      </c>
      <c r="C10" s="92" t="s">
        <v>58</v>
      </c>
      <c r="D10" s="92" t="s">
        <v>59</v>
      </c>
      <c r="E10" s="92" t="s">
        <v>60</v>
      </c>
      <c r="F10" s="92" t="s">
        <v>61</v>
      </c>
    </row>
    <row r="11" spans="1:7" ht="15" thickTop="1">
      <c r="A11" s="52" t="str">
        <f>'D-Sinies Pag Direc'!A10</f>
        <v>Bci</v>
      </c>
      <c r="B11" s="88">
        <f>'D-Sinies Pag Direc'!H10</f>
        <v>5296390</v>
      </c>
      <c r="C11" s="33">
        <v>1704004</v>
      </c>
      <c r="D11" s="33">
        <v>2072866</v>
      </c>
      <c r="E11" s="33">
        <v>3886868</v>
      </c>
      <c r="F11" s="89">
        <f aca="true" t="shared" si="0" ref="F11:F17">SUM(B11:D11)-E11</f>
        <v>5186392</v>
      </c>
      <c r="G11" s="33"/>
    </row>
    <row r="12" spans="1:7" ht="14.25">
      <c r="A12" s="52" t="str">
        <f>'D-Sinies Pag Direc'!A11</f>
        <v>BNP PARIBAS CARDIF</v>
      </c>
      <c r="B12" s="88">
        <f>'D-Sinies Pag Direc'!H11</f>
        <v>330105</v>
      </c>
      <c r="C12" s="33">
        <v>170860</v>
      </c>
      <c r="D12" s="33">
        <v>223564</v>
      </c>
      <c r="E12" s="33">
        <v>481501</v>
      </c>
      <c r="F12" s="89">
        <f t="shared" si="0"/>
        <v>243028</v>
      </c>
      <c r="G12" s="33"/>
    </row>
    <row r="13" spans="1:7" ht="14.25">
      <c r="A13" s="52" t="str">
        <f>'D-Sinies Pag Direc'!A12</f>
        <v>Bupa</v>
      </c>
      <c r="B13" s="88">
        <f>'D-Sinies Pag Direc'!H12</f>
        <v>0</v>
      </c>
      <c r="C13" s="33">
        <v>0</v>
      </c>
      <c r="D13" s="33">
        <v>0</v>
      </c>
      <c r="E13" s="33">
        <v>0</v>
      </c>
      <c r="F13" s="89">
        <f t="shared" si="0"/>
        <v>0</v>
      </c>
      <c r="G13" s="33"/>
    </row>
    <row r="14" spans="1:7" ht="14.25">
      <c r="A14" s="52" t="str">
        <f>'D-Sinies Pag Direc'!A13</f>
        <v>Chilena Consolidada</v>
      </c>
      <c r="B14" s="88">
        <f>'D-Sinies Pag Direc'!H13</f>
        <v>5054</v>
      </c>
      <c r="C14" s="33">
        <v>26510</v>
      </c>
      <c r="D14" s="33">
        <v>21773</v>
      </c>
      <c r="E14" s="33">
        <v>39287</v>
      </c>
      <c r="F14" s="89">
        <f t="shared" si="0"/>
        <v>14050</v>
      </c>
      <c r="G14" s="33"/>
    </row>
    <row r="15" spans="1:7" ht="14.25">
      <c r="A15" s="52" t="str">
        <f>'D-Sinies Pag Direc'!A14</f>
        <v>Chubb</v>
      </c>
      <c r="B15" s="88">
        <f>'D-Sinies Pag Direc'!H14</f>
        <v>260034</v>
      </c>
      <c r="C15" s="33">
        <v>141875</v>
      </c>
      <c r="D15" s="33">
        <v>187827</v>
      </c>
      <c r="E15" s="33">
        <v>205353</v>
      </c>
      <c r="F15" s="89">
        <f t="shared" si="0"/>
        <v>384383</v>
      </c>
      <c r="G15" s="33"/>
    </row>
    <row r="16" spans="1:7" ht="14.25">
      <c r="A16" s="52" t="str">
        <f>'D-Sinies Pag Direc'!A15</f>
        <v>Consorcio Nacional</v>
      </c>
      <c r="B16" s="88">
        <f>'D-Sinies Pag Direc'!H15</f>
        <v>611334</v>
      </c>
      <c r="C16" s="33">
        <v>124653</v>
      </c>
      <c r="D16" s="33">
        <v>234312</v>
      </c>
      <c r="E16" s="33">
        <v>442759</v>
      </c>
      <c r="F16" s="89">
        <f t="shared" si="0"/>
        <v>527540</v>
      </c>
      <c r="G16" s="33"/>
    </row>
    <row r="17" spans="1:7" ht="14.25">
      <c r="A17" s="52" t="s">
        <v>96</v>
      </c>
      <c r="B17" s="88">
        <f>'D-Sinies Pag Direc'!H16</f>
        <v>72910</v>
      </c>
      <c r="C17" s="33">
        <v>72985</v>
      </c>
      <c r="D17" s="33">
        <v>32923</v>
      </c>
      <c r="E17" s="33">
        <v>53048</v>
      </c>
      <c r="F17" s="89">
        <f t="shared" si="0"/>
        <v>125770</v>
      </c>
      <c r="G17" s="33"/>
    </row>
    <row r="18" spans="1:7" ht="14.25">
      <c r="A18" s="52" t="str">
        <f>'D-Sinies Pag Direc'!A17</f>
        <v>HDI</v>
      </c>
      <c r="B18" s="88">
        <f>'D-Sinies Pag Direc'!H17</f>
        <v>3325579</v>
      </c>
      <c r="C18" s="33">
        <v>1319776</v>
      </c>
      <c r="D18" s="33">
        <v>1608405</v>
      </c>
      <c r="E18" s="33">
        <v>2509122</v>
      </c>
      <c r="F18" s="89">
        <f aca="true" t="shared" si="1" ref="F18:F25">SUM(B18:D18)-E18</f>
        <v>3744638</v>
      </c>
      <c r="G18" s="33"/>
    </row>
    <row r="19" spans="1:7" ht="14.25">
      <c r="A19" s="52" t="str">
        <f>'D-Sinies Pag Direc'!A18</f>
        <v>Liberty</v>
      </c>
      <c r="B19" s="88">
        <f>'D-Sinies Pag Direc'!H18</f>
        <v>567678</v>
      </c>
      <c r="C19" s="33">
        <v>528994</v>
      </c>
      <c r="D19" s="33">
        <v>214036</v>
      </c>
      <c r="E19" s="33">
        <v>718322</v>
      </c>
      <c r="F19" s="89">
        <f t="shared" si="1"/>
        <v>592386</v>
      </c>
      <c r="G19" s="33"/>
    </row>
    <row r="20" spans="1:7" ht="14.25">
      <c r="A20" s="52" t="str">
        <f>'D-Sinies Pag Direc'!A19</f>
        <v>Mapfre</v>
      </c>
      <c r="B20" s="88">
        <f>'D-Sinies Pag Direc'!H19</f>
        <v>71196</v>
      </c>
      <c r="C20" s="33">
        <v>177705</v>
      </c>
      <c r="D20" s="33">
        <v>66077</v>
      </c>
      <c r="E20" s="33">
        <v>240071</v>
      </c>
      <c r="F20" s="89">
        <f t="shared" si="1"/>
        <v>74907</v>
      </c>
      <c r="G20" s="33"/>
    </row>
    <row r="21" spans="1:7" ht="14.25">
      <c r="A21" s="52" t="str">
        <f>'D-Sinies Pag Direc'!A20</f>
        <v>Mutual de Seguros</v>
      </c>
      <c r="B21" s="88">
        <f>'D-Sinies Pag Direc'!H20</f>
        <v>1455324</v>
      </c>
      <c r="C21" s="33">
        <v>245906</v>
      </c>
      <c r="D21" s="33">
        <v>520364</v>
      </c>
      <c r="E21" s="33">
        <v>624594</v>
      </c>
      <c r="F21" s="89">
        <f t="shared" si="1"/>
        <v>1597000</v>
      </c>
      <c r="G21" s="33"/>
    </row>
    <row r="22" spans="1:7" ht="14.25">
      <c r="A22" s="52" t="str">
        <f>'D-Sinies Pag Direc'!A21</f>
        <v>Porvenir</v>
      </c>
      <c r="B22" s="88">
        <f>'D-Sinies Pag Direc'!H21</f>
        <v>33597</v>
      </c>
      <c r="C22" s="33">
        <v>36581</v>
      </c>
      <c r="D22" s="33">
        <v>19515</v>
      </c>
      <c r="E22" s="33">
        <v>64424</v>
      </c>
      <c r="F22" s="89">
        <f t="shared" si="1"/>
        <v>25269</v>
      </c>
      <c r="G22" s="33"/>
    </row>
    <row r="23" spans="1:7" ht="14.25">
      <c r="A23" s="52" t="str">
        <f>'D-Sinies Pag Direc'!A22</f>
        <v>Renta Nacional</v>
      </c>
      <c r="B23" s="88">
        <f>'D-Sinies Pag Direc'!H22</f>
        <v>234792</v>
      </c>
      <c r="C23" s="33">
        <v>123011</v>
      </c>
      <c r="D23" s="33">
        <v>80055</v>
      </c>
      <c r="E23" s="33">
        <v>83522</v>
      </c>
      <c r="F23" s="89">
        <f>SUM(B23:D23)-E23</f>
        <v>354336</v>
      </c>
      <c r="G23" s="33"/>
    </row>
    <row r="24" spans="1:7" ht="14.25">
      <c r="A24" s="52" t="str">
        <f>'D-Sinies Pag Direc'!A23</f>
        <v>Suramericana</v>
      </c>
      <c r="B24" s="88">
        <f>'D-Sinies Pag Direc'!H23</f>
        <v>3939800</v>
      </c>
      <c r="C24" s="33">
        <v>1265350</v>
      </c>
      <c r="D24" s="33">
        <v>1506647</v>
      </c>
      <c r="E24" s="33">
        <v>1971412</v>
      </c>
      <c r="F24" s="89">
        <f t="shared" si="1"/>
        <v>4740385</v>
      </c>
      <c r="G24" s="33"/>
    </row>
    <row r="25" spans="1:7" ht="14.25">
      <c r="A25" s="60" t="str">
        <f>'D-Sinies Pag Direc'!A24</f>
        <v>Zenit</v>
      </c>
      <c r="B25" s="93">
        <f>'D-Sinies Pag Direc'!H24</f>
        <v>1293182</v>
      </c>
      <c r="C25" s="40">
        <v>292090</v>
      </c>
      <c r="D25" s="40">
        <v>524959</v>
      </c>
      <c r="E25" s="40">
        <v>761728</v>
      </c>
      <c r="F25" s="94">
        <f t="shared" si="1"/>
        <v>1348503</v>
      </c>
      <c r="G25" s="33"/>
    </row>
    <row r="26" spans="1:6" s="45" customFormat="1" ht="6">
      <c r="A26" s="79"/>
      <c r="B26" s="79"/>
      <c r="C26" s="80"/>
      <c r="D26" s="80"/>
      <c r="E26" s="80"/>
      <c r="F26" s="81"/>
    </row>
    <row r="27" spans="1:6" ht="14.25">
      <c r="A27" s="17" t="s">
        <v>11</v>
      </c>
      <c r="B27" s="88">
        <f>SUM(B11:B25)</f>
        <v>17496975</v>
      </c>
      <c r="C27" s="88">
        <f>SUM(C11:C25)</f>
        <v>6230300</v>
      </c>
      <c r="D27" s="88">
        <f>SUM(D11:D25)</f>
        <v>7313323</v>
      </c>
      <c r="E27" s="88">
        <f>SUM(E11:E25)</f>
        <v>12082011</v>
      </c>
      <c r="F27" s="89">
        <f>+B27+C27+D27-E27</f>
        <v>18958587</v>
      </c>
    </row>
    <row r="28" spans="1:6" s="45" customFormat="1" ht="6">
      <c r="A28" s="82"/>
      <c r="B28" s="83"/>
      <c r="C28" s="84"/>
      <c r="D28" s="84"/>
      <c r="E28" s="84"/>
      <c r="F28" s="85"/>
    </row>
    <row r="30" spans="1:7" ht="14.25">
      <c r="A30" s="17"/>
      <c r="B30" s="30"/>
      <c r="C30" s="28"/>
      <c r="D30" s="28"/>
      <c r="E30" s="28"/>
      <c r="F30" s="51"/>
      <c r="G30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45"/>
  <sheetViews>
    <sheetView zoomScalePageLayoutView="0" workbookViewId="0" topLeftCell="A3">
      <selection activeCell="A29" sqref="A29:IV29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62</v>
      </c>
    </row>
    <row r="4" ht="14.25">
      <c r="A4" s="18"/>
    </row>
    <row r="5" spans="1:2" ht="14.25">
      <c r="A5" s="19" t="s">
        <v>0</v>
      </c>
      <c r="B5" s="125"/>
    </row>
    <row r="6" spans="1:9" ht="14.25">
      <c r="A6" s="97" t="str">
        <f>'A-N° Sinies Denun'!$A$6</f>
        <v>      (entre el 1 de enero y  30 de junio de 2022)</v>
      </c>
      <c r="B6" s="98"/>
      <c r="C6" s="99"/>
      <c r="D6" s="99"/>
      <c r="E6" s="99"/>
      <c r="F6" s="99"/>
      <c r="G6" s="99"/>
      <c r="H6" s="99"/>
      <c r="I6" s="99"/>
    </row>
    <row r="7" spans="1:2" s="100" customFormat="1" ht="6">
      <c r="A7" s="110"/>
      <c r="B7" s="111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5" t="s">
        <v>85</v>
      </c>
      <c r="G8" s="21" t="s">
        <v>6</v>
      </c>
      <c r="H8" s="21" t="s">
        <v>7</v>
      </c>
      <c r="I8" s="21" t="s">
        <v>8</v>
      </c>
    </row>
    <row r="9" spans="1:9" s="100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73" t="str">
        <f>'A-N° Sinies Denun'!A10</f>
        <v>Bci</v>
      </c>
      <c r="B10" s="33">
        <v>873768</v>
      </c>
      <c r="C10" s="33">
        <v>649154</v>
      </c>
      <c r="D10" s="23">
        <v>18906</v>
      </c>
      <c r="E10" s="23">
        <v>38701</v>
      </c>
      <c r="F10" s="33">
        <v>35338</v>
      </c>
      <c r="G10" s="23">
        <v>38054</v>
      </c>
      <c r="H10" s="23">
        <v>20615</v>
      </c>
      <c r="I10" s="24">
        <f aca="true" t="shared" si="0" ref="I10:I24">SUM(B10:H10)</f>
        <v>1674536</v>
      </c>
    </row>
    <row r="11" spans="1:9" ht="14.25">
      <c r="A11" s="73" t="str">
        <f>'A-N° Sinies Denun'!A11</f>
        <v>BNP PARIBAS CARDIF</v>
      </c>
      <c r="B11" s="33">
        <v>60982</v>
      </c>
      <c r="C11" s="33">
        <v>4012</v>
      </c>
      <c r="D11" s="23">
        <v>0</v>
      </c>
      <c r="E11" s="23">
        <v>0</v>
      </c>
      <c r="F11" s="33">
        <v>1219</v>
      </c>
      <c r="G11" s="23">
        <v>0</v>
      </c>
      <c r="H11" s="23">
        <v>163</v>
      </c>
      <c r="I11" s="24">
        <f t="shared" si="0"/>
        <v>66376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23">
        <v>0</v>
      </c>
      <c r="E12" s="23">
        <v>0</v>
      </c>
      <c r="F12" s="33">
        <v>0</v>
      </c>
      <c r="G12" s="23">
        <v>0</v>
      </c>
      <c r="H12" s="23">
        <v>0</v>
      </c>
      <c r="I12" s="24">
        <f>SUM(B12:H12)</f>
        <v>0</v>
      </c>
    </row>
    <row r="13" spans="1:9" ht="14.25">
      <c r="A13" s="73" t="str">
        <f>'A-N° Sinies Denun'!A13</f>
        <v>Chilena Consolidada</v>
      </c>
      <c r="B13" s="33">
        <v>11315</v>
      </c>
      <c r="C13" s="33">
        <v>3491</v>
      </c>
      <c r="D13" s="23">
        <v>0</v>
      </c>
      <c r="E13" s="23">
        <v>0</v>
      </c>
      <c r="F13" s="33">
        <v>84</v>
      </c>
      <c r="G13" s="23">
        <v>0</v>
      </c>
      <c r="H13" s="23">
        <v>93</v>
      </c>
      <c r="I13" s="24">
        <f t="shared" si="0"/>
        <v>14983</v>
      </c>
    </row>
    <row r="14" spans="1:9" ht="14.25">
      <c r="A14" s="73" t="str">
        <f>'A-N° Sinies Denun'!A14</f>
        <v>Chubb</v>
      </c>
      <c r="B14" s="33">
        <v>0</v>
      </c>
      <c r="C14" s="33">
        <v>0</v>
      </c>
      <c r="D14" s="23">
        <v>0</v>
      </c>
      <c r="E14" s="23">
        <v>9429</v>
      </c>
      <c r="F14" s="33">
        <v>0</v>
      </c>
      <c r="G14" s="23">
        <v>0</v>
      </c>
      <c r="H14" s="23">
        <v>0</v>
      </c>
      <c r="I14" s="24">
        <f t="shared" si="0"/>
        <v>9429</v>
      </c>
    </row>
    <row r="15" spans="1:9" ht="14.25">
      <c r="A15" s="73" t="str">
        <f>'A-N° Sinies Denun'!A15</f>
        <v>Consorcio Nacional</v>
      </c>
      <c r="B15" s="33">
        <v>90502</v>
      </c>
      <c r="C15" s="33">
        <v>32407</v>
      </c>
      <c r="D15" s="23">
        <v>23</v>
      </c>
      <c r="E15" s="23">
        <v>238</v>
      </c>
      <c r="F15" s="33">
        <v>3580</v>
      </c>
      <c r="G15" s="23">
        <v>4</v>
      </c>
      <c r="H15" s="23">
        <v>1273</v>
      </c>
      <c r="I15" s="24">
        <f t="shared" si="0"/>
        <v>128027</v>
      </c>
    </row>
    <row r="16" spans="1:9" ht="14.25">
      <c r="A16" s="73" t="s">
        <v>96</v>
      </c>
      <c r="B16" s="33"/>
      <c r="C16" s="33"/>
      <c r="D16" s="23">
        <v>56</v>
      </c>
      <c r="E16" s="23">
        <v>1940</v>
      </c>
      <c r="F16" s="33"/>
      <c r="G16" s="23">
        <v>1829</v>
      </c>
      <c r="H16" s="23">
        <v>177</v>
      </c>
      <c r="I16" s="24">
        <f t="shared" si="0"/>
        <v>4002</v>
      </c>
    </row>
    <row r="17" spans="1:9" ht="14.25">
      <c r="A17" s="73" t="str">
        <f>'A-N° Sinies Denun'!A17</f>
        <v>HDI</v>
      </c>
      <c r="B17" s="33">
        <v>1046318</v>
      </c>
      <c r="C17" s="33">
        <v>231427</v>
      </c>
      <c r="D17" s="23">
        <v>5356</v>
      </c>
      <c r="E17" s="23">
        <v>27171</v>
      </c>
      <c r="F17" s="33">
        <v>58528</v>
      </c>
      <c r="G17" s="23">
        <v>10449</v>
      </c>
      <c r="H17" s="23">
        <v>8998</v>
      </c>
      <c r="I17" s="24">
        <f t="shared" si="0"/>
        <v>1388247</v>
      </c>
    </row>
    <row r="18" spans="1:9" ht="14.25">
      <c r="A18" s="73" t="str">
        <f>'A-N° Sinies Denun'!A18</f>
        <v>Liberty</v>
      </c>
      <c r="B18" s="33">
        <v>15580</v>
      </c>
      <c r="C18" s="33">
        <v>19059</v>
      </c>
      <c r="D18" s="23">
        <v>4160</v>
      </c>
      <c r="E18" s="23">
        <v>7493</v>
      </c>
      <c r="F18" s="33">
        <v>244</v>
      </c>
      <c r="G18" s="23">
        <v>28597</v>
      </c>
      <c r="H18" s="23">
        <v>9365</v>
      </c>
      <c r="I18" s="24">
        <f t="shared" si="0"/>
        <v>84498</v>
      </c>
    </row>
    <row r="19" spans="1:9" ht="14.25">
      <c r="A19" s="73" t="str">
        <f>'A-N° Sinies Denun'!A19</f>
        <v>Mapfre</v>
      </c>
      <c r="B19" s="33">
        <v>9988</v>
      </c>
      <c r="C19" s="33">
        <v>6010</v>
      </c>
      <c r="D19" s="23">
        <v>925</v>
      </c>
      <c r="E19" s="23">
        <v>768</v>
      </c>
      <c r="F19" s="33">
        <v>0</v>
      </c>
      <c r="G19" s="23">
        <v>377</v>
      </c>
      <c r="H19" s="23">
        <v>2451</v>
      </c>
      <c r="I19" s="24">
        <f t="shared" si="0"/>
        <v>20519</v>
      </c>
    </row>
    <row r="20" spans="1:9" ht="14.25">
      <c r="A20" s="73" t="str">
        <f>'A-N° Sinies Denun'!A20</f>
        <v>Mutual de Seguros</v>
      </c>
      <c r="B20" s="33">
        <v>188044</v>
      </c>
      <c r="C20" s="33">
        <v>81575</v>
      </c>
      <c r="D20" s="23">
        <v>0</v>
      </c>
      <c r="E20" s="23">
        <v>0</v>
      </c>
      <c r="F20" s="33">
        <v>7174</v>
      </c>
      <c r="G20" s="23">
        <v>0</v>
      </c>
      <c r="H20" s="23">
        <v>6754</v>
      </c>
      <c r="I20" s="24">
        <f>SUM(B20:H20)</f>
        <v>283547</v>
      </c>
    </row>
    <row r="21" spans="1:9" ht="14.25">
      <c r="A21" s="73" t="str">
        <f>'A-N° Sinies Denun'!A21</f>
        <v>Porvenir</v>
      </c>
      <c r="B21" s="33">
        <v>3956</v>
      </c>
      <c r="C21" s="33">
        <v>1462</v>
      </c>
      <c r="D21" s="23">
        <v>949</v>
      </c>
      <c r="E21" s="23">
        <v>0</v>
      </c>
      <c r="F21" s="33">
        <v>207</v>
      </c>
      <c r="G21" s="23">
        <v>0</v>
      </c>
      <c r="H21" s="23">
        <v>68</v>
      </c>
      <c r="I21" s="24">
        <f t="shared" si="0"/>
        <v>6642</v>
      </c>
    </row>
    <row r="22" spans="1:9" ht="14.25">
      <c r="A22" s="73" t="str">
        <f>'A-N° Sinies Denun'!A22</f>
        <v>Renta Nacional</v>
      </c>
      <c r="B22" s="33">
        <v>105522</v>
      </c>
      <c r="C22" s="33">
        <v>110545</v>
      </c>
      <c r="D22" s="23">
        <v>0</v>
      </c>
      <c r="E22" s="23">
        <v>3777</v>
      </c>
      <c r="F22" s="33">
        <v>5669</v>
      </c>
      <c r="G22" s="23">
        <v>0</v>
      </c>
      <c r="H22" s="23">
        <v>1660</v>
      </c>
      <c r="I22" s="24">
        <f t="shared" si="0"/>
        <v>227173</v>
      </c>
    </row>
    <row r="23" spans="1:9" ht="14.25">
      <c r="A23" s="73" t="str">
        <f>'A-N° Sinies Denun'!A23</f>
        <v>Suramericana</v>
      </c>
      <c r="B23" s="33">
        <v>1282845</v>
      </c>
      <c r="C23" s="33">
        <v>111198</v>
      </c>
      <c r="D23" s="23">
        <v>8279</v>
      </c>
      <c r="E23" s="23">
        <v>4554</v>
      </c>
      <c r="F23" s="33">
        <v>82993</v>
      </c>
      <c r="G23" s="23">
        <v>2698</v>
      </c>
      <c r="H23" s="23">
        <v>17910</v>
      </c>
      <c r="I23" s="24">
        <f t="shared" si="0"/>
        <v>1510477</v>
      </c>
    </row>
    <row r="24" spans="1:9" ht="14.25">
      <c r="A24" s="73" t="str">
        <f>'A-N° Sinies Denun'!A24</f>
        <v>Zenit</v>
      </c>
      <c r="B24" s="33">
        <v>322049</v>
      </c>
      <c r="C24" s="33">
        <v>83436</v>
      </c>
      <c r="D24" s="23">
        <v>0</v>
      </c>
      <c r="E24" s="23">
        <v>2817</v>
      </c>
      <c r="F24" s="33">
        <v>30029</v>
      </c>
      <c r="G24" s="23">
        <v>0</v>
      </c>
      <c r="H24" s="23">
        <v>2278</v>
      </c>
      <c r="I24" s="24">
        <f t="shared" si="0"/>
        <v>440609</v>
      </c>
    </row>
    <row r="25" spans="1:9" s="100" customFormat="1" ht="6">
      <c r="A25" s="119"/>
      <c r="B25" s="120"/>
      <c r="C25" s="121"/>
      <c r="D25" s="121"/>
      <c r="E25" s="121"/>
      <c r="F25" s="121"/>
      <c r="G25" s="122"/>
      <c r="H25" s="122"/>
      <c r="I25" s="122"/>
    </row>
    <row r="26" spans="1:9" ht="14.25">
      <c r="A26" s="20" t="s">
        <v>11</v>
      </c>
      <c r="B26" s="22">
        <f aca="true" t="shared" si="1" ref="B26:I26">SUM(B10:B24)</f>
        <v>4010869</v>
      </c>
      <c r="C26" s="22">
        <f t="shared" si="1"/>
        <v>1333776</v>
      </c>
      <c r="D26" s="22">
        <f t="shared" si="1"/>
        <v>38654</v>
      </c>
      <c r="E26" s="22">
        <f t="shared" si="1"/>
        <v>96888</v>
      </c>
      <c r="F26" s="22">
        <f t="shared" si="1"/>
        <v>225065</v>
      </c>
      <c r="G26" s="22">
        <f t="shared" si="1"/>
        <v>82008</v>
      </c>
      <c r="H26" s="22">
        <f t="shared" si="1"/>
        <v>71805</v>
      </c>
      <c r="I26" s="22">
        <f t="shared" si="1"/>
        <v>5859065</v>
      </c>
    </row>
    <row r="27" spans="1:9" s="100" customFormat="1" ht="12.75" customHeight="1">
      <c r="A27" s="101"/>
      <c r="B27" s="102"/>
      <c r="C27" s="103"/>
      <c r="D27" s="103"/>
      <c r="E27" s="103"/>
      <c r="F27" s="103"/>
      <c r="G27" s="104"/>
      <c r="H27" s="105"/>
      <c r="I27" s="105"/>
    </row>
    <row r="29" spans="2:5" ht="14.25">
      <c r="B29" s="33"/>
      <c r="C29" s="96"/>
      <c r="E29" s="23"/>
    </row>
    <row r="30" spans="2:5" ht="14.25">
      <c r="B30" s="33"/>
      <c r="C30" s="96"/>
      <c r="E30" s="23"/>
    </row>
    <row r="31" spans="2:5" ht="14.25">
      <c r="B31" s="33"/>
      <c r="C31" s="96"/>
      <c r="E31" s="23"/>
    </row>
    <row r="32" ht="14.25">
      <c r="B32" s="23"/>
    </row>
    <row r="33" ht="14.25">
      <c r="B33" s="23"/>
    </row>
    <row r="34" spans="1:4" ht="14.25">
      <c r="A34" s="96"/>
      <c r="B34" s="33"/>
      <c r="C34" s="96"/>
      <c r="D34" s="96"/>
    </row>
    <row r="35" spans="1:4" ht="14.25">
      <c r="A35" s="23"/>
      <c r="B35" s="23"/>
      <c r="C35" s="23"/>
      <c r="D35" s="23"/>
    </row>
    <row r="36" ht="14.25">
      <c r="B36" s="23"/>
    </row>
    <row r="37" ht="14.25">
      <c r="B37" s="23"/>
    </row>
    <row r="38" ht="14.25">
      <c r="B38" s="23"/>
    </row>
    <row r="39" ht="14.25">
      <c r="B39" s="23"/>
    </row>
    <row r="43" ht="14.25">
      <c r="B43" s="23"/>
    </row>
    <row r="44" ht="14.25">
      <c r="B44" s="23"/>
    </row>
    <row r="45" ht="14.25">
      <c r="B45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8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9" t="s">
        <v>12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7" t="str">
        <f>'D-Sinies Pag Direc'!$A$6</f>
        <v>      (entre el 1 de enero y 30 de junio de 2022, montos expresados en miles de pesos de junio de 2022)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33">
        <v>5506289</v>
      </c>
      <c r="C10" s="33">
        <v>5354802</v>
      </c>
      <c r="D10" s="33">
        <v>481414</v>
      </c>
      <c r="E10" s="33">
        <v>1497584</v>
      </c>
      <c r="F10" s="33">
        <v>1428342</v>
      </c>
      <c r="G10" s="33">
        <v>858078</v>
      </c>
      <c r="H10" s="33">
        <v>144789</v>
      </c>
      <c r="I10" s="24">
        <f aca="true" t="shared" si="0" ref="I10:I16">SUM(B10:H10)</f>
        <v>15271298</v>
      </c>
    </row>
    <row r="11" spans="1:9" ht="14.25">
      <c r="A11" s="52" t="str">
        <f>'F-N° Seg Contrat'!A11</f>
        <v>BNP PARIBAS CARDIF</v>
      </c>
      <c r="B11" s="33">
        <v>279073</v>
      </c>
      <c r="C11" s="33">
        <v>30774</v>
      </c>
      <c r="D11" s="33">
        <v>0</v>
      </c>
      <c r="E11" s="33">
        <v>0</v>
      </c>
      <c r="F11" s="33">
        <v>41723</v>
      </c>
      <c r="G11" s="33">
        <v>0</v>
      </c>
      <c r="H11" s="33">
        <v>678</v>
      </c>
      <c r="I11" s="24">
        <f t="shared" si="0"/>
        <v>352248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Chilena Consolidada</v>
      </c>
      <c r="B13" s="33">
        <v>61296</v>
      </c>
      <c r="C13" s="33">
        <v>28164</v>
      </c>
      <c r="D13" s="33">
        <v>0</v>
      </c>
      <c r="E13" s="33">
        <v>0</v>
      </c>
      <c r="F13" s="33">
        <v>4156</v>
      </c>
      <c r="G13" s="33">
        <v>0</v>
      </c>
      <c r="H13" s="33">
        <v>1677</v>
      </c>
      <c r="I13" s="24">
        <f t="shared" si="0"/>
        <v>95293</v>
      </c>
    </row>
    <row r="14" spans="1:9" ht="14.25">
      <c r="A14" s="52" t="str">
        <f>'F-N° Seg Contrat'!A14</f>
        <v>Chubb</v>
      </c>
      <c r="B14" s="33">
        <v>0</v>
      </c>
      <c r="C14" s="33">
        <v>0</v>
      </c>
      <c r="D14" s="33">
        <v>0</v>
      </c>
      <c r="E14" s="33">
        <v>1480440</v>
      </c>
      <c r="F14" s="33">
        <v>0</v>
      </c>
      <c r="G14" s="33">
        <v>0</v>
      </c>
      <c r="H14" s="33">
        <v>0</v>
      </c>
      <c r="I14" s="24">
        <f t="shared" si="0"/>
        <v>1480440</v>
      </c>
    </row>
    <row r="15" spans="1:9" ht="14.25">
      <c r="A15" s="52" t="str">
        <f>'F-N° Seg Contrat'!A15</f>
        <v>Consorcio Nacional</v>
      </c>
      <c r="B15" s="33">
        <v>434210</v>
      </c>
      <c r="C15" s="33">
        <v>281521</v>
      </c>
      <c r="D15" s="33">
        <v>355</v>
      </c>
      <c r="E15" s="33">
        <v>5472</v>
      </c>
      <c r="F15" s="33">
        <v>131384</v>
      </c>
      <c r="G15" s="33">
        <v>84</v>
      </c>
      <c r="H15" s="33">
        <v>6649</v>
      </c>
      <c r="I15" s="24">
        <f t="shared" si="0"/>
        <v>859675</v>
      </c>
    </row>
    <row r="16" spans="1:9" ht="14.25">
      <c r="A16" s="52" t="s">
        <v>96</v>
      </c>
      <c r="B16" s="33">
        <v>0</v>
      </c>
      <c r="C16" s="33">
        <v>0</v>
      </c>
      <c r="D16" s="33">
        <v>3672</v>
      </c>
      <c r="E16" s="33">
        <v>169817</v>
      </c>
      <c r="F16" s="33"/>
      <c r="G16" s="33">
        <v>37265</v>
      </c>
      <c r="H16" s="33">
        <v>4788</v>
      </c>
      <c r="I16" s="24">
        <f t="shared" si="0"/>
        <v>215542</v>
      </c>
    </row>
    <row r="17" spans="1:9" ht="14.25">
      <c r="A17" s="52" t="str">
        <f>'F-N° Seg Contrat'!A17</f>
        <v>HDI</v>
      </c>
      <c r="B17" s="33">
        <v>6139228</v>
      </c>
      <c r="C17" s="33">
        <v>2212574</v>
      </c>
      <c r="D17" s="33">
        <v>108335</v>
      </c>
      <c r="E17" s="33">
        <v>900354</v>
      </c>
      <c r="F17" s="33">
        <v>2326076</v>
      </c>
      <c r="G17" s="33">
        <v>213703</v>
      </c>
      <c r="H17" s="33">
        <v>55714</v>
      </c>
      <c r="I17" s="24">
        <f aca="true" t="shared" si="1" ref="I17:I24">SUM(B17:H17)</f>
        <v>11955984</v>
      </c>
    </row>
    <row r="18" spans="1:9" ht="14.25">
      <c r="A18" s="52" t="str">
        <f>'F-N° Seg Contrat'!A18</f>
        <v>Liberty</v>
      </c>
      <c r="B18" s="33">
        <v>108764</v>
      </c>
      <c r="C18" s="33">
        <v>188581</v>
      </c>
      <c r="D18" s="33">
        <v>63157</v>
      </c>
      <c r="E18" s="33">
        <v>341215</v>
      </c>
      <c r="F18" s="33">
        <v>11442</v>
      </c>
      <c r="G18" s="33">
        <v>596699</v>
      </c>
      <c r="H18" s="33">
        <v>151864</v>
      </c>
      <c r="I18" s="24">
        <f t="shared" si="1"/>
        <v>1461722</v>
      </c>
    </row>
    <row r="19" spans="1:9" ht="14.25">
      <c r="A19" s="52" t="str">
        <f>'F-N° Seg Contrat'!A19</f>
        <v>Mapfre</v>
      </c>
      <c r="B19" s="33">
        <v>86044</v>
      </c>
      <c r="C19" s="33">
        <v>55031</v>
      </c>
      <c r="D19" s="33">
        <v>17579</v>
      </c>
      <c r="E19" s="33">
        <v>16073</v>
      </c>
      <c r="F19" s="33">
        <v>0</v>
      </c>
      <c r="G19" s="33">
        <v>11027</v>
      </c>
      <c r="H19" s="33">
        <v>39202</v>
      </c>
      <c r="I19" s="24">
        <f t="shared" si="1"/>
        <v>224956</v>
      </c>
    </row>
    <row r="20" spans="1:9" ht="14.25">
      <c r="A20" s="52" t="str">
        <f>'F-N° Seg Contrat'!A20</f>
        <v>Mutual de Seguros</v>
      </c>
      <c r="B20" s="33">
        <v>1940236</v>
      </c>
      <c r="C20" s="33">
        <v>1018471</v>
      </c>
      <c r="D20" s="33">
        <v>0</v>
      </c>
      <c r="E20" s="33">
        <v>0</v>
      </c>
      <c r="F20" s="33">
        <v>333529</v>
      </c>
      <c r="G20" s="33">
        <v>0</v>
      </c>
      <c r="H20" s="33">
        <v>72501</v>
      </c>
      <c r="I20" s="24">
        <f t="shared" si="1"/>
        <v>3364737</v>
      </c>
    </row>
    <row r="21" spans="1:9" ht="14.25">
      <c r="A21" s="52" t="str">
        <f>'F-N° Seg Contrat'!A21</f>
        <v>Porvenir</v>
      </c>
      <c r="B21" s="33">
        <v>37742</v>
      </c>
      <c r="C21" s="33">
        <v>15933</v>
      </c>
      <c r="D21" s="33">
        <v>11771</v>
      </c>
      <c r="E21" s="33">
        <v>0</v>
      </c>
      <c r="F21" s="33">
        <v>8429</v>
      </c>
      <c r="G21" s="33">
        <v>0</v>
      </c>
      <c r="H21" s="33">
        <v>1256</v>
      </c>
      <c r="I21" s="24">
        <f t="shared" si="1"/>
        <v>75131</v>
      </c>
    </row>
    <row r="22" spans="1:9" ht="14.25">
      <c r="A22" s="52" t="str">
        <f>'F-N° Seg Contrat'!A22</f>
        <v>Renta Nacional</v>
      </c>
      <c r="B22" s="33">
        <v>671064</v>
      </c>
      <c r="C22" s="33">
        <v>916928</v>
      </c>
      <c r="D22" s="33">
        <v>0</v>
      </c>
      <c r="E22" s="33">
        <v>143228</v>
      </c>
      <c r="F22" s="33">
        <v>255220</v>
      </c>
      <c r="G22" s="33">
        <v>0</v>
      </c>
      <c r="H22" s="33">
        <v>15489</v>
      </c>
      <c r="I22" s="24">
        <f>SUM(B22:H22)</f>
        <v>2001929</v>
      </c>
    </row>
    <row r="23" spans="1:9" ht="14.25">
      <c r="A23" s="52" t="str">
        <f>'F-N° Seg Contrat'!A23</f>
        <v>Suramericana</v>
      </c>
      <c r="B23" s="33">
        <v>6624572</v>
      </c>
      <c r="C23" s="33">
        <v>886279</v>
      </c>
      <c r="D23" s="33">
        <v>154812</v>
      </c>
      <c r="E23" s="33">
        <v>84292</v>
      </c>
      <c r="F23" s="33">
        <v>2943569</v>
      </c>
      <c r="G23" s="33">
        <v>58814</v>
      </c>
      <c r="H23" s="33">
        <v>125675</v>
      </c>
      <c r="I23" s="24">
        <f t="shared" si="1"/>
        <v>10878013</v>
      </c>
    </row>
    <row r="24" spans="1:9" ht="16.5" customHeight="1">
      <c r="A24" s="60" t="str">
        <f>'F-N° Seg Contrat'!A24</f>
        <v>Zenit</v>
      </c>
      <c r="B24" s="33">
        <v>1517075</v>
      </c>
      <c r="C24" s="33">
        <v>629167</v>
      </c>
      <c r="D24" s="33">
        <v>0</v>
      </c>
      <c r="E24" s="33">
        <v>42346</v>
      </c>
      <c r="F24" s="33">
        <v>1005029</v>
      </c>
      <c r="G24" s="33">
        <v>0</v>
      </c>
      <c r="H24" s="33">
        <v>9303</v>
      </c>
      <c r="I24" s="24">
        <f t="shared" si="1"/>
        <v>3202920</v>
      </c>
    </row>
    <row r="25" spans="1:9" s="45" customFormat="1" ht="11.25" customHeight="1">
      <c r="A25" s="100"/>
      <c r="B25" s="116"/>
      <c r="C25" s="117"/>
      <c r="D25" s="117"/>
      <c r="E25" s="117"/>
      <c r="F25" s="117"/>
      <c r="G25" s="118"/>
      <c r="H25" s="118"/>
      <c r="I25" s="118"/>
    </row>
    <row r="26" spans="1:9" ht="14.25">
      <c r="A26" s="20" t="s">
        <v>11</v>
      </c>
      <c r="B26" s="22">
        <f aca="true" t="shared" si="2" ref="B26:I26">SUM(B10:B24)</f>
        <v>23405593</v>
      </c>
      <c r="C26" s="23">
        <f t="shared" si="2"/>
        <v>11618225</v>
      </c>
      <c r="D26" s="23">
        <f t="shared" si="2"/>
        <v>841095</v>
      </c>
      <c r="E26" s="23">
        <f t="shared" si="2"/>
        <v>4680821</v>
      </c>
      <c r="F26" s="23">
        <f t="shared" si="2"/>
        <v>8488899</v>
      </c>
      <c r="G26" s="24">
        <f t="shared" si="2"/>
        <v>1775670</v>
      </c>
      <c r="H26" s="24">
        <f t="shared" si="2"/>
        <v>629585</v>
      </c>
      <c r="I26" s="24">
        <f t="shared" si="2"/>
        <v>51439888</v>
      </c>
    </row>
    <row r="27" spans="1:9" s="45" customFormat="1" ht="6">
      <c r="A27" s="105"/>
      <c r="B27" s="106"/>
      <c r="C27" s="103"/>
      <c r="D27" s="103"/>
      <c r="E27" s="103"/>
      <c r="F27" s="103"/>
      <c r="G27" s="104"/>
      <c r="H27" s="104"/>
      <c r="I27" s="104"/>
    </row>
    <row r="29" ht="14.25">
      <c r="B29" s="33"/>
    </row>
    <row r="30" ht="14.25">
      <c r="B30" s="33"/>
    </row>
    <row r="31" spans="1:4" ht="14.25">
      <c r="A31" s="33"/>
      <c r="B31" s="33"/>
      <c r="C31" s="33"/>
      <c r="D31" s="33"/>
    </row>
    <row r="32" spans="1:4" ht="14.25">
      <c r="A32" s="33"/>
      <c r="B32" s="33"/>
      <c r="C32" s="33"/>
      <c r="D32" s="33"/>
    </row>
    <row r="33" spans="1:4" ht="14.25">
      <c r="A33" s="33"/>
      <c r="B33" s="33"/>
      <c r="C33" s="33"/>
      <c r="D33" s="33"/>
    </row>
    <row r="34" spans="1:4" ht="14.25">
      <c r="A34" s="33"/>
      <c r="B34" s="33"/>
      <c r="C34" s="33"/>
      <c r="D34" s="33"/>
    </row>
    <row r="35" spans="1:4" ht="14.25">
      <c r="A35" s="33"/>
      <c r="B35" s="33"/>
      <c r="C35" s="33"/>
      <c r="D35" s="33"/>
    </row>
    <row r="36" spans="1:4" ht="14.25">
      <c r="A36" s="33"/>
      <c r="B36" s="33"/>
      <c r="C36" s="33"/>
      <c r="D36" s="33"/>
    </row>
    <row r="37" spans="1:4" ht="14.25">
      <c r="A37" s="33"/>
      <c r="B37" s="33"/>
      <c r="C37" s="33"/>
      <c r="D37" s="33"/>
    </row>
    <row r="38" spans="1:4" ht="14.25">
      <c r="A38" s="33"/>
      <c r="B38" s="33"/>
      <c r="C38" s="33"/>
      <c r="D38" s="33"/>
    </row>
    <row r="39" spans="2:7" ht="14.25">
      <c r="B39" s="33"/>
      <c r="C39" s="33"/>
      <c r="D39" s="33"/>
      <c r="E39" s="33"/>
      <c r="F39" s="33"/>
      <c r="G39" s="33"/>
    </row>
    <row r="40" spans="2:7" ht="14.25">
      <c r="B40" s="33"/>
      <c r="C40" s="33"/>
      <c r="D40" s="33"/>
      <c r="E40" s="33"/>
      <c r="F40" s="33"/>
      <c r="G40" s="33"/>
    </row>
    <row r="41" spans="2:7" ht="14.25">
      <c r="B41" s="33"/>
      <c r="C41" s="33"/>
      <c r="D41" s="33"/>
      <c r="E41" s="33"/>
      <c r="F41" s="33"/>
      <c r="G41" s="33"/>
    </row>
    <row r="42" spans="2:7" ht="14.25">
      <c r="B42" s="33"/>
      <c r="C42" s="33"/>
      <c r="D42" s="33"/>
      <c r="E42" s="33"/>
      <c r="F42" s="33"/>
      <c r="G42" s="33"/>
    </row>
    <row r="43" spans="2:7" ht="14.25">
      <c r="B43" s="33"/>
      <c r="C43" s="33"/>
      <c r="D43" s="33"/>
      <c r="E43" s="33"/>
      <c r="F43" s="33"/>
      <c r="G43" s="33"/>
    </row>
    <row r="44" spans="2:7" ht="14.25">
      <c r="B44" s="33"/>
      <c r="C44" s="33"/>
      <c r="D44" s="33"/>
      <c r="E44" s="33"/>
      <c r="F44" s="33"/>
      <c r="G44" s="33"/>
    </row>
    <row r="45" spans="2:7" ht="14.25">
      <c r="B45" s="33"/>
      <c r="C45" s="33"/>
      <c r="D45" s="33"/>
      <c r="E45" s="33"/>
      <c r="F45" s="33"/>
      <c r="G45" s="33"/>
    </row>
    <row r="46" spans="2:7" ht="14.25">
      <c r="B46" s="33"/>
      <c r="C46" s="33"/>
      <c r="D46" s="33"/>
      <c r="E46" s="33"/>
      <c r="F46" s="33"/>
      <c r="G46" s="33"/>
    </row>
    <row r="47" spans="2:7" ht="14.25">
      <c r="B47" s="33"/>
      <c r="C47" s="33"/>
      <c r="D47" s="33"/>
      <c r="E47" s="33"/>
      <c r="F47" s="33"/>
      <c r="G47" s="33"/>
    </row>
    <row r="48" spans="2:7" ht="14.25">
      <c r="B48" s="33"/>
      <c r="C48" s="33"/>
      <c r="D48" s="33"/>
      <c r="E48" s="33"/>
      <c r="F48" s="33"/>
      <c r="G4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11.710937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62</v>
      </c>
    </row>
    <row r="5" spans="1:9" ht="14.25">
      <c r="A5" s="19" t="s">
        <v>13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7" t="s">
        <v>99</v>
      </c>
      <c r="B6" s="98"/>
      <c r="C6" s="99"/>
      <c r="D6" s="99"/>
      <c r="E6" s="99"/>
      <c r="F6" s="99"/>
      <c r="G6" s="99"/>
      <c r="H6" s="99"/>
      <c r="I6" s="99"/>
    </row>
    <row r="7" spans="1:9" s="45" customFormat="1" ht="6">
      <c r="A7" s="110"/>
      <c r="B7" s="111"/>
      <c r="C7" s="100"/>
      <c r="D7" s="100"/>
      <c r="E7" s="100"/>
      <c r="F7" s="100"/>
      <c r="G7" s="100"/>
      <c r="H7" s="100"/>
      <c r="I7" s="10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85</v>
      </c>
      <c r="G8" s="21" t="s">
        <v>6</v>
      </c>
      <c r="H8" s="21" t="s">
        <v>7</v>
      </c>
      <c r="I8" s="21" t="s">
        <v>84</v>
      </c>
    </row>
    <row r="9" spans="1:9" s="45" customFormat="1" ht="6.75" thickBo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thickTop="1">
      <c r="A10" s="52" t="str">
        <f>'F-N° Seg Contrat'!A10</f>
        <v>Bci</v>
      </c>
      <c r="B10" s="25">
        <f>IF('F-N° Seg Contrat'!B10=0,"  0",'G-Prima Tot x Tip V'!B10/'F-N° Seg Contrat'!B10*1000)</f>
        <v>6301.774612940734</v>
      </c>
      <c r="C10" s="25">
        <f>IF('F-N° Seg Contrat'!C10=0,"  0",'G-Prima Tot x Tip V'!C10/'F-N° Seg Contrat'!C10*1000)</f>
        <v>8248.893174809058</v>
      </c>
      <c r="D10" s="25">
        <f>IF('F-N° Seg Contrat'!D10=0,"  0",'G-Prima Tot x Tip V'!D10/'F-N° Seg Contrat'!D10*1000)</f>
        <v>25463.556542896433</v>
      </c>
      <c r="E10" s="25">
        <f>IF('F-N° Seg Contrat'!E10=0,"  0",'G-Prima Tot x Tip V'!E10/'F-N° Seg Contrat'!E10*1000)</f>
        <v>38696.2610785251</v>
      </c>
      <c r="F10" s="25">
        <f>IF('F-N° Seg Contrat'!F10=0,"  0",'G-Prima Tot x Tip V'!F10/'F-N° Seg Contrat'!F10*1000)</f>
        <v>40419.43516893995</v>
      </c>
      <c r="G10" s="25">
        <f>IF('F-N° Seg Contrat'!G10=0,"  0",'G-Prima Tot x Tip V'!G10/'F-N° Seg Contrat'!G10*1000)</f>
        <v>22548.956745677195</v>
      </c>
      <c r="H10" s="25">
        <f>IF('F-N° Seg Contrat'!H10=0,"  0",'G-Prima Tot x Tip V'!H10/'F-N° Seg Contrat'!H10*1000)</f>
        <v>7023.478049963619</v>
      </c>
      <c r="I10" s="25">
        <f>IF('F-N° Seg Contrat'!I10=0,"  0",'G-Prima Tot x Tip V'!I10/'F-N° Seg Contrat'!I10*1000)</f>
        <v>9119.719134136263</v>
      </c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4576.317601915319</v>
      </c>
      <c r="C11" s="25">
        <f>IF('F-N° Seg Contrat'!C11=0,"  0",'G-Prima Tot x Tip V'!C11/'F-N° Seg Contrat'!C11*1000)</f>
        <v>7670.488534396809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34227.23543888433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4159.509202453988</v>
      </c>
      <c r="I11" s="25">
        <f>IF('F-N° Seg Contrat'!I11=0,"  0",'G-Prima Tot x Tip V'!I11/'F-N° Seg Contrat'!I11*1000)</f>
        <v>5306.857900445944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52" t="str">
        <f>'F-N° Seg Contrat'!A13</f>
        <v>Chilena Consolidada</v>
      </c>
      <c r="B13" s="25">
        <f>IF('F-N° Seg Contrat'!B13=0,"  0",'G-Prima Tot x Tip V'!B13/'F-N° Seg Contrat'!B13*1000)</f>
        <v>5417.233760494918</v>
      </c>
      <c r="C13" s="25">
        <f>IF('F-N° Seg Contrat'!C13=0,"  0",'G-Prima Tot x Tip V'!C13/'F-N° Seg Contrat'!C13*1000)</f>
        <v>8067.602406187339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>
        <f>IF('F-N° Seg Contrat'!F13=0,"  0",'G-Prima Tot x Tip V'!F13/'F-N° Seg Contrat'!F13*1000)</f>
        <v>49476.19047619047</v>
      </c>
      <c r="G13" s="25" t="str">
        <f>IF('F-N° Seg Contrat'!G13=0,"  0",'G-Prima Tot x Tip V'!G13/'F-N° Seg Contrat'!G13*1000)</f>
        <v>  0</v>
      </c>
      <c r="H13" s="25">
        <f>IF('F-N° Seg Contrat'!H13=0,"  0",'G-Prima Tot x Tip V'!H13/'F-N° Seg Contrat'!H13*1000)</f>
        <v>18032.25806451613</v>
      </c>
      <c r="I13" s="25">
        <f>IF('F-N° Seg Contrat'!I13=0,"  0",'G-Prima Tot x Tip V'!I13/'F-N° Seg Contrat'!I13*1000)</f>
        <v>6360.074751384903</v>
      </c>
    </row>
    <row r="14" spans="1:9" ht="14.25">
      <c r="A14" s="52" t="str">
        <f>'F-N° Seg Contrat'!A14</f>
        <v>Chubb</v>
      </c>
      <c r="B14" s="25" t="str">
        <f>IF('F-N° Seg Contrat'!B14=0,"  0",'G-Prima Tot x Tip V'!B14/'F-N° Seg Contrat'!B14*1000)</f>
        <v>  0</v>
      </c>
      <c r="C14" s="25" t="str">
        <f>IF('F-N° Seg Contrat'!C14=0,"  0",'G-Prima Tot x Tip V'!C14/'F-N° Seg Contrat'!C14*1000)</f>
        <v>  0</v>
      </c>
      <c r="D14" s="25" t="str">
        <f>IF('F-N° Seg Contrat'!D14=0,"  0",'G-Prima Tot x Tip V'!D14/'F-N° Seg Contrat'!D14*1000)</f>
        <v>  0</v>
      </c>
      <c r="E14" s="25">
        <f>IF('F-N° Seg Contrat'!E14=0,"  0",'G-Prima Tot x Tip V'!E14/'F-N° Seg Contrat'!E14*1000)</f>
        <v>157009.22685332486</v>
      </c>
      <c r="F14" s="25" t="str">
        <f>IF('F-N° Seg Contrat'!F14=0,"  0",'G-Prima Tot x Tip V'!F14/'F-N° Seg Contrat'!F14*1000)</f>
        <v>  0</v>
      </c>
      <c r="G14" s="25" t="str">
        <f>IF('F-N° Seg Contrat'!G14=0,"  0",'G-Prima Tot x Tip V'!G14/'F-N° Seg Contrat'!G14*1000)</f>
        <v>  0</v>
      </c>
      <c r="H14" s="25" t="str">
        <f>IF('F-N° Seg Contrat'!H14=0,"  0",'G-Prima Tot x Tip V'!H14/'F-N° Seg Contrat'!H14*1000)</f>
        <v>  0</v>
      </c>
      <c r="I14" s="25">
        <f>IF('F-N° Seg Contrat'!I14=0,"  0",'G-Prima Tot x Tip V'!I14/'F-N° Seg Contrat'!I14*1000)</f>
        <v>157009.22685332486</v>
      </c>
    </row>
    <row r="15" spans="1:9" ht="14.25">
      <c r="A15" s="52" t="str">
        <f>'F-N° Seg Contrat'!A15</f>
        <v>Consorcio Nacional</v>
      </c>
      <c r="B15" s="25">
        <f>IF('F-N° Seg Contrat'!B15=0,"  0",'G-Prima Tot x Tip V'!B15/'F-N° Seg Contrat'!B15*1000)</f>
        <v>4797.794523877926</v>
      </c>
      <c r="C15" s="25">
        <f>IF('F-N° Seg Contrat'!C15=0,"  0",'G-Prima Tot x Tip V'!C15/'F-N° Seg Contrat'!C15*1000)</f>
        <v>8687.042922825314</v>
      </c>
      <c r="D15" s="25">
        <f>IF('F-N° Seg Contrat'!D15=0,"  0",'G-Prima Tot x Tip V'!D15/'F-N° Seg Contrat'!D15*1000)</f>
        <v>15434.782608695652</v>
      </c>
      <c r="E15" s="25">
        <f>IF('F-N° Seg Contrat'!E15=0,"  0",'G-Prima Tot x Tip V'!E15/'F-N° Seg Contrat'!E15*1000)</f>
        <v>22991.59663865546</v>
      </c>
      <c r="F15" s="25">
        <f>IF('F-N° Seg Contrat'!F15=0,"  0",'G-Prima Tot x Tip V'!F15/'F-N° Seg Contrat'!F15*1000)</f>
        <v>36699.44134078212</v>
      </c>
      <c r="G15" s="25">
        <f>IF('F-N° Seg Contrat'!G15=0,"  0",'G-Prima Tot x Tip V'!G15/'F-N° Seg Contrat'!G15*1000)</f>
        <v>21000</v>
      </c>
      <c r="H15" s="25">
        <f>IF('F-N° Seg Contrat'!H15=0,"  0",'G-Prima Tot x Tip V'!H15/'F-N° Seg Contrat'!H15*1000)</f>
        <v>5223.095051060487</v>
      </c>
      <c r="I15" s="25">
        <f>IF('F-N° Seg Contrat'!I15=0,"  0",'G-Prima Tot x Tip V'!I15/'F-N° Seg Contrat'!I15*1000)</f>
        <v>6714.7945355276615</v>
      </c>
    </row>
    <row r="16" spans="1:9" ht="14.25">
      <c r="A16" s="52" t="s">
        <v>96</v>
      </c>
      <c r="B16" s="25" t="str">
        <f>IF('F-N° Seg Contrat'!B16=0,"  0",'G-Prima Tot x Tip V'!B16/'F-N° Seg Contrat'!B16*1000)</f>
        <v>  0</v>
      </c>
      <c r="C16" s="25" t="str">
        <f>IF('F-N° Seg Contrat'!C16=0,"  0",'G-Prima Tot x Tip V'!C16/'F-N° Seg Contrat'!C16*1000)</f>
        <v>  0</v>
      </c>
      <c r="D16" s="25">
        <f>IF('F-N° Seg Contrat'!D16=0,"  0",'G-Prima Tot x Tip V'!D16/'F-N° Seg Contrat'!D16*1000)</f>
        <v>65571.42857142857</v>
      </c>
      <c r="E16" s="25">
        <f>IF('F-N° Seg Contrat'!E16=0,"  0",'G-Prima Tot x Tip V'!E16/'F-N° Seg Contrat'!E16*1000)</f>
        <v>87534.53608247424</v>
      </c>
      <c r="F16" s="25" t="str">
        <f>IF('F-N° Seg Contrat'!F16=0,"  0",'G-Prima Tot x Tip V'!F16/'F-N° Seg Contrat'!F16*1000)</f>
        <v>  0</v>
      </c>
      <c r="G16" s="25">
        <f>IF('F-N° Seg Contrat'!G16=0,"  0",'G-Prima Tot x Tip V'!G16/'F-N° Seg Contrat'!G16*1000)</f>
        <v>20374.52159650082</v>
      </c>
      <c r="H16" s="25">
        <f>IF('F-N° Seg Contrat'!H16=0,"  0",'G-Prima Tot x Tip V'!H16/'F-N° Seg Contrat'!H16*1000)</f>
        <v>27050.84745762712</v>
      </c>
      <c r="I16" s="25">
        <f>IF('F-N° Seg Contrat'!I16=0,"  0",'G-Prima Tot x Tip V'!I16/'F-N° Seg Contrat'!I16*1000)</f>
        <v>53858.57071464268</v>
      </c>
    </row>
    <row r="17" spans="1:9" ht="14.25">
      <c r="A17" s="52" t="str">
        <f>'F-N° Seg Contrat'!A17</f>
        <v>HDI</v>
      </c>
      <c r="B17" s="25">
        <f>IF('F-N° Seg Contrat'!B17=0,"  0",'G-Prima Tot x Tip V'!B17/'F-N° Seg Contrat'!B17*1000)</f>
        <v>5867.459032531219</v>
      </c>
      <c r="C17" s="25">
        <f>IF('F-N° Seg Contrat'!C17=0,"  0",'G-Prima Tot x Tip V'!C17/'F-N° Seg Contrat'!C17*1000)</f>
        <v>9560.569855721242</v>
      </c>
      <c r="D17" s="25">
        <f>IF('F-N° Seg Contrat'!D17=0,"  0",'G-Prima Tot x Tip V'!D17/'F-N° Seg Contrat'!D17*1000)</f>
        <v>20226.848394324123</v>
      </c>
      <c r="E17" s="25">
        <f>IF('F-N° Seg Contrat'!E17=0,"  0",'G-Prima Tot x Tip V'!E17/'F-N° Seg Contrat'!E17*1000)</f>
        <v>33136.579441316106</v>
      </c>
      <c r="F17" s="25">
        <f>IF('F-N° Seg Contrat'!F17=0,"  0",'G-Prima Tot x Tip V'!F17/'F-N° Seg Contrat'!F17*1000)</f>
        <v>39742.96063422635</v>
      </c>
      <c r="G17" s="25">
        <f>IF('F-N° Seg Contrat'!G17=0,"  0",'G-Prima Tot x Tip V'!G17/'F-N° Seg Contrat'!G17*1000)</f>
        <v>20452.00497655278</v>
      </c>
      <c r="H17" s="25">
        <f>IF('F-N° Seg Contrat'!H17=0,"  0",'G-Prima Tot x Tip V'!H17/'F-N° Seg Contrat'!H17*1000)</f>
        <v>6191.820404534341</v>
      </c>
      <c r="I17" s="25">
        <f>IF('F-N° Seg Contrat'!I17=0,"  0",'G-Prima Tot x Tip V'!I17/'F-N° Seg Contrat'!I17*1000)</f>
        <v>8612.288735361934</v>
      </c>
    </row>
    <row r="18" spans="1:9" ht="14.25">
      <c r="A18" s="52" t="str">
        <f>'F-N° Seg Contrat'!A18</f>
        <v>Liberty</v>
      </c>
      <c r="B18" s="25">
        <f>IF('F-N° Seg Contrat'!B18=0,"  0",'G-Prima Tot x Tip V'!B18/'F-N° Seg Contrat'!B18*1000)</f>
        <v>6981.001283697047</v>
      </c>
      <c r="C18" s="25">
        <f>IF('F-N° Seg Contrat'!C18=0,"  0",'G-Prima Tot x Tip V'!C18/'F-N° Seg Contrat'!C18*1000)</f>
        <v>9894.590482186893</v>
      </c>
      <c r="D18" s="25">
        <f>IF('F-N° Seg Contrat'!D18=0,"  0",'G-Prima Tot x Tip V'!D18/'F-N° Seg Contrat'!D18*1000)</f>
        <v>15181.971153846154</v>
      </c>
      <c r="E18" s="25">
        <f>IF('F-N° Seg Contrat'!E18=0,"  0",'G-Prima Tot x Tip V'!E18/'F-N° Seg Contrat'!E18*1000)</f>
        <v>45537.83531295876</v>
      </c>
      <c r="F18" s="25">
        <f>IF('F-N° Seg Contrat'!F18=0,"  0",'G-Prima Tot x Tip V'!F18/'F-N° Seg Contrat'!F18*1000)</f>
        <v>46893.442622950824</v>
      </c>
      <c r="G18" s="25">
        <f>IF('F-N° Seg Contrat'!G18=0,"  0",'G-Prima Tot x Tip V'!G18/'F-N° Seg Contrat'!G18*1000)</f>
        <v>20865.790117844528</v>
      </c>
      <c r="H18" s="25">
        <f>IF('F-N° Seg Contrat'!H18=0,"  0",'G-Prima Tot x Tip V'!H18/'F-N° Seg Contrat'!H18*1000)</f>
        <v>16216.123865456488</v>
      </c>
      <c r="I18" s="25">
        <f>IF('F-N° Seg Contrat'!I18=0,"  0",'G-Prima Tot x Tip V'!I18/'F-N° Seg Contrat'!I18*1000)</f>
        <v>17298.89464839404</v>
      </c>
    </row>
    <row r="19" spans="1:9" ht="14.25">
      <c r="A19" s="52" t="str">
        <f>'F-N° Seg Contrat'!A19</f>
        <v>Mapfre</v>
      </c>
      <c r="B19" s="25">
        <f>IF('F-N° Seg Contrat'!B19=0,"  0",'G-Prima Tot x Tip V'!B19/'F-N° Seg Contrat'!B19*1000)</f>
        <v>8614.737685222266</v>
      </c>
      <c r="C19" s="25">
        <f>IF('F-N° Seg Contrat'!C19=0,"  0",'G-Prima Tot x Tip V'!C19/'F-N° Seg Contrat'!C19*1000)</f>
        <v>9156.57237936772</v>
      </c>
      <c r="D19" s="25">
        <f>IF('F-N° Seg Contrat'!D19=0,"  0",'G-Prima Tot x Tip V'!D19/'F-N° Seg Contrat'!D19*1000)</f>
        <v>19004.324324324327</v>
      </c>
      <c r="E19" s="25">
        <f>IF('F-N° Seg Contrat'!E19=0,"  0",'G-Prima Tot x Tip V'!E19/'F-N° Seg Contrat'!E19*1000)</f>
        <v>20928.385416666668</v>
      </c>
      <c r="F19" s="25" t="str">
        <f>IF('F-N° Seg Contrat'!F19=0,"  0",'G-Prima Tot x Tip V'!F19/'F-N° Seg Contrat'!F19*1000)</f>
        <v>  0</v>
      </c>
      <c r="G19" s="25">
        <f>IF('F-N° Seg Contrat'!G19=0,"  0",'G-Prima Tot x Tip V'!G19/'F-N° Seg Contrat'!G19*1000)</f>
        <v>29249.336870026524</v>
      </c>
      <c r="H19" s="25">
        <f>IF('F-N° Seg Contrat'!H19=0,"  0",'G-Prima Tot x Tip V'!H19/'F-N° Seg Contrat'!H19*1000)</f>
        <v>15994.288045695635</v>
      </c>
      <c r="I19" s="25">
        <f>IF('F-N° Seg Contrat'!I19=0,"  0",'G-Prima Tot x Tip V'!I19/'F-N° Seg Contrat'!I19*1000)</f>
        <v>10963.302305180565</v>
      </c>
    </row>
    <row r="20" spans="1:9" ht="14.25">
      <c r="A20" s="52" t="str">
        <f>'F-N° Seg Contrat'!A20</f>
        <v>Mutual de Seguros</v>
      </c>
      <c r="B20" s="25">
        <f>IF('F-N° Seg Contrat'!B20=0,"  0",'G-Prima Tot x Tip V'!B20/'F-N° Seg Contrat'!B20*1000)</f>
        <v>10317.989406734594</v>
      </c>
      <c r="C20" s="25">
        <f>IF('F-N° Seg Contrat'!C20=0,"  0",'G-Prima Tot x Tip V'!C20/'F-N° Seg Contrat'!C20*1000)</f>
        <v>12485.087342935949</v>
      </c>
      <c r="D20" s="25" t="str">
        <f>IF('F-N° Seg Contrat'!D20=0,"  0",'G-Prima Tot x Tip V'!D20/'F-N° Seg Contrat'!D20*1000)</f>
        <v>  0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46491.35768051296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10734.527687296417</v>
      </c>
      <c r="I20" s="25">
        <f>IF('F-N° Seg Contrat'!I20=0,"  0",'G-Prima Tot x Tip V'!I20/'F-N° Seg Contrat'!I20*1000)</f>
        <v>11866.593545338163</v>
      </c>
    </row>
    <row r="21" spans="1:9" ht="14.25">
      <c r="A21" s="52" t="str">
        <f>'F-N° Seg Contrat'!A21</f>
        <v>Porvenir</v>
      </c>
      <c r="B21" s="25">
        <f>IF('F-N° Seg Contrat'!B21=0,"  0",'G-Prima Tot x Tip V'!B21/'F-N° Seg Contrat'!B21*1000)</f>
        <v>9540.444893832155</v>
      </c>
      <c r="C21" s="25">
        <f>IF('F-N° Seg Contrat'!C21=0,"  0",'G-Prima Tot x Tip V'!C21/'F-N° Seg Contrat'!C21*1000)</f>
        <v>10898.084815321477</v>
      </c>
      <c r="D21" s="25">
        <f>IF('F-N° Seg Contrat'!D21=0,"  0",'G-Prima Tot x Tip V'!D21/'F-N° Seg Contrat'!D21*1000)</f>
        <v>12403.582718651212</v>
      </c>
      <c r="E21" s="25" t="str">
        <f>IF('F-N° Seg Contrat'!E21=0,"  0",'G-Prima Tot x Tip V'!E21/'F-N° Seg Contrat'!E21*1000)</f>
        <v>  0</v>
      </c>
      <c r="F21" s="25">
        <f>IF('F-N° Seg Contrat'!F21=0,"  0",'G-Prima Tot x Tip V'!F21/'F-N° Seg Contrat'!F21*1000)</f>
        <v>40719.80676328502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18470.588235294115</v>
      </c>
      <c r="I21" s="25">
        <f>IF('F-N° Seg Contrat'!I21=0,"  0",'G-Prima Tot x Tip V'!I21/'F-N° Seg Contrat'!I21*1000)</f>
        <v>11311.502559470038</v>
      </c>
    </row>
    <row r="22" spans="1:9" ht="14.25">
      <c r="A22" s="52" t="str">
        <f>'F-N° Seg Contrat'!A22</f>
        <v>Renta Nacional</v>
      </c>
      <c r="B22" s="25">
        <f>IF('F-N° Seg Contrat'!B22=0,"  0",'G-Prima Tot x Tip V'!B22/'F-N° Seg Contrat'!B22*1000)</f>
        <v>6359.470063114801</v>
      </c>
      <c r="C22" s="25">
        <f>IF('F-N° Seg Contrat'!C22=0,"  0",'G-Prima Tot x Tip V'!C22/'F-N° Seg Contrat'!C22*1000)</f>
        <v>8294.61305350762</v>
      </c>
      <c r="D22" s="25" t="str">
        <f>IF('F-N° Seg Contrat'!D22=0,"  0",'G-Prima Tot x Tip V'!D22/'F-N° Seg Contrat'!D22*1000)</f>
        <v>  0</v>
      </c>
      <c r="E22" s="25">
        <f>IF('F-N° Seg Contrat'!E22=0,"  0",'G-Prima Tot x Tip V'!E22/'F-N° Seg Contrat'!E22*1000)</f>
        <v>37921.10140323007</v>
      </c>
      <c r="F22" s="25">
        <f>IF('F-N° Seg Contrat'!F22=0,"  0",'G-Prima Tot x Tip V'!F22/'F-N° Seg Contrat'!F22*1000)</f>
        <v>45020.285764685126</v>
      </c>
      <c r="G22" s="25" t="str">
        <f>IF('F-N° Seg Contrat'!G22=0,"  0",'G-Prima Tot x Tip V'!G22/'F-N° Seg Contrat'!G22*1000)</f>
        <v>  0</v>
      </c>
      <c r="H22" s="25">
        <f>IF('F-N° Seg Contrat'!H22=0,"  0",'G-Prima Tot x Tip V'!H22/'F-N° Seg Contrat'!H22*1000)</f>
        <v>9330.722891566265</v>
      </c>
      <c r="I22" s="25">
        <f>IF('F-N° Seg Contrat'!I22=0,"  0",'G-Prima Tot x Tip V'!I22/'F-N° Seg Contrat'!I22*1000)</f>
        <v>8812.354461137547</v>
      </c>
    </row>
    <row r="23" spans="1:9" ht="14.25">
      <c r="A23" s="52" t="str">
        <f>'F-N° Seg Contrat'!A23</f>
        <v>Suramericana</v>
      </c>
      <c r="B23" s="25">
        <f>IF('F-N° Seg Contrat'!B23=0,"  0",'G-Prima Tot x Tip V'!B23/'F-N° Seg Contrat'!B23*1000)</f>
        <v>5163.969146701277</v>
      </c>
      <c r="C23" s="25">
        <f>IF('F-N° Seg Contrat'!C23=0,"  0",'G-Prima Tot x Tip V'!C23/'F-N° Seg Contrat'!C23*1000)</f>
        <v>7970.2782424144325</v>
      </c>
      <c r="D23" s="25">
        <f>IF('F-N° Seg Contrat'!D23=0,"  0",'G-Prima Tot x Tip V'!D23/'F-N° Seg Contrat'!D23*1000)</f>
        <v>18699.359826065953</v>
      </c>
      <c r="E23" s="25">
        <f>IF('F-N° Seg Contrat'!E23=0,"  0",'G-Prima Tot x Tip V'!E23/'F-N° Seg Contrat'!E23*1000)</f>
        <v>18509.442248572683</v>
      </c>
      <c r="F23" s="25">
        <f>IF('F-N° Seg Contrat'!F23=0,"  0",'G-Prima Tot x Tip V'!F23/'F-N° Seg Contrat'!F23*1000)</f>
        <v>35467.6779969395</v>
      </c>
      <c r="G23" s="25">
        <f>IF('F-N° Seg Contrat'!G23=0,"  0",'G-Prima Tot x Tip V'!G23/'F-N° Seg Contrat'!G23*1000)</f>
        <v>21799.110452186807</v>
      </c>
      <c r="H23" s="25">
        <f>IF('F-N° Seg Contrat'!H23=0,"  0",'G-Prima Tot x Tip V'!H23/'F-N° Seg Contrat'!H23*1000)</f>
        <v>7017.029592406477</v>
      </c>
      <c r="I23" s="25">
        <f>IF('F-N° Seg Contrat'!I23=0,"  0",'G-Prima Tot x Tip V'!I23/'F-N° Seg Contrat'!I23*1000)</f>
        <v>7201.707142842956</v>
      </c>
    </row>
    <row r="24" spans="1:10" ht="14.25">
      <c r="A24" s="60" t="str">
        <f>'F-N° Seg Contrat'!A24</f>
        <v>Zenit</v>
      </c>
      <c r="B24" s="108">
        <f>IF('F-N° Seg Contrat'!B24=0,"  0",'G-Prima Tot x Tip V'!B24/'F-N° Seg Contrat'!B24*1000)</f>
        <v>4710.696198404591</v>
      </c>
      <c r="C24" s="108">
        <f>IF('F-N° Seg Contrat'!C24=0,"  0",'G-Prima Tot x Tip V'!C24/'F-N° Seg Contrat'!C24*1000)</f>
        <v>7540.713840548445</v>
      </c>
      <c r="D24" s="108" t="str">
        <f>IF('F-N° Seg Contrat'!D24=0,"  0",'G-Prima Tot x Tip V'!D24/'F-N° Seg Contrat'!D24*1000)</f>
        <v>  0</v>
      </c>
      <c r="E24" s="108">
        <f>IF('F-N° Seg Contrat'!E24=0,"  0",'G-Prima Tot x Tip V'!E24/'F-N° Seg Contrat'!E24*1000)</f>
        <v>15032.303869364572</v>
      </c>
      <c r="F24" s="108">
        <f>IF('F-N° Seg Contrat'!F24=0,"  0",'G-Prima Tot x Tip V'!F24/'F-N° Seg Contrat'!F24*1000)</f>
        <v>33468.613673449</v>
      </c>
      <c r="G24" s="108" t="str">
        <f>IF('F-N° Seg Contrat'!G24=0,"  0",'G-Prima Tot x Tip V'!G24/'F-N° Seg Contrat'!G24*1000)</f>
        <v>  0</v>
      </c>
      <c r="H24" s="108">
        <f>IF('F-N° Seg Contrat'!H24=0,"  0",'G-Prima Tot x Tip V'!H24/'F-N° Seg Contrat'!H24*1000)</f>
        <v>4083.845478489903</v>
      </c>
      <c r="I24" s="108">
        <f>IF('F-N° Seg Contrat'!I24=0,"  0",'G-Prima Tot x Tip V'!I24/'F-N° Seg Contrat'!I24*1000)</f>
        <v>7269.302261188491</v>
      </c>
      <c r="J24" s="107"/>
    </row>
    <row r="25" spans="1:10" ht="6" customHeight="1">
      <c r="A25" s="52"/>
      <c r="B25" s="25"/>
      <c r="C25" s="25"/>
      <c r="D25" s="25"/>
      <c r="E25" s="25"/>
      <c r="F25" s="25"/>
      <c r="G25" s="25"/>
      <c r="H25" s="25"/>
      <c r="I25" s="25"/>
      <c r="J25" s="107"/>
    </row>
    <row r="26" spans="1:9" ht="12.75" customHeight="1">
      <c r="A26" s="20" t="s">
        <v>14</v>
      </c>
      <c r="B26" s="25">
        <f>IF('F-N° Seg Contrat'!B26=0,"  0",'G-Prima Tot x Tip V'!B26/'F-N° Seg Contrat'!B26*1000)</f>
        <v>5835.541624520772</v>
      </c>
      <c r="C26" s="25">
        <f>IF('F-N° Seg Contrat'!C26=0,"  0",'G-Prima Tot x Tip V'!C26/'F-N° Seg Contrat'!C26*1000)</f>
        <v>8710.77677211166</v>
      </c>
      <c r="D26" s="25">
        <f>IF('F-N° Seg Contrat'!D26=0,"  0",'G-Prima Tot x Tip V'!D26/'F-N° Seg Contrat'!D26*1000)</f>
        <v>21759.585036477467</v>
      </c>
      <c r="E26" s="25">
        <f>IF('F-N° Seg Contrat'!E26=0,"  0",'G-Prima Tot x Tip V'!E26/'F-N° Seg Contrat'!E26*1000)</f>
        <v>48311.669143753614</v>
      </c>
      <c r="F26" s="25">
        <f>IF('F-N° Seg Contrat'!F26=0,"  0",'G-Prima Tot x Tip V'!F26/'F-N° Seg Contrat'!F26*1000)</f>
        <v>37717.54382067403</v>
      </c>
      <c r="G26" s="25">
        <f>IF('F-N° Seg Contrat'!G26=0,"  0",'G-Prima Tot x Tip V'!G26/'F-N° Seg Contrat'!G26*1000)</f>
        <v>21652.3997658765</v>
      </c>
      <c r="H26" s="25">
        <f>IF('F-N° Seg Contrat'!H26=0,"  0",'G-Prima Tot x Tip V'!H26/'F-N° Seg Contrat'!H26*1000)</f>
        <v>8767.98273100759</v>
      </c>
      <c r="I26" s="25">
        <f>IF('F-N° Seg Contrat'!I26=0,"  0",'G-Prima Tot x Tip V'!I26/'F-N° Seg Contrat'!I26*1000)</f>
        <v>8779.538714794937</v>
      </c>
    </row>
    <row r="27" spans="1:9" s="45" customFormat="1" ht="6" customHeight="1">
      <c r="A27" s="105"/>
      <c r="B27" s="113"/>
      <c r="C27" s="113"/>
      <c r="D27" s="113"/>
      <c r="E27" s="113"/>
      <c r="F27" s="113"/>
      <c r="G27" s="113"/>
      <c r="H27" s="113"/>
      <c r="I27" s="113"/>
    </row>
    <row r="28" spans="1:9" ht="14.25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0"/>
      <c r="G31" s="20"/>
      <c r="H31" s="20"/>
      <c r="I31" s="20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María Elisa Alonso Collazo</cp:lastModifiedBy>
  <cp:lastPrinted>2014-05-05T15:08:12Z</cp:lastPrinted>
  <dcterms:created xsi:type="dcterms:W3CDTF">1998-11-26T15:05:36Z</dcterms:created>
  <dcterms:modified xsi:type="dcterms:W3CDTF">2022-10-18T14:03:29Z</dcterms:modified>
  <cp:category/>
  <cp:version/>
  <cp:contentType/>
  <cp:contentStatus/>
</cp:coreProperties>
</file>