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20115" windowHeight="3930" activeTab="0"/>
  </bookViews>
  <sheets>
    <sheet name="AGOSTO 2013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<sst xmlns="http://schemas.openxmlformats.org/spreadsheetml/2006/main" count="77" uniqueCount="40">
  <si>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INFORMACION MENSUAL DE PRESTAMOS OTORGADOS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</si>
  <si>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</si>
  <si>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</si>
  <si>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</si>
  <si>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</si>
  <si>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</si>
  <si>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</si>
  <si>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</si>
  <si>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</si>
  <si>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</si>
  <si>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</si>
  <si>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</si>
  <si>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</si>
  <si>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</si>
  <si>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</si>
  <si>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</si>
  <si>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</si>
  <si>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</si>
  <si>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COMPAÑIA DE SEGUROS DE VIDA CRUZ DEL SUR S.A.</t>
  </si>
  <si>
    <t>PENTA VIDA COMPAÑIA DE SEGUROS DE VIDA</t>
  </si>
  <si>
    <t>TOTALES</t>
  </si>
  <si>
    <t>(anual)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</si>
  <si>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</si>
  <si>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</si>
  <si>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</si>
  <si>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</si>
  <si>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</si>
  <si>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PRÉSTAMOS DE CONSUMO OTORGADOS EN PESOS ($)</t>
  </si>
  <si>
    <t>PRÉSTAMOS COMERCIALES OTORGADOS EN PESOS ($)</t>
  </si>
  <si>
    <t>PRÉSTAMOS COMPLEMENTARIOS VIVIENDA OTORGADOS EN UNIDADES DE FOMENTO (UF)</t>
  </si>
  <si>
    <t>RENTA NACIONAL COMPAÑÍA DE SEGUROS DE VIDA S.A.</t>
  </si>
  <si>
    <t>CHILENA CONSOLIDADA SEGUROS DE VIDA S.A.</t>
  </si>
  <si>
    <t>COMPAÑIA DE SEGUROS CORPVIDA S.A.</t>
  </si>
  <si>
    <t>EUROAMERICA SEGUROS DE VIDA S.A.</t>
  </si>
  <si>
    <t xml:space="preserve">CORPSEGUROS S.A. </t>
  </si>
  <si>
    <t>METLIFE CHILE SEGUROS DE VIDA (ex Interamericana *)</t>
  </si>
  <si>
    <t>OHIO NATIONAL SEGUROS DE VIDA S.A.</t>
  </si>
  <si>
    <t>PRINCIPAL COMPAÑIA DE SEGUROS DE VIDA</t>
  </si>
  <si>
    <t>SEGUROS VIDA SECURITY PREVISION S.A.</t>
  </si>
  <si>
    <t>AGOSTO 2013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</si>
</sst>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>
      <alignment vertical="center"/>
      <protection/>
    </xf>
    <xf numFmtId="49" fontId="4" fillId="33" borderId="0" xfId="54" applyNumberFormat="1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6" fillId="33" borderId="0" xfId="54" applyFont="1" applyFill="1">
      <alignment vertical="center"/>
      <protection/>
    </xf>
    <xf numFmtId="0" fontId="7" fillId="33" borderId="0" xfId="54" applyFont="1" applyFill="1">
      <alignment vertical="center"/>
      <protection/>
    </xf>
    <xf numFmtId="0" fontId="5" fillId="34" borderId="10" xfId="54" applyNumberFormat="1" applyFont="1" applyFill="1" applyBorder="1" applyAlignment="1" applyProtection="1">
      <alignment horizontal="center"/>
      <protection locked="0"/>
    </xf>
    <xf numFmtId="0" fontId="5" fillId="34" borderId="11" xfId="54" applyNumberFormat="1" applyFont="1" applyFill="1" applyBorder="1" applyAlignment="1" applyProtection="1">
      <alignment horizontal="center"/>
      <protection locked="0"/>
    </xf>
    <xf numFmtId="0" fontId="5" fillId="34" borderId="12" xfId="54" applyNumberFormat="1" applyFont="1" applyFill="1" applyBorder="1" applyAlignment="1" applyProtection="1">
      <alignment horizontal="center"/>
      <protection locked="0"/>
    </xf>
    <xf numFmtId="0" fontId="5" fillId="34" borderId="13" xfId="54" applyNumberFormat="1" applyFont="1" applyFill="1" applyBorder="1" applyAlignment="1" applyProtection="1">
      <alignment horizontal="center"/>
      <protection locked="0"/>
    </xf>
    <xf numFmtId="0" fontId="5" fillId="34" borderId="14" xfId="54" applyNumberFormat="1" applyFont="1" applyFill="1" applyBorder="1" applyAlignment="1" applyProtection="1">
      <alignment horizontal="center"/>
      <protection locked="0"/>
    </xf>
    <xf numFmtId="0" fontId="5" fillId="34" borderId="15" xfId="54" applyNumberFormat="1" applyFont="1" applyFill="1" applyBorder="1" applyAlignment="1" applyProtection="1">
      <alignment horizontal="center"/>
      <protection locked="0"/>
    </xf>
    <xf numFmtId="49" fontId="5" fillId="34" borderId="16" xfId="54" applyNumberFormat="1" applyFont="1" applyFill="1" applyBorder="1" applyAlignment="1" applyProtection="1">
      <alignment horizontal="center"/>
      <protection locked="0"/>
    </xf>
    <xf numFmtId="49" fontId="5" fillId="34" borderId="17" xfId="54" applyNumberFormat="1" applyFont="1" applyFill="1" applyBorder="1" applyAlignment="1" applyProtection="1">
      <alignment horizontal="center"/>
      <protection locked="0"/>
    </xf>
    <xf numFmtId="49" fontId="5" fillId="34" borderId="18" xfId="54" applyNumberFormat="1" applyFont="1" applyFill="1" applyBorder="1" applyAlignment="1" applyProtection="1">
      <alignment horizontal="center"/>
      <protection locked="0"/>
    </xf>
    <xf numFmtId="0" fontId="6" fillId="33" borderId="19" xfId="54" applyNumberFormat="1" applyFont="1" applyFill="1" applyBorder="1" applyAlignment="1" applyProtection="1">
      <alignment horizontal="left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2" fontId="5" fillId="33" borderId="21" xfId="54" applyNumberFormat="1" applyFont="1" applyFill="1" applyBorder="1" applyAlignment="1" applyProtection="1">
      <alignment/>
      <protection locked="0"/>
    </xf>
    <xf numFmtId="0" fontId="5" fillId="0" borderId="22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Fill="1" applyBorder="1" applyAlignment="1">
      <alignment/>
    </xf>
    <xf numFmtId="3" fontId="5" fillId="0" borderId="23" xfId="5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5" fillId="0" borderId="0" xfId="49" applyNumberFormat="1" applyFont="1" applyFill="1" applyAlignment="1">
      <alignment/>
    </xf>
    <xf numFmtId="0" fontId="5" fillId="0" borderId="22" xfId="54" applyFont="1" applyFill="1" applyBorder="1" applyAlignment="1">
      <alignment horizontal="left"/>
      <protection/>
    </xf>
    <xf numFmtId="0" fontId="10" fillId="0" borderId="24" xfId="54" applyNumberFormat="1" applyFont="1" applyFill="1" applyBorder="1" applyAlignment="1" applyProtection="1">
      <alignment horizontal="left" vertical="center"/>
      <protection locked="0"/>
    </xf>
    <xf numFmtId="4" fontId="11" fillId="0" borderId="25" xfId="54" applyNumberFormat="1" applyFont="1" applyFill="1" applyBorder="1" applyAlignment="1" applyProtection="1">
      <alignment vertical="center"/>
      <protection locked="0"/>
    </xf>
    <xf numFmtId="3" fontId="6" fillId="33" borderId="0" xfId="54" applyNumberFormat="1" applyFont="1" applyFill="1">
      <alignment vertical="center"/>
      <protection/>
    </xf>
    <xf numFmtId="4" fontId="11" fillId="0" borderId="0" xfId="54" applyNumberFormat="1" applyFont="1" applyFill="1" applyBorder="1" applyAlignment="1">
      <alignment/>
      <protection/>
    </xf>
    <xf numFmtId="4" fontId="6" fillId="33" borderId="0" xfId="54" applyNumberFormat="1" applyFont="1" applyFill="1">
      <alignment vertical="center"/>
      <protection/>
    </xf>
    <xf numFmtId="0" fontId="5" fillId="0" borderId="26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Border="1" applyAlignment="1">
      <alignment/>
    </xf>
    <xf numFmtId="0" fontId="5" fillId="0" borderId="26" xfId="54" applyFont="1" applyFill="1" applyBorder="1" applyAlignment="1">
      <alignment horizontal="left"/>
      <protection/>
    </xf>
    <xf numFmtId="3" fontId="5" fillId="0" borderId="23" xfId="54" applyNumberFormat="1" applyFont="1" applyFill="1" applyBorder="1" applyAlignment="1">
      <alignment horizontal="right"/>
      <protection/>
    </xf>
    <xf numFmtId="43" fontId="5" fillId="0" borderId="15" xfId="47" applyFont="1" applyFill="1" applyBorder="1" applyAlignment="1">
      <alignment horizontal="right"/>
    </xf>
    <xf numFmtId="0" fontId="5" fillId="33" borderId="0" xfId="54" applyFont="1" applyFill="1">
      <alignment vertical="center"/>
      <protection/>
    </xf>
    <xf numFmtId="165" fontId="5" fillId="33" borderId="0" xfId="54" applyNumberFormat="1" applyFont="1" applyFill="1">
      <alignment vertical="center"/>
      <protection/>
    </xf>
    <xf numFmtId="2" fontId="5" fillId="33" borderId="0" xfId="54" applyNumberFormat="1" applyFont="1" applyFill="1">
      <alignment vertical="center"/>
      <protection/>
    </xf>
    <xf numFmtId="0" fontId="6" fillId="0" borderId="0" xfId="53" applyFont="1">
      <alignment/>
      <protection/>
    </xf>
    <xf numFmtId="43" fontId="5" fillId="0" borderId="15" xfId="47" applyFont="1" applyBorder="1" applyAlignment="1">
      <alignment/>
    </xf>
    <xf numFmtId="3" fontId="9" fillId="0" borderId="13" xfId="54" applyNumberFormat="1" applyFont="1" applyFill="1" applyBorder="1" applyAlignment="1">
      <alignment horizontal="right"/>
      <protection/>
    </xf>
    <xf numFmtId="3" fontId="5" fillId="0" borderId="13" xfId="54" applyNumberFormat="1" applyFont="1" applyFill="1" applyBorder="1" applyAlignment="1">
      <alignment horizontal="right"/>
      <protection/>
    </xf>
    <xf numFmtId="0" fontId="5" fillId="0" borderId="13" xfId="54" applyFont="1" applyFill="1" applyBorder="1" applyAlignment="1">
      <alignment horizontal="right"/>
      <protection/>
    </xf>
    <xf numFmtId="3" fontId="11" fillId="0" borderId="27" xfId="54" applyNumberFormat="1" applyFont="1" applyFill="1" applyBorder="1" applyAlignment="1" applyProtection="1">
      <alignment horizontal="right" vertical="center"/>
      <protection locked="0"/>
    </xf>
    <xf numFmtId="3" fontId="11" fillId="0" borderId="28" xfId="54" applyNumberFormat="1" applyFont="1" applyFill="1" applyBorder="1" applyAlignment="1" applyProtection="1">
      <alignment horizontal="right" vertical="center"/>
      <protection locked="0"/>
    </xf>
    <xf numFmtId="43" fontId="11" fillId="0" borderId="25" xfId="47" applyNumberFormat="1" applyFont="1" applyFill="1" applyBorder="1" applyAlignment="1">
      <alignment horizontal="right"/>
    </xf>
    <xf numFmtId="43" fontId="5" fillId="0" borderId="15" xfId="47" applyFont="1" applyFill="1" applyBorder="1" applyAlignment="1">
      <alignment/>
    </xf>
    <xf numFmtId="0" fontId="9" fillId="0" borderId="22" xfId="54" applyFont="1" applyFill="1" applyBorder="1" applyAlignment="1">
      <alignment horizontal="left"/>
      <protection/>
    </xf>
    <xf numFmtId="3" fontId="11" fillId="0" borderId="27" xfId="54" applyNumberFormat="1" applyFont="1" applyFill="1" applyBorder="1" applyAlignment="1" applyProtection="1">
      <alignment vertical="center"/>
      <protection locked="0"/>
    </xf>
    <xf numFmtId="0" fontId="5" fillId="35" borderId="10" xfId="54" applyNumberFormat="1" applyFont="1" applyFill="1" applyBorder="1" applyAlignment="1" applyProtection="1">
      <alignment horizontal="center"/>
      <protection locked="0"/>
    </xf>
    <xf numFmtId="0" fontId="5" fillId="35" borderId="11" xfId="54" applyNumberFormat="1" applyFont="1" applyFill="1" applyBorder="1" applyAlignment="1" applyProtection="1">
      <alignment horizontal="center"/>
      <protection locked="0"/>
    </xf>
    <xf numFmtId="4" fontId="5" fillId="35" borderId="12" xfId="54" applyNumberFormat="1" applyFont="1" applyFill="1" applyBorder="1" applyAlignment="1" applyProtection="1">
      <alignment horizontal="center"/>
      <protection locked="0"/>
    </xf>
    <xf numFmtId="0" fontId="5" fillId="35" borderId="13" xfId="54" applyNumberFormat="1" applyFont="1" applyFill="1" applyBorder="1" applyAlignment="1" applyProtection="1">
      <alignment horizontal="center"/>
      <protection locked="0"/>
    </xf>
    <xf numFmtId="0" fontId="5" fillId="35" borderId="14" xfId="54" applyNumberFormat="1" applyFont="1" applyFill="1" applyBorder="1" applyAlignment="1" applyProtection="1">
      <alignment horizontal="center"/>
      <protection locked="0"/>
    </xf>
    <xf numFmtId="4" fontId="5" fillId="35" borderId="15" xfId="54" applyNumberFormat="1" applyFont="1" applyFill="1" applyBorder="1" applyAlignment="1" applyProtection="1">
      <alignment horizontal="center"/>
      <protection locked="0"/>
    </xf>
    <xf numFmtId="49" fontId="5" fillId="35" borderId="16" xfId="54" applyNumberFormat="1" applyFont="1" applyFill="1" applyBorder="1" applyAlignment="1" applyProtection="1">
      <alignment horizontal="center"/>
      <protection locked="0"/>
    </xf>
    <xf numFmtId="49" fontId="5" fillId="35" borderId="17" xfId="54" applyNumberFormat="1" applyFont="1" applyFill="1" applyBorder="1" applyAlignment="1" applyProtection="1">
      <alignment horizontal="center"/>
      <protection locked="0"/>
    </xf>
    <xf numFmtId="4" fontId="5" fillId="35" borderId="18" xfId="54" applyNumberFormat="1" applyFont="1" applyFill="1" applyBorder="1" applyAlignment="1" applyProtection="1">
      <alignment horizontal="center"/>
      <protection locked="0"/>
    </xf>
    <xf numFmtId="0" fontId="5" fillId="33" borderId="29" xfId="54" applyNumberFormat="1" applyFont="1" applyFill="1" applyBorder="1" applyAlignment="1" applyProtection="1">
      <alignment/>
      <protection locked="0"/>
    </xf>
    <xf numFmtId="164" fontId="5" fillId="0" borderId="23" xfId="49" applyNumberFormat="1" applyFont="1" applyFill="1" applyBorder="1" applyAlignment="1">
      <alignment/>
    </xf>
    <xf numFmtId="164" fontId="5" fillId="0" borderId="30" xfId="49" applyNumberFormat="1" applyFont="1" applyFill="1" applyBorder="1" applyAlignment="1">
      <alignment/>
    </xf>
    <xf numFmtId="0" fontId="5" fillId="33" borderId="20" xfId="54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Alignment="1">
      <alignment/>
    </xf>
    <xf numFmtId="164" fontId="0" fillId="0" borderId="0" xfId="47" applyNumberFormat="1" applyFont="1" applyAlignment="1">
      <alignment/>
    </xf>
    <xf numFmtId="0" fontId="8" fillId="35" borderId="31" xfId="54" applyNumberFormat="1" applyFont="1" applyFill="1" applyBorder="1" applyAlignment="1" applyProtection="1">
      <alignment horizontal="left" vertical="center"/>
      <protection locked="0"/>
    </xf>
    <xf numFmtId="0" fontId="8" fillId="35" borderId="26" xfId="54" applyNumberFormat="1" applyFont="1" applyFill="1" applyBorder="1" applyAlignment="1" applyProtection="1">
      <alignment horizontal="left" vertical="center"/>
      <protection locked="0"/>
    </xf>
    <xf numFmtId="0" fontId="8" fillId="35" borderId="32" xfId="54" applyNumberFormat="1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>
      <alignment horizontal="justify" vertical="justify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zoomScalePageLayoutView="0" workbookViewId="0" topLeftCell="A1">
      <selection activeCell="A3" sqref="A3"/>
    </sheetView>
  </sheetViews>
  <sheetFormatPr defaultColWidth="11.421875" defaultRowHeight="15"/>
  <cols>
    <col min="1" max="1" width="43.8515625" style="0" customWidth="1"/>
    <col min="3" max="3" width="12.8515625" style="0" bestFit="1" customWidth="1"/>
    <col min="4" max="4" width="14.421875" style="0" customWidth="1"/>
    <col min="6" max="6" width="12.00390625" style="0" bestFit="1" customWidth="1"/>
    <col min="8" max="8" width="14.57421875" style="0" bestFit="1" customWidth="1"/>
    <col min="9" max="9" width="14.140625" style="0" bestFit="1" customWidth="1"/>
    <col min="10" max="10" width="14.710937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3" t="s">
        <v>39</v>
      </c>
      <c r="B2" s="2"/>
      <c r="C2" s="2"/>
      <c r="D2" s="2"/>
      <c r="E2" s="2"/>
      <c r="F2" s="2"/>
    </row>
    <row r="3" spans="1:6" ht="9.75" customHeight="1">
      <c r="A3" s="4"/>
      <c r="B3" s="5"/>
      <c r="C3" s="5"/>
      <c r="D3" s="5"/>
      <c r="E3" s="5"/>
      <c r="F3" s="5"/>
    </row>
    <row r="4" spans="1:6" ht="15.75" thickBot="1">
      <c r="A4" s="6" t="s">
        <v>27</v>
      </c>
      <c r="B4" s="6"/>
      <c r="C4" s="6"/>
      <c r="D4" s="6"/>
      <c r="E4" s="6"/>
      <c r="F4" s="6"/>
    </row>
    <row r="5" spans="1:6" ht="15">
      <c r="A5" s="64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9" t="s">
        <v>6</v>
      </c>
    </row>
    <row r="6" spans="1:6" ht="15">
      <c r="A6" s="65"/>
      <c r="B6" s="10" t="s">
        <v>7</v>
      </c>
      <c r="C6" s="10" t="s">
        <v>8</v>
      </c>
      <c r="D6" s="11" t="s">
        <v>9</v>
      </c>
      <c r="E6" s="11" t="s">
        <v>10</v>
      </c>
      <c r="F6" s="12" t="s">
        <v>11</v>
      </c>
    </row>
    <row r="7" spans="1:6" ht="15">
      <c r="A7" s="66"/>
      <c r="B7" s="13" t="s">
        <v>12</v>
      </c>
      <c r="C7" s="13" t="s">
        <v>13</v>
      </c>
      <c r="D7" s="13" t="s">
        <v>14</v>
      </c>
      <c r="E7" s="14" t="s">
        <v>15</v>
      </c>
      <c r="F7" s="15" t="s">
        <v>16</v>
      </c>
    </row>
    <row r="8" spans="1:6" ht="15">
      <c r="A8" s="16"/>
      <c r="B8" s="17"/>
      <c r="C8" s="17"/>
      <c r="D8" s="61"/>
      <c r="E8" s="58"/>
      <c r="F8" s="18"/>
    </row>
    <row r="9" spans="1:10" s="22" customFormat="1" ht="15">
      <c r="A9" s="19" t="s">
        <v>17</v>
      </c>
      <c r="B9" s="20">
        <v>691</v>
      </c>
      <c r="C9" s="20">
        <v>678928284</v>
      </c>
      <c r="D9" s="20">
        <f aca="true" t="shared" si="0" ref="D9:D20">+C9/B9</f>
        <v>982530.0781476122</v>
      </c>
      <c r="E9" s="59">
        <v>50</v>
      </c>
      <c r="F9" s="46">
        <v>1.71</v>
      </c>
      <c r="H9" s="62"/>
      <c r="I9" s="62"/>
      <c r="J9" s="62"/>
    </row>
    <row r="10" spans="1:10" s="22" customFormat="1" ht="15">
      <c r="A10" s="19" t="s">
        <v>31</v>
      </c>
      <c r="B10" s="20">
        <v>195</v>
      </c>
      <c r="C10" s="20">
        <v>214639842</v>
      </c>
      <c r="D10" s="20">
        <f t="shared" si="0"/>
        <v>1100717.1384615384</v>
      </c>
      <c r="E10" s="59">
        <v>50</v>
      </c>
      <c r="F10" s="46">
        <v>1.8</v>
      </c>
      <c r="H10" s="62"/>
      <c r="J10" s="62"/>
    </row>
    <row r="11" spans="1:10" s="22" customFormat="1" ht="15">
      <c r="A11" s="19" t="s">
        <v>32</v>
      </c>
      <c r="B11" s="20">
        <v>668</v>
      </c>
      <c r="C11" s="20">
        <v>594931771</v>
      </c>
      <c r="D11" s="20">
        <f t="shared" si="0"/>
        <v>890616.4236526946</v>
      </c>
      <c r="E11" s="59">
        <v>39</v>
      </c>
      <c r="F11" s="46">
        <v>1.83</v>
      </c>
      <c r="H11" s="62"/>
      <c r="J11" s="62"/>
    </row>
    <row r="12" spans="1:10" s="22" customFormat="1" ht="15">
      <c r="A12" s="19" t="s">
        <v>33</v>
      </c>
      <c r="B12" s="20">
        <v>63</v>
      </c>
      <c r="C12" s="20">
        <v>48627626</v>
      </c>
      <c r="D12" s="20">
        <f t="shared" si="0"/>
        <v>771867.0793650794</v>
      </c>
      <c r="E12" s="59">
        <v>28</v>
      </c>
      <c r="F12" s="46">
        <v>1.73</v>
      </c>
      <c r="H12" s="62"/>
      <c r="J12" s="62"/>
    </row>
    <row r="13" spans="1:10" s="22" customFormat="1" ht="15">
      <c r="A13" s="19" t="s">
        <v>18</v>
      </c>
      <c r="B13" s="20">
        <v>117</v>
      </c>
      <c r="C13" s="20">
        <v>118078746</v>
      </c>
      <c r="D13" s="20">
        <f t="shared" si="0"/>
        <v>1009220.0512820513</v>
      </c>
      <c r="E13" s="59">
        <v>52</v>
      </c>
      <c r="F13" s="46">
        <v>1.99</v>
      </c>
      <c r="H13" s="62"/>
      <c r="I13" s="62"/>
      <c r="J13" s="62"/>
    </row>
    <row r="14" spans="1:10" s="22" customFormat="1" ht="15">
      <c r="A14" s="24" t="s">
        <v>34</v>
      </c>
      <c r="B14" s="20">
        <v>511</v>
      </c>
      <c r="C14" s="20">
        <v>414176669</v>
      </c>
      <c r="D14" s="20">
        <f t="shared" si="0"/>
        <v>810521.8571428572</v>
      </c>
      <c r="E14" s="59">
        <v>42</v>
      </c>
      <c r="F14" s="46">
        <v>1.86</v>
      </c>
      <c r="H14" s="62"/>
      <c r="J14" s="62"/>
    </row>
    <row r="15" spans="1:10" s="22" customFormat="1" ht="15">
      <c r="A15" s="19" t="s">
        <v>35</v>
      </c>
      <c r="B15" s="20">
        <v>1748</v>
      </c>
      <c r="C15" s="20">
        <v>2252292313</v>
      </c>
      <c r="D15" s="20">
        <f t="shared" si="0"/>
        <v>1288496.7465675056</v>
      </c>
      <c r="E15" s="59">
        <v>56</v>
      </c>
      <c r="F15" s="46">
        <v>1.85</v>
      </c>
      <c r="H15" s="62"/>
      <c r="J15" s="62"/>
    </row>
    <row r="16" spans="1:10" s="22" customFormat="1" ht="15">
      <c r="A16" s="19" t="s">
        <v>36</v>
      </c>
      <c r="B16" s="20">
        <v>85</v>
      </c>
      <c r="C16" s="20">
        <v>65653784</v>
      </c>
      <c r="D16" s="20">
        <f t="shared" si="0"/>
        <v>772397.4588235294</v>
      </c>
      <c r="E16" s="59">
        <v>53</v>
      </c>
      <c r="F16" s="46">
        <v>1.92</v>
      </c>
      <c r="H16" s="62"/>
      <c r="J16" s="62"/>
    </row>
    <row r="17" spans="1:10" s="22" customFormat="1" ht="15">
      <c r="A17" s="24" t="s">
        <v>19</v>
      </c>
      <c r="B17" s="20">
        <v>735</v>
      </c>
      <c r="C17" s="20">
        <v>1356830465</v>
      </c>
      <c r="D17" s="20">
        <f t="shared" si="0"/>
        <v>1846027.843537415</v>
      </c>
      <c r="E17" s="59">
        <v>77</v>
      </c>
      <c r="F17" s="46">
        <v>1.69</v>
      </c>
      <c r="H17" s="62"/>
      <c r="I17" s="62"/>
      <c r="J17" s="62"/>
    </row>
    <row r="18" spans="1:10" s="22" customFormat="1" ht="15">
      <c r="A18" s="24" t="s">
        <v>37</v>
      </c>
      <c r="B18" s="20">
        <v>498</v>
      </c>
      <c r="C18" s="20">
        <v>762225426</v>
      </c>
      <c r="D18" s="20">
        <f t="shared" si="0"/>
        <v>1530573.1445783132</v>
      </c>
      <c r="E18" s="59">
        <v>52</v>
      </c>
      <c r="F18" s="46">
        <v>1.96</v>
      </c>
      <c r="H18" s="62"/>
      <c r="J18" s="62"/>
    </row>
    <row r="19" spans="1:10" s="22" customFormat="1" ht="15">
      <c r="A19" s="19" t="s">
        <v>30</v>
      </c>
      <c r="B19" s="20">
        <v>45</v>
      </c>
      <c r="C19" s="20">
        <v>58980759</v>
      </c>
      <c r="D19" s="20">
        <f t="shared" si="0"/>
        <v>1310683.5333333334</v>
      </c>
      <c r="E19" s="59">
        <v>38</v>
      </c>
      <c r="F19" s="46">
        <v>1.62</v>
      </c>
      <c r="H19" s="62"/>
      <c r="I19" s="62"/>
      <c r="J19" s="62"/>
    </row>
    <row r="20" spans="1:10" s="22" customFormat="1" ht="15">
      <c r="A20" s="19" t="s">
        <v>38</v>
      </c>
      <c r="B20" s="20">
        <v>278</v>
      </c>
      <c r="C20" s="20">
        <v>203432703</v>
      </c>
      <c r="D20" s="23">
        <f t="shared" si="0"/>
        <v>731772.3129496403</v>
      </c>
      <c r="E20" s="20">
        <v>54</v>
      </c>
      <c r="F20" s="46">
        <v>1.7</v>
      </c>
      <c r="H20" s="62"/>
      <c r="J20" s="62"/>
    </row>
    <row r="21" spans="1:6" ht="15.75" thickBot="1">
      <c r="A21" s="47"/>
      <c r="B21" s="20"/>
      <c r="C21" s="60"/>
      <c r="D21" s="23"/>
      <c r="E21" s="20"/>
      <c r="F21" s="46"/>
    </row>
    <row r="22" spans="1:6" ht="15.75" thickBot="1">
      <c r="A22" s="25" t="s">
        <v>20</v>
      </c>
      <c r="B22" s="48">
        <f>SUM(B9:B20)</f>
        <v>5634</v>
      </c>
      <c r="C22" s="48">
        <f>SUM(C9:C20)</f>
        <v>6768798388</v>
      </c>
      <c r="D22" s="48">
        <f>C22/B22</f>
        <v>1201419.6641817535</v>
      </c>
      <c r="E22" s="48">
        <f>((E9*C9)+(E10*C10)+(E11*C11)+(E12*C12)+(E13*C13)+(C14*E14)+(C15*E15)+(C16*E16)+(C17*E17)+(C18*E18)+(C19*E19)+(C20*E20))/C22</f>
        <v>56.09919735549967</v>
      </c>
      <c r="F22" s="26">
        <f>((F9*C9)+(F10*C10)+(F11*C11)+(F12*C12)+(F13*C13)+(F14*C14)+(C15*F15)+(C16*F16)+(C17*F17)+(C18*F18)+(C19*F19)+(C20*F20))/C22</f>
        <v>1.8092873227782122</v>
      </c>
    </row>
    <row r="23" spans="1:6" ht="15">
      <c r="A23" s="4"/>
      <c r="B23" s="27"/>
      <c r="C23" s="27"/>
      <c r="D23" s="27"/>
      <c r="E23" s="27"/>
      <c r="F23" s="28"/>
    </row>
    <row r="24" spans="1:13" ht="15.75" thickBot="1">
      <c r="A24" s="6" t="s">
        <v>29</v>
      </c>
      <c r="B24" s="5"/>
      <c r="C24" s="5"/>
      <c r="D24" s="5"/>
      <c r="E24" s="5"/>
      <c r="F24" s="29"/>
      <c r="J24" s="63"/>
      <c r="K24" s="63"/>
      <c r="L24" s="63"/>
      <c r="M24" s="63"/>
    </row>
    <row r="25" spans="1:6" ht="15">
      <c r="A25" s="64" t="s">
        <v>1</v>
      </c>
      <c r="B25" s="49" t="s">
        <v>2</v>
      </c>
      <c r="C25" s="49" t="s">
        <v>3</v>
      </c>
      <c r="D25" s="50" t="s">
        <v>4</v>
      </c>
      <c r="E25" s="50" t="s">
        <v>5</v>
      </c>
      <c r="F25" s="51" t="s">
        <v>6</v>
      </c>
    </row>
    <row r="26" spans="1:13" ht="15">
      <c r="A26" s="65"/>
      <c r="B26" s="52" t="s">
        <v>7</v>
      </c>
      <c r="C26" s="52" t="s">
        <v>8</v>
      </c>
      <c r="D26" s="53" t="s">
        <v>9</v>
      </c>
      <c r="E26" s="53" t="s">
        <v>10</v>
      </c>
      <c r="F26" s="54" t="s">
        <v>21</v>
      </c>
      <c r="K26" s="63"/>
      <c r="L26" s="63"/>
      <c r="M26" s="63"/>
    </row>
    <row r="27" spans="1:6" ht="15">
      <c r="A27" s="66"/>
      <c r="B27" s="55" t="s">
        <v>12</v>
      </c>
      <c r="C27" s="55" t="s">
        <v>13</v>
      </c>
      <c r="D27" s="56" t="s">
        <v>14</v>
      </c>
      <c r="E27" s="56" t="s">
        <v>15</v>
      </c>
      <c r="F27" s="57" t="s">
        <v>16</v>
      </c>
    </row>
    <row r="28" spans="1:6" ht="15">
      <c r="A28" s="30"/>
      <c r="B28" s="31"/>
      <c r="C28" s="31"/>
      <c r="D28" s="21"/>
      <c r="E28" s="31"/>
      <c r="F28" s="39"/>
    </row>
    <row r="29" spans="1:6" ht="15">
      <c r="A29" s="30" t="s">
        <v>30</v>
      </c>
      <c r="B29" s="31">
        <v>1</v>
      </c>
      <c r="C29" s="31">
        <v>6840387</v>
      </c>
      <c r="D29" s="23">
        <f>+C29/B29</f>
        <v>6840387</v>
      </c>
      <c r="E29" s="31">
        <v>300</v>
      </c>
      <c r="F29" s="39">
        <v>4.94</v>
      </c>
    </row>
    <row r="30" spans="1:6" ht="15">
      <c r="A30" s="30" t="s">
        <v>17</v>
      </c>
      <c r="B30" s="20">
        <v>40</v>
      </c>
      <c r="C30" s="20">
        <v>214418280</v>
      </c>
      <c r="D30" s="23">
        <f>+C30/B30</f>
        <v>5360457</v>
      </c>
      <c r="E30" s="20">
        <v>347</v>
      </c>
      <c r="F30" s="46">
        <v>5.98</v>
      </c>
    </row>
    <row r="31" spans="1:6" ht="15">
      <c r="A31" s="19" t="s">
        <v>18</v>
      </c>
      <c r="B31" s="20"/>
      <c r="C31" s="20"/>
      <c r="D31" s="23"/>
      <c r="E31" s="20"/>
      <c r="F31" s="46"/>
    </row>
    <row r="32" spans="1:6" ht="15.75" thickBot="1">
      <c r="A32" s="32"/>
      <c r="B32" s="40"/>
      <c r="C32" s="41"/>
      <c r="D32" s="33"/>
      <c r="E32" s="42"/>
      <c r="F32" s="34"/>
    </row>
    <row r="33" spans="1:6" ht="15.75" thickBot="1">
      <c r="A33" s="25" t="s">
        <v>20</v>
      </c>
      <c r="B33" s="43">
        <f>SUM(B29:B31)</f>
        <v>41</v>
      </c>
      <c r="C33" s="43">
        <f>SUM(C29:C31)</f>
        <v>221258667</v>
      </c>
      <c r="D33" s="44">
        <f>C33/B33</f>
        <v>5396552.853658536</v>
      </c>
      <c r="E33" s="43">
        <f>(+E29*C29+E30*C30)/C33</f>
        <v>345.5469577605292</v>
      </c>
      <c r="F33" s="45">
        <f>+((+F29*C29)+(+F30*C30))/C33</f>
        <v>5.947847575977668</v>
      </c>
    </row>
    <row r="34" spans="1:6" ht="15">
      <c r="A34" s="5"/>
      <c r="B34" s="27"/>
      <c r="C34" s="27"/>
      <c r="D34" s="5"/>
      <c r="E34" s="5"/>
      <c r="F34" s="5"/>
    </row>
    <row r="35" spans="1:6" ht="15.75" thickBot="1">
      <c r="A35" s="6" t="s">
        <v>28</v>
      </c>
      <c r="B35" s="5"/>
      <c r="C35" s="5"/>
      <c r="D35" s="5"/>
      <c r="E35" s="5"/>
      <c r="F35" s="29"/>
    </row>
    <row r="36" spans="1:6" ht="15">
      <c r="A36" s="64" t="s">
        <v>1</v>
      </c>
      <c r="B36" s="49" t="s">
        <v>2</v>
      </c>
      <c r="C36" s="49" t="s">
        <v>3</v>
      </c>
      <c r="D36" s="50" t="s">
        <v>4</v>
      </c>
      <c r="E36" s="50" t="s">
        <v>5</v>
      </c>
      <c r="F36" s="51" t="s">
        <v>6</v>
      </c>
    </row>
    <row r="37" spans="1:6" ht="15">
      <c r="A37" s="65"/>
      <c r="B37" s="52" t="s">
        <v>7</v>
      </c>
      <c r="C37" s="52" t="s">
        <v>8</v>
      </c>
      <c r="D37" s="53" t="s">
        <v>9</v>
      </c>
      <c r="E37" s="53" t="s">
        <v>10</v>
      </c>
      <c r="F37" s="54" t="s">
        <v>21</v>
      </c>
    </row>
    <row r="38" spans="1:6" ht="15">
      <c r="A38" s="66"/>
      <c r="B38" s="55" t="s">
        <v>12</v>
      </c>
      <c r="C38" s="55" t="s">
        <v>13</v>
      </c>
      <c r="D38" s="56" t="s">
        <v>14</v>
      </c>
      <c r="E38" s="56" t="s">
        <v>15</v>
      </c>
      <c r="F38" s="57" t="s">
        <v>16</v>
      </c>
    </row>
    <row r="39" spans="1:6" ht="15">
      <c r="A39" s="30"/>
      <c r="B39" s="31"/>
      <c r="C39" s="31"/>
      <c r="D39" s="21"/>
      <c r="E39" s="31"/>
      <c r="F39" s="39"/>
    </row>
    <row r="40" spans="1:6" ht="15">
      <c r="A40" s="24" t="s">
        <v>19</v>
      </c>
      <c r="B40" s="20">
        <v>2</v>
      </c>
      <c r="C40" s="20">
        <v>85596815</v>
      </c>
      <c r="D40" s="23">
        <f>+C40/B40</f>
        <v>42798407.5</v>
      </c>
      <c r="E40" s="20">
        <v>36</v>
      </c>
      <c r="F40" s="46">
        <v>2.42</v>
      </c>
    </row>
    <row r="41" spans="1:6" ht="15.75" thickBot="1">
      <c r="A41" s="32"/>
      <c r="B41" s="40"/>
      <c r="C41" s="41"/>
      <c r="D41" s="33"/>
      <c r="E41" s="42"/>
      <c r="F41" s="34"/>
    </row>
    <row r="42" spans="1:6" ht="15.75" thickBot="1">
      <c r="A42" s="25" t="s">
        <v>20</v>
      </c>
      <c r="B42" s="43">
        <f>SUM(B40:B40)</f>
        <v>2</v>
      </c>
      <c r="C42" s="43">
        <f>SUM(C40:C40)</f>
        <v>85596815</v>
      </c>
      <c r="D42" s="44">
        <f>C42/B42</f>
        <v>42798407.5</v>
      </c>
      <c r="E42" s="43">
        <f>(+E40*C40)/C42</f>
        <v>36</v>
      </c>
      <c r="F42" s="45">
        <f>+((+F40*C40))/C42</f>
        <v>2.42</v>
      </c>
    </row>
    <row r="43" spans="1:6" ht="8.25" customHeight="1">
      <c r="A43" s="5"/>
      <c r="B43" s="27"/>
      <c r="C43" s="27"/>
      <c r="D43" s="5"/>
      <c r="E43" s="5"/>
      <c r="F43" s="5"/>
    </row>
    <row r="44" spans="1:6" ht="15">
      <c r="A44" s="4" t="s">
        <v>22</v>
      </c>
      <c r="B44" s="35"/>
      <c r="C44" s="35"/>
      <c r="D44" s="36"/>
      <c r="E44" s="35"/>
      <c r="F44" s="35"/>
    </row>
    <row r="45" spans="1:6" ht="15">
      <c r="A45" s="4" t="s">
        <v>23</v>
      </c>
      <c r="B45" s="35"/>
      <c r="C45" s="35"/>
      <c r="D45" s="35"/>
      <c r="E45" s="35"/>
      <c r="F45" s="35"/>
    </row>
    <row r="46" spans="1:6" ht="15">
      <c r="A46" s="4" t="s">
        <v>24</v>
      </c>
      <c r="B46" s="35"/>
      <c r="C46" s="35"/>
      <c r="D46" s="35"/>
      <c r="E46" s="35"/>
      <c r="F46" s="37"/>
    </row>
    <row r="47" spans="1:6" ht="15">
      <c r="A47" s="4" t="s">
        <v>25</v>
      </c>
      <c r="B47" s="35"/>
      <c r="C47" s="35"/>
      <c r="D47" s="35"/>
      <c r="E47" s="35"/>
      <c r="F47" s="35"/>
    </row>
    <row r="48" spans="1:6" ht="15">
      <c r="A48" s="4" t="s">
        <v>26</v>
      </c>
      <c r="B48" s="35"/>
      <c r="C48" s="35"/>
      <c r="D48" s="35"/>
      <c r="E48" s="35"/>
      <c r="F48" s="35"/>
    </row>
    <row r="49" spans="1:6" ht="15">
      <c r="A49" s="67"/>
      <c r="B49" s="67"/>
      <c r="C49" s="67"/>
      <c r="D49" s="67"/>
      <c r="E49" s="67"/>
      <c r="F49" s="67"/>
    </row>
    <row r="50" spans="1:6" ht="15">
      <c r="A50" s="38"/>
      <c r="B50" s="38"/>
      <c r="C50" s="38"/>
      <c r="D50" s="38"/>
      <c r="E50" s="38"/>
      <c r="F50" s="38"/>
    </row>
    <row r="51" spans="1:6" ht="15">
      <c r="A51" s="38"/>
      <c r="B51" s="38"/>
      <c r="C51" s="38"/>
      <c r="D51" s="38"/>
      <c r="E51" s="38"/>
      <c r="F51" s="38"/>
    </row>
  </sheetData>
  <sheetProtection/>
  <mergeCells count="4">
    <mergeCell ref="A5:A7"/>
    <mergeCell ref="A25:A27"/>
    <mergeCell ref="A49:F49"/>
    <mergeCell ref="A36:A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7:F7 B27:G27 B38:F38" numberStoredAsText="1"/>
    <ignoredError sqref="D32 G22 B42:E42 B33:C33 E33" unlockedFormula="1"/>
    <ignoredError sqref="B22:C22 D22 E22:F22 D33" formulaRange="1" unlockedFormula="1"/>
    <ignoredError sqref="D22 E22:F22 D33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Cortés Henríquez</dc:creator>
  <cp:keywords/>
  <dc:description/>
  <cp:lastModifiedBy>Seda Espejo Salvador</cp:lastModifiedBy>
  <cp:lastPrinted>2013-06-19T16:01:53Z</cp:lastPrinted>
  <dcterms:created xsi:type="dcterms:W3CDTF">2011-04-20T20:25:07Z</dcterms:created>
  <dcterms:modified xsi:type="dcterms:W3CDTF">2013-09-11T15:34:01Z</dcterms:modified>
  <cp:category/>
  <cp:version/>
  <cp:contentType/>
  <cp:contentStatus/>
</cp:coreProperties>
</file>