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778'!$C$21:$C$24</definedName>
    <definedName name="\b" localSheetId="2">'C RESERVAS 967'!$A$46:$B$54</definedName>
    <definedName name="\g" localSheetId="1">'B RESERVAS 778'!$B$21</definedName>
    <definedName name="\g" localSheetId="2">'C RESERVAS 967'!$D$46</definedName>
    <definedName name="\i" localSheetId="1">'B RESERVAS 778'!$D$21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778'!$A$1:$F$14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778'!$B$1:$F$15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<sst xmlns="http://schemas.openxmlformats.org/spreadsheetml/2006/main" count="122" uniqueCount="61">
  <si>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</si>
  <si>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</si>
  <si>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</si>
  <si>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</si>
  <si>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</si>
  <si>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</si>
  <si>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</si>
  <si>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</si>
  <si>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</si>
  <si>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</si>
  <si>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</si>
  <si>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</si>
  <si>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</si>
  <si>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</si>
  <si>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</si>
  <si>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</si>
  <si>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</si>
  <si>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</si>
  <si>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</si>
  <si>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</si>
  <si>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</si>
  <si>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</si>
  <si>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</si>
  <si>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</si>
  <si>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</si>
  <si>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</si>
  <si>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</si>
  <si>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</si>
  <si>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</si>
  <si>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</si>
  <si>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</si>
  <si>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</si>
  <si>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</si>
  <si>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</si>
  <si>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</si>
  <si>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</si>
  <si>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</si>
  <si>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</si>
  <si>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</si>
  <si>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</si>
  <si>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</si>
  <si>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</si>
  <si>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</si>
  <si>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</si>
  <si>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</si>
  <si>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</si>
  <si>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</si>
  <si>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</si>
  <si>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</si>
  <si>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</si>
  <si>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</si>
  <si>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</si>
  <si>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</si>
  <si>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Unión Rentas</t>
  </si>
  <si>
    <t>Capital</t>
  </si>
  <si>
    <t>Concordia D- Magister D</t>
  </si>
  <si>
    <t>Corp Seguros</t>
  </si>
  <si>
    <t>Sura (ex ING)</t>
  </si>
  <si>
    <t>U.F. al 31.03.2013 $</t>
  </si>
  <si>
    <t xml:space="preserve">     (al 31 de marzo de 2013, montos expresados en U.F.)</t>
  </si>
  <si>
    <t>Santa Maria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</si>
</sst>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3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78849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34" borderId="0" xfId="0" applyFont="1" applyFill="1" applyAlignment="1" applyProtection="1">
      <alignment horizontal="right"/>
      <protection/>
    </xf>
    <xf numFmtId="172" fontId="8" fillId="34" borderId="13" xfId="0" applyFont="1" applyFill="1" applyBorder="1" applyAlignment="1" applyProtection="1">
      <alignment horizontal="left"/>
      <protection/>
    </xf>
    <xf numFmtId="172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72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72" fontId="6" fillId="34" borderId="0" xfId="0" applyFont="1" applyFill="1" applyAlignment="1" applyProtection="1">
      <alignment horizontal="left"/>
      <protection locked="0"/>
    </xf>
    <xf numFmtId="172" fontId="6" fillId="34" borderId="0" xfId="0" applyFont="1" applyFill="1" applyAlignment="1" applyProtection="1">
      <alignment/>
      <protection locked="0"/>
    </xf>
    <xf numFmtId="172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51" fillId="0" borderId="0" xfId="0" applyNumberFormat="1" applyFont="1" applyBorder="1" applyAlignment="1" applyProtection="1">
      <alignment/>
      <protection locked="0"/>
    </xf>
    <xf numFmtId="3" fontId="51" fillId="0" borderId="17" xfId="0" applyNumberFormat="1" applyFont="1" applyBorder="1" applyAlignment="1" applyProtection="1">
      <alignment/>
      <protection locked="0"/>
    </xf>
    <xf numFmtId="172" fontId="52" fillId="0" borderId="0" xfId="0" applyFont="1" applyAlignment="1">
      <alignment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zoomScalePageLayoutView="0" workbookViewId="0" topLeftCell="A33">
      <selection activeCell="J48" sqref="J6:K48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8"/>
      <c r="B1" s="52" t="s">
        <v>0</v>
      </c>
      <c r="I1" s="113"/>
    </row>
    <row r="2" spans="2:15" ht="12.75">
      <c r="B2" s="139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5" t="s">
        <v>38</v>
      </c>
      <c r="E4" s="185"/>
      <c r="F4" s="105"/>
      <c r="G4" s="183" t="s">
        <v>50</v>
      </c>
      <c r="H4" s="184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52</v>
      </c>
      <c r="C7" s="69" t="s">
        <v>12</v>
      </c>
      <c r="D7" s="106">
        <v>528</v>
      </c>
      <c r="E7" s="106">
        <v>546335</v>
      </c>
      <c r="F7" s="106"/>
      <c r="G7" s="106">
        <v>267</v>
      </c>
      <c r="H7" s="107">
        <v>175120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0"/>
      <c r="I8" s="57"/>
      <c r="L8" s="86"/>
      <c r="M8" s="87"/>
      <c r="N8" s="87"/>
    </row>
    <row r="9" spans="1:14" s="156" customFormat="1" ht="12.75">
      <c r="A9" s="147"/>
      <c r="B9" s="148" t="s">
        <v>7</v>
      </c>
      <c r="C9" s="149" t="s">
        <v>8</v>
      </c>
      <c r="D9" s="150">
        <v>159</v>
      </c>
      <c r="E9" s="150">
        <v>95355</v>
      </c>
      <c r="F9" s="151"/>
      <c r="G9" s="150">
        <v>133</v>
      </c>
      <c r="H9" s="152">
        <v>48441</v>
      </c>
      <c r="I9" s="147"/>
      <c r="J9" s="153"/>
      <c r="K9" s="153"/>
      <c r="L9" s="154"/>
      <c r="M9" s="155"/>
      <c r="N9" s="155"/>
    </row>
    <row r="10" spans="1:14" ht="12.75">
      <c r="A10" s="53"/>
      <c r="B10" s="75"/>
      <c r="C10" s="140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2733019</v>
      </c>
      <c r="F11" s="81"/>
      <c r="G11" s="81">
        <f>SUM(G12:G14)</f>
        <v>2718</v>
      </c>
      <c r="H11" s="82">
        <f>SUM(H12:H14)</f>
        <v>1280050</v>
      </c>
      <c r="I11" s="53"/>
      <c r="J11" s="112"/>
      <c r="K11" s="112"/>
      <c r="L11" s="86"/>
      <c r="M11" s="129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243817</v>
      </c>
      <c r="F12" s="73"/>
      <c r="G12" s="73">
        <v>334</v>
      </c>
      <c r="H12" s="74">
        <v>126789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2414181</v>
      </c>
      <c r="F13" s="73"/>
      <c r="G13" s="73">
        <v>2276</v>
      </c>
      <c r="H13" s="74">
        <v>1115256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75021</v>
      </c>
      <c r="F14" s="73"/>
      <c r="G14" s="73">
        <v>108</v>
      </c>
      <c r="H14" s="74">
        <v>38005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56</v>
      </c>
      <c r="C16" s="109" t="s">
        <v>4</v>
      </c>
      <c r="D16" s="81">
        <f>SUM(D17:D18)</f>
        <v>3000</v>
      </c>
      <c r="E16" s="81">
        <f>SUM(E17:E18)</f>
        <v>2245095</v>
      </c>
      <c r="F16" s="81"/>
      <c r="G16" s="81">
        <f>SUM(G17:G18)</f>
        <v>1928</v>
      </c>
      <c r="H16" s="81">
        <f>SUM(H17:H18)</f>
        <v>910689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709</v>
      </c>
      <c r="E17" s="73">
        <v>487168</v>
      </c>
      <c r="F17" s="73"/>
      <c r="G17" s="73">
        <v>411</v>
      </c>
      <c r="H17" s="74">
        <v>128465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2291</v>
      </c>
      <c r="E18" s="73">
        <v>1757927</v>
      </c>
      <c r="F18" s="73"/>
      <c r="G18" s="73">
        <v>1517</v>
      </c>
      <c r="H18" s="74">
        <v>782224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51</v>
      </c>
      <c r="C20" s="69" t="s">
        <v>54</v>
      </c>
      <c r="D20" s="124">
        <v>968</v>
      </c>
      <c r="E20" s="124">
        <v>808994.45</v>
      </c>
      <c r="F20" s="124"/>
      <c r="G20" s="124">
        <v>606</v>
      </c>
      <c r="H20" s="125">
        <v>294889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561</v>
      </c>
      <c r="E22" s="81">
        <f>SUM(E23:E28)</f>
        <v>541913</v>
      </c>
      <c r="F22" s="81"/>
      <c r="G22" s="81">
        <f>SUM(G23:G28)</f>
        <v>403</v>
      </c>
      <c r="H22" s="82">
        <f>SUM(H23:H28)</f>
        <v>279359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58</v>
      </c>
      <c r="E23" s="70">
        <v>33155</v>
      </c>
      <c r="F23" s="70"/>
      <c r="G23" s="70">
        <v>44</v>
      </c>
      <c r="H23" s="71">
        <v>17459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99</v>
      </c>
      <c r="E24" s="70">
        <v>182236</v>
      </c>
      <c r="F24" s="70"/>
      <c r="G24" s="70">
        <v>61</v>
      </c>
      <c r="H24" s="71">
        <v>98925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189</v>
      </c>
      <c r="E25" s="70">
        <v>131075</v>
      </c>
      <c r="F25" s="70"/>
      <c r="G25" s="70">
        <v>120</v>
      </c>
      <c r="H25" s="71">
        <v>52748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15</v>
      </c>
      <c r="E26" s="70">
        <v>15665</v>
      </c>
      <c r="F26" s="70"/>
      <c r="G26" s="70">
        <v>24</v>
      </c>
      <c r="H26" s="71">
        <v>10649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154</v>
      </c>
      <c r="E27" s="70">
        <v>121674</v>
      </c>
      <c r="F27" s="70"/>
      <c r="G27" s="70">
        <v>118</v>
      </c>
      <c r="H27" s="71">
        <v>65104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46</v>
      </c>
      <c r="E28" s="70">
        <v>58108</v>
      </c>
      <c r="F28" s="70"/>
      <c r="G28" s="70">
        <v>36</v>
      </c>
      <c r="H28" s="71">
        <v>34474</v>
      </c>
      <c r="I28" s="53"/>
      <c r="J28" s="112"/>
      <c r="K28" s="114"/>
    </row>
    <row r="29" spans="1:11" ht="12.75">
      <c r="A29" s="53"/>
      <c r="B29" s="75"/>
      <c r="C29" s="76"/>
      <c r="D29" s="70"/>
      <c r="E29" s="70"/>
      <c r="F29" s="70"/>
      <c r="G29" s="70"/>
      <c r="H29" s="71"/>
      <c r="I29" s="53"/>
      <c r="J29" s="112"/>
      <c r="K29" s="112"/>
    </row>
    <row r="30" spans="1:11" ht="12.75">
      <c r="A30" s="53"/>
      <c r="B30" s="72" t="s">
        <v>45</v>
      </c>
      <c r="C30" s="109" t="s">
        <v>4</v>
      </c>
      <c r="D30" s="81">
        <f>SUM(D31:D34)</f>
        <v>314</v>
      </c>
      <c r="E30" s="81">
        <f>SUM(E31:E34)</f>
        <v>328002</v>
      </c>
      <c r="F30" s="81"/>
      <c r="G30" s="81">
        <f>SUM(G31:G34)</f>
        <v>253</v>
      </c>
      <c r="H30" s="81">
        <f>SUM(H31:H34)</f>
        <v>170923</v>
      </c>
      <c r="I30" s="53"/>
      <c r="J30" s="112"/>
      <c r="K30" s="112"/>
    </row>
    <row r="31" spans="1:11" ht="12.75">
      <c r="A31" s="53"/>
      <c r="B31" s="75"/>
      <c r="C31" s="91" t="s">
        <v>12</v>
      </c>
      <c r="D31" s="70">
        <v>290</v>
      </c>
      <c r="E31" s="70">
        <v>314089</v>
      </c>
      <c r="F31" s="70"/>
      <c r="G31" s="70">
        <v>228</v>
      </c>
      <c r="H31" s="71">
        <v>156319</v>
      </c>
      <c r="I31" s="53"/>
      <c r="J31" s="112"/>
      <c r="K31" s="112"/>
    </row>
    <row r="32" spans="1:11" ht="12.75">
      <c r="A32" s="53"/>
      <c r="B32" s="75"/>
      <c r="C32" s="69" t="s">
        <v>20</v>
      </c>
      <c r="D32" s="70">
        <v>0</v>
      </c>
      <c r="E32" s="70">
        <v>0</v>
      </c>
      <c r="F32" s="70"/>
      <c r="G32" s="7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69" t="s">
        <v>53</v>
      </c>
      <c r="D33" s="70">
        <v>1</v>
      </c>
      <c r="E33" s="70">
        <v>343</v>
      </c>
      <c r="F33" s="70"/>
      <c r="G33" s="70">
        <v>10</v>
      </c>
      <c r="H33" s="71">
        <v>7249</v>
      </c>
      <c r="I33" s="53"/>
      <c r="J33" s="112"/>
      <c r="K33" s="112"/>
    </row>
    <row r="34" spans="1:11" ht="12.75">
      <c r="A34" s="53"/>
      <c r="B34" s="75"/>
      <c r="C34" s="69" t="s">
        <v>55</v>
      </c>
      <c r="D34" s="70">
        <v>23</v>
      </c>
      <c r="E34" s="70">
        <v>13570</v>
      </c>
      <c r="F34" s="70"/>
      <c r="G34" s="70">
        <v>15</v>
      </c>
      <c r="H34" s="71">
        <v>7355</v>
      </c>
      <c r="I34" s="53"/>
      <c r="J34" s="112"/>
      <c r="K34" s="112"/>
    </row>
    <row r="35" spans="1:11" ht="12.75">
      <c r="A35" s="53"/>
      <c r="B35" s="75"/>
      <c r="C35" s="76"/>
      <c r="D35" s="73"/>
      <c r="E35" s="73"/>
      <c r="F35" s="73"/>
      <c r="G35" s="73"/>
      <c r="H35" s="74"/>
      <c r="I35" s="53"/>
      <c r="J35" s="112"/>
      <c r="K35" s="112"/>
    </row>
    <row r="36" spans="1:11" ht="12.75">
      <c r="A36" s="53"/>
      <c r="B36" s="72" t="s">
        <v>48</v>
      </c>
      <c r="C36" s="109" t="s">
        <v>4</v>
      </c>
      <c r="D36" s="81">
        <f>SUM(D37:D38)</f>
        <v>243</v>
      </c>
      <c r="E36" s="81">
        <f>SUM(E37:E38)</f>
        <v>288708</v>
      </c>
      <c r="F36" s="81"/>
      <c r="G36" s="81">
        <f>SUM(G37:G38)</f>
        <v>193</v>
      </c>
      <c r="H36" s="82">
        <f>SUM(H37:H38)</f>
        <v>151143</v>
      </c>
      <c r="I36" s="53"/>
      <c r="J36" s="112"/>
      <c r="K36" s="112"/>
    </row>
    <row r="37" spans="1:11" ht="12.75">
      <c r="A37" s="53"/>
      <c r="B37" s="75"/>
      <c r="C37" s="69" t="s">
        <v>12</v>
      </c>
      <c r="D37" s="70">
        <v>135</v>
      </c>
      <c r="E37" s="70">
        <v>195184</v>
      </c>
      <c r="F37" s="70"/>
      <c r="G37" s="70">
        <v>107</v>
      </c>
      <c r="H37" s="71">
        <v>96124</v>
      </c>
      <c r="I37" s="53"/>
      <c r="J37" s="112"/>
      <c r="K37" s="112"/>
    </row>
    <row r="38" spans="1:11" ht="12.75">
      <c r="A38" s="53"/>
      <c r="B38" s="75"/>
      <c r="C38" s="69" t="s">
        <v>18</v>
      </c>
      <c r="D38" s="70">
        <v>108</v>
      </c>
      <c r="E38" s="70">
        <v>93524</v>
      </c>
      <c r="F38" s="70"/>
      <c r="G38" s="70">
        <v>86</v>
      </c>
      <c r="H38" s="71">
        <v>55019</v>
      </c>
      <c r="I38" s="53"/>
      <c r="J38" s="112"/>
      <c r="K38" s="112"/>
    </row>
    <row r="39" spans="1:11" ht="12.75">
      <c r="A39" s="53"/>
      <c r="B39" s="75"/>
      <c r="C39" s="76"/>
      <c r="D39" s="70"/>
      <c r="E39" s="70"/>
      <c r="F39" s="70"/>
      <c r="G39" s="70"/>
      <c r="H39" s="71"/>
      <c r="I39" s="53"/>
      <c r="J39" s="112"/>
      <c r="K39" s="112"/>
    </row>
    <row r="40" spans="1:11" ht="12.75">
      <c r="A40" s="53"/>
      <c r="B40" s="119" t="s">
        <v>22</v>
      </c>
      <c r="C40" s="166" t="s">
        <v>4</v>
      </c>
      <c r="D40" s="167">
        <f>SUM(D41:D42)</f>
        <v>892</v>
      </c>
      <c r="E40" s="167">
        <f>SUM(E41:E42)</f>
        <v>375620</v>
      </c>
      <c r="F40" s="132"/>
      <c r="G40" s="167">
        <f>SUM(G41:G42)</f>
        <v>780</v>
      </c>
      <c r="H40" s="168">
        <f>SUM(H41:H42)</f>
        <v>209612</v>
      </c>
      <c r="I40" s="53"/>
      <c r="J40" s="112"/>
      <c r="K40" s="112"/>
    </row>
    <row r="41" spans="1:11" ht="12.75">
      <c r="A41" s="53"/>
      <c r="B41" s="169"/>
      <c r="C41" s="127" t="s">
        <v>16</v>
      </c>
      <c r="D41" s="143">
        <v>559</v>
      </c>
      <c r="E41" s="143">
        <v>228512</v>
      </c>
      <c r="F41" s="143"/>
      <c r="G41" s="143">
        <v>519</v>
      </c>
      <c r="H41" s="144">
        <v>131892</v>
      </c>
      <c r="I41" s="53"/>
      <c r="J41" s="112"/>
      <c r="K41" s="112"/>
    </row>
    <row r="42" spans="1:11" ht="12.75">
      <c r="A42" s="53"/>
      <c r="B42" s="169"/>
      <c r="C42" s="127" t="s">
        <v>17</v>
      </c>
      <c r="D42" s="143">
        <v>333</v>
      </c>
      <c r="E42" s="143">
        <v>147108</v>
      </c>
      <c r="F42" s="143"/>
      <c r="G42" s="143">
        <v>261</v>
      </c>
      <c r="H42" s="144">
        <v>77720</v>
      </c>
      <c r="I42" s="53"/>
      <c r="J42" s="112"/>
      <c r="K42" s="112"/>
    </row>
    <row r="43" spans="1:11" ht="12.75">
      <c r="A43" s="53"/>
      <c r="B43" s="75"/>
      <c r="C43" s="69"/>
      <c r="H43" s="71"/>
      <c r="I43" s="53"/>
      <c r="J43" s="112"/>
      <c r="K43" s="112"/>
    </row>
    <row r="44" spans="1:11" ht="12.75">
      <c r="A44" s="53"/>
      <c r="B44" s="72" t="s">
        <v>46</v>
      </c>
      <c r="C44" s="69" t="s">
        <v>21</v>
      </c>
      <c r="D44" s="180">
        <v>12</v>
      </c>
      <c r="E44" s="180">
        <v>33641</v>
      </c>
      <c r="F44" s="180"/>
      <c r="G44" s="180">
        <v>12</v>
      </c>
      <c r="H44" s="181">
        <v>20540</v>
      </c>
      <c r="I44" s="53"/>
      <c r="J44" s="112"/>
      <c r="K44" s="112"/>
    </row>
    <row r="45" spans="1:11" ht="12.75">
      <c r="A45" s="53"/>
      <c r="B45" s="72"/>
      <c r="C45" s="69"/>
      <c r="D45" s="180"/>
      <c r="E45" s="180"/>
      <c r="F45" s="180"/>
      <c r="G45" s="180"/>
      <c r="H45" s="181"/>
      <c r="I45" s="53"/>
      <c r="J45" s="112"/>
      <c r="K45" s="112"/>
    </row>
    <row r="46" spans="1:11" ht="12.75">
      <c r="A46" s="53"/>
      <c r="B46" s="68" t="s">
        <v>57</v>
      </c>
      <c r="C46" s="109" t="s">
        <v>4</v>
      </c>
      <c r="D46" s="111">
        <f>SUM(D47:D48)</f>
        <v>0</v>
      </c>
      <c r="E46" s="81">
        <f>SUM(E47:E48)</f>
        <v>0</v>
      </c>
      <c r="F46" s="81"/>
      <c r="G46" s="81">
        <f>SUM(G47:G48)</f>
        <v>0</v>
      </c>
      <c r="H46" s="82">
        <f>SUM(H47:H48)</f>
        <v>0</v>
      </c>
      <c r="I46" s="53"/>
      <c r="J46" s="112"/>
      <c r="K46" s="112"/>
    </row>
    <row r="47" spans="1:11" ht="12.75">
      <c r="A47" s="53"/>
      <c r="B47" s="75"/>
      <c r="C47" s="69" t="s">
        <v>5</v>
      </c>
      <c r="D47" s="70">
        <v>0</v>
      </c>
      <c r="E47" s="70">
        <v>0</v>
      </c>
      <c r="F47" s="70"/>
      <c r="G47" s="90">
        <v>0</v>
      </c>
      <c r="H47" s="71">
        <v>0</v>
      </c>
      <c r="I47" s="53"/>
      <c r="J47" s="112"/>
      <c r="K47" s="112"/>
    </row>
    <row r="48" spans="1:11" ht="12.75">
      <c r="A48" s="53"/>
      <c r="B48" s="75"/>
      <c r="C48" s="69" t="s">
        <v>6</v>
      </c>
      <c r="D48" s="70">
        <v>0</v>
      </c>
      <c r="E48" s="70">
        <v>0</v>
      </c>
      <c r="F48" s="70"/>
      <c r="G48" s="90">
        <v>0</v>
      </c>
      <c r="H48" s="71">
        <v>0</v>
      </c>
      <c r="I48" s="53"/>
      <c r="J48" s="112"/>
      <c r="K48" s="112"/>
    </row>
    <row r="49" spans="1:11" ht="13.5" customHeight="1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D40+D16+D36+D30+D22+D20+D7+D11+D9+D46+D44</f>
        <v>10277</v>
      </c>
      <c r="E51" s="81">
        <f>E40+E16+E36+E30+E22+E20+E7+E11+E9+E46+E44</f>
        <v>7996682.45</v>
      </c>
      <c r="F51" s="81"/>
      <c r="G51" s="81">
        <f>G40+D16+G36+G30+G22+G20+G7+G11+G9+G46+G44</f>
        <v>8365</v>
      </c>
      <c r="H51" s="81">
        <f>H40+E16+H36+H30+H22+H20+H7+H11+H9+H46+H44</f>
        <v>4875172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182879169.688381</v>
      </c>
      <c r="F52" s="81"/>
      <c r="G52" s="81"/>
      <c r="H52" s="82">
        <f>H51*K52</f>
        <v>111492161.03336</v>
      </c>
      <c r="I52" s="53"/>
      <c r="J52" s="137" t="s">
        <v>58</v>
      </c>
      <c r="K52" s="182">
        <v>22.86938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3"/>
      <c r="C54" s="131"/>
      <c r="D54" s="131"/>
      <c r="E54" s="131"/>
      <c r="F54" s="131"/>
      <c r="G54" s="131"/>
      <c r="H54" s="131"/>
      <c r="K54" s="170"/>
    </row>
    <row r="55" spans="2:11" ht="12.75">
      <c r="B55" s="131"/>
      <c r="K55" s="170"/>
    </row>
    <row r="56" ht="12.75">
      <c r="B56" s="131"/>
    </row>
    <row r="57" spans="2:3" ht="12.75">
      <c r="B57" s="133"/>
      <c r="C57" s="131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28"/>
  <sheetViews>
    <sheetView showGridLines="0" zoomScalePageLayoutView="0" workbookViewId="0" topLeftCell="A1">
      <selection activeCell="E24" sqref="E24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31 de marzo de 2013,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86" t="s">
        <v>49</v>
      </c>
      <c r="E5" s="187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7" t="s">
        <v>8</v>
      </c>
      <c r="D8" s="141">
        <v>1</v>
      </c>
      <c r="E8" s="142">
        <v>386</v>
      </c>
      <c r="F8" s="115"/>
    </row>
    <row r="9" spans="1:6" ht="12.75">
      <c r="A9" s="53"/>
      <c r="B9" s="75"/>
      <c r="C9" s="132"/>
      <c r="D9" s="143"/>
      <c r="E9" s="144"/>
      <c r="F9" s="53"/>
    </row>
    <row r="10" spans="1:6" ht="12.75">
      <c r="A10" s="53"/>
      <c r="B10" s="120" t="s">
        <v>46</v>
      </c>
      <c r="C10" s="128" t="s">
        <v>14</v>
      </c>
      <c r="D10" s="145">
        <v>3</v>
      </c>
      <c r="E10" s="146">
        <v>803</v>
      </c>
      <c r="F10" s="53"/>
    </row>
    <row r="11" spans="1:6" ht="12.75">
      <c r="A11" s="53"/>
      <c r="B11" s="77"/>
      <c r="C11" s="78"/>
      <c r="D11" s="79"/>
      <c r="E11" s="80"/>
      <c r="F11" s="57"/>
    </row>
    <row r="12" spans="1:6" ht="12.75">
      <c r="A12" s="53"/>
      <c r="B12" s="72" t="s">
        <v>23</v>
      </c>
      <c r="C12" s="59"/>
      <c r="D12" s="81">
        <f>SUM(D8:D10)</f>
        <v>4</v>
      </c>
      <c r="E12" s="82">
        <f>SUM(E8:E10)</f>
        <v>1189</v>
      </c>
      <c r="F12" s="53"/>
    </row>
    <row r="13" spans="1:8" ht="12.75">
      <c r="A13" s="53"/>
      <c r="B13" s="83" t="s">
        <v>24</v>
      </c>
      <c r="C13" s="59"/>
      <c r="D13" s="81"/>
      <c r="E13" s="82">
        <f>E12*H13</f>
        <v>27191.69282</v>
      </c>
      <c r="F13" s="53"/>
      <c r="G13" s="116" t="str">
        <f>'A RESERVAS 528'!$J$52</f>
        <v>U.F. al 31.03.2013 $</v>
      </c>
      <c r="H13" s="97">
        <f>'A RESERVAS 528'!$K$52</f>
        <v>22.86938</v>
      </c>
    </row>
    <row r="14" spans="1:6" ht="12.75">
      <c r="A14" s="53"/>
      <c r="B14" s="65"/>
      <c r="C14" s="66"/>
      <c r="D14" s="84"/>
      <c r="E14" s="85"/>
      <c r="F14" s="57"/>
    </row>
    <row r="19" spans="2:4" ht="12.75">
      <c r="B19" s="86"/>
      <c r="C19" s="86"/>
      <c r="D19" s="86"/>
    </row>
    <row r="20" ht="12.75">
      <c r="B20" s="86"/>
    </row>
    <row r="21" spans="2:4" ht="12.75">
      <c r="B21" s="86"/>
      <c r="C21" s="86"/>
      <c r="D21" s="86"/>
    </row>
    <row r="22" ht="12.75">
      <c r="C22" s="86"/>
    </row>
    <row r="23" ht="12.75">
      <c r="C23" s="86"/>
    </row>
    <row r="24" spans="2:3" ht="12.75">
      <c r="B24" s="87"/>
      <c r="C24" s="86"/>
    </row>
    <row r="25" ht="12.75">
      <c r="B25" s="87"/>
    </row>
    <row r="26" spans="2:3" ht="12.75">
      <c r="B26" s="87"/>
      <c r="C26" s="87"/>
    </row>
    <row r="27" spans="2:3" ht="12.75">
      <c r="B27" s="87"/>
      <c r="C27" s="87"/>
    </row>
    <row r="28" spans="2:3" ht="12.75">
      <c r="B28" s="87"/>
      <c r="C28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23">
      <selection activeCell="N52" sqref="N52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marzo de 2013,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47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52</v>
      </c>
      <c r="B11" s="104" t="s">
        <v>4</v>
      </c>
      <c r="C11" s="175">
        <f>SUM(C12:C13)</f>
        <v>46</v>
      </c>
      <c r="D11" s="175">
        <f aca="true" t="shared" si="0" ref="D11:L11">SUM(D12:D13)</f>
        <v>49590</v>
      </c>
      <c r="E11" s="175">
        <f t="shared" si="0"/>
        <v>0</v>
      </c>
      <c r="F11" s="175"/>
      <c r="G11" s="175">
        <f t="shared" si="0"/>
        <v>14</v>
      </c>
      <c r="H11" s="175">
        <f t="shared" si="0"/>
        <v>1737</v>
      </c>
      <c r="I11" s="175"/>
      <c r="J11" s="175">
        <f>SUM(J12:J13)</f>
        <v>19</v>
      </c>
      <c r="K11" s="175">
        <f t="shared" si="0"/>
        <v>2600</v>
      </c>
      <c r="L11" s="178">
        <f t="shared" si="0"/>
        <v>0</v>
      </c>
    </row>
    <row r="12" spans="1:12" ht="12.75">
      <c r="A12" s="32"/>
      <c r="B12" s="29" t="s">
        <v>12</v>
      </c>
      <c r="C12" s="176">
        <v>46</v>
      </c>
      <c r="D12" s="177">
        <v>49590</v>
      </c>
      <c r="E12" s="177">
        <v>0</v>
      </c>
      <c r="F12" s="177"/>
      <c r="G12" s="177">
        <v>14</v>
      </c>
      <c r="H12" s="177">
        <v>1737</v>
      </c>
      <c r="I12" s="177"/>
      <c r="J12" s="177">
        <v>19</v>
      </c>
      <c r="K12" s="177">
        <v>2600</v>
      </c>
      <c r="L12" s="179">
        <v>0</v>
      </c>
    </row>
    <row r="13" spans="1:12" ht="12.75">
      <c r="A13" s="32"/>
      <c r="B13" s="118" t="s">
        <v>17</v>
      </c>
      <c r="C13" s="176">
        <v>0</v>
      </c>
      <c r="D13" s="177">
        <v>0</v>
      </c>
      <c r="E13" s="177">
        <v>0</v>
      </c>
      <c r="F13" s="177"/>
      <c r="G13" s="177">
        <v>0</v>
      </c>
      <c r="H13" s="177">
        <v>0</v>
      </c>
      <c r="I13" s="177"/>
      <c r="J13" s="177">
        <v>0</v>
      </c>
      <c r="K13" s="177">
        <v>0</v>
      </c>
      <c r="L13" s="179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4909</v>
      </c>
      <c r="E15" s="30">
        <f>SUM(E16:E18)</f>
        <v>0</v>
      </c>
      <c r="F15" s="30"/>
      <c r="G15" s="30">
        <f>SUM(G16:G18)</f>
        <v>2</v>
      </c>
      <c r="H15" s="30">
        <f>SUM(H16:H18)</f>
        <v>133</v>
      </c>
      <c r="I15" s="30"/>
      <c r="J15" s="30">
        <f>SUM(J16:J18)</f>
        <v>1</v>
      </c>
      <c r="K15" s="30">
        <f>SUM(K16:K18)</f>
        <v>44</v>
      </c>
      <c r="L15" s="31">
        <f>SUM(L16:L18)</f>
        <v>0</v>
      </c>
    </row>
    <row r="16" spans="1:12" s="160" customFormat="1" ht="12.75">
      <c r="A16" s="157"/>
      <c r="B16" s="158" t="s">
        <v>34</v>
      </c>
      <c r="C16" s="159">
        <v>0</v>
      </c>
      <c r="D16" s="159">
        <v>0</v>
      </c>
      <c r="E16" s="159">
        <v>0</v>
      </c>
      <c r="F16" s="159"/>
      <c r="G16" s="159">
        <v>0</v>
      </c>
      <c r="H16" s="159">
        <v>0</v>
      </c>
      <c r="I16" s="159"/>
      <c r="J16" s="159">
        <v>0</v>
      </c>
      <c r="K16" s="159">
        <v>0</v>
      </c>
      <c r="L16" s="159">
        <v>0</v>
      </c>
    </row>
    <row r="17" spans="1:12" s="165" customFormat="1" ht="12.75">
      <c r="A17" s="163"/>
      <c r="B17" s="117" t="s">
        <v>15</v>
      </c>
      <c r="C17" s="164">
        <v>0</v>
      </c>
      <c r="D17" s="164">
        <v>0</v>
      </c>
      <c r="E17" s="164">
        <v>0</v>
      </c>
      <c r="F17" s="164"/>
      <c r="G17" s="164">
        <v>0</v>
      </c>
      <c r="H17" s="164">
        <v>0</v>
      </c>
      <c r="I17" s="164"/>
      <c r="J17" s="164">
        <v>0</v>
      </c>
      <c r="K17" s="164">
        <v>0</v>
      </c>
      <c r="L17" s="164">
        <v>0</v>
      </c>
    </row>
    <row r="18" spans="1:12" ht="12.75">
      <c r="A18" s="32"/>
      <c r="B18" s="29" t="s">
        <v>5</v>
      </c>
      <c r="C18" s="33">
        <v>39</v>
      </c>
      <c r="D18" s="33">
        <v>4909</v>
      </c>
      <c r="E18" s="33">
        <v>0</v>
      </c>
      <c r="F18" s="33"/>
      <c r="G18" s="33">
        <v>2</v>
      </c>
      <c r="H18" s="33">
        <v>133</v>
      </c>
      <c r="I18" s="33"/>
      <c r="J18" s="33">
        <v>1</v>
      </c>
      <c r="K18" s="33">
        <v>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6">
        <v>33</v>
      </c>
      <c r="D20" s="38">
        <v>17330</v>
      </c>
      <c r="E20" s="38">
        <v>0</v>
      </c>
      <c r="F20" s="38"/>
      <c r="G20" s="38">
        <v>9</v>
      </c>
      <c r="H20" s="38">
        <v>247</v>
      </c>
      <c r="I20" s="38"/>
      <c r="J20" s="41">
        <v>1</v>
      </c>
      <c r="K20" s="38">
        <v>308</v>
      </c>
      <c r="L20" s="40">
        <v>0</v>
      </c>
    </row>
    <row r="21" spans="1:12" ht="12.75">
      <c r="A21" s="39"/>
      <c r="B21" s="29"/>
      <c r="C21" s="38"/>
      <c r="D21" s="38"/>
      <c r="E21" s="38"/>
      <c r="F21" s="38"/>
      <c r="G21" s="38"/>
      <c r="H21" s="38"/>
      <c r="I21" s="38"/>
      <c r="J21" s="38"/>
      <c r="K21" s="38"/>
      <c r="L21" s="40"/>
    </row>
    <row r="22" spans="1:12" ht="12.75">
      <c r="A22" s="28" t="s">
        <v>45</v>
      </c>
      <c r="B22" s="29" t="s">
        <v>43</v>
      </c>
      <c r="C22" s="136">
        <v>1</v>
      </c>
      <c r="D22" s="38">
        <v>224.38</v>
      </c>
      <c r="E22" s="38">
        <v>0</v>
      </c>
      <c r="F22" s="38"/>
      <c r="G22" s="38">
        <v>2</v>
      </c>
      <c r="H22" s="38">
        <v>41</v>
      </c>
      <c r="I22" s="38"/>
      <c r="J22" s="41">
        <v>0</v>
      </c>
      <c r="K22" s="38">
        <v>0</v>
      </c>
      <c r="L22" s="40">
        <v>0</v>
      </c>
    </row>
    <row r="23" spans="1:12" ht="12.75">
      <c r="A23" s="32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40"/>
    </row>
    <row r="24" spans="1:12" ht="12.75">
      <c r="A24" s="28" t="s">
        <v>48</v>
      </c>
      <c r="B24" s="29" t="s">
        <v>15</v>
      </c>
      <c r="C24" s="38">
        <v>11</v>
      </c>
      <c r="D24" s="38">
        <v>17868</v>
      </c>
      <c r="E24" s="38">
        <v>0</v>
      </c>
      <c r="F24" s="38"/>
      <c r="G24" s="38">
        <v>9</v>
      </c>
      <c r="H24" s="38">
        <v>664</v>
      </c>
      <c r="I24" s="38"/>
      <c r="J24" s="38">
        <v>0</v>
      </c>
      <c r="K24" s="38">
        <v>0</v>
      </c>
      <c r="L24" s="40">
        <v>0</v>
      </c>
    </row>
    <row r="25" spans="1:12" ht="12.75">
      <c r="A25" s="8"/>
      <c r="L25" s="20"/>
    </row>
    <row r="26" spans="1:12" ht="12.75">
      <c r="A26" s="28" t="s">
        <v>44</v>
      </c>
      <c r="B26" s="117" t="s">
        <v>43</v>
      </c>
      <c r="C26" s="38">
        <v>0</v>
      </c>
      <c r="D26" s="38">
        <v>0</v>
      </c>
      <c r="E26" s="38">
        <v>0</v>
      </c>
      <c r="F26" s="38"/>
      <c r="G26" s="38">
        <v>0</v>
      </c>
      <c r="H26" s="38">
        <v>0</v>
      </c>
      <c r="I26" s="38"/>
      <c r="J26" s="41">
        <v>0</v>
      </c>
      <c r="K26" s="38">
        <v>0</v>
      </c>
      <c r="L26" s="40">
        <v>0</v>
      </c>
    </row>
    <row r="27" spans="1:12" ht="12.75">
      <c r="A27" s="32"/>
      <c r="B27" s="37"/>
      <c r="C27" s="33"/>
      <c r="D27" s="33"/>
      <c r="E27" s="33"/>
      <c r="F27" s="33"/>
      <c r="G27" s="33"/>
      <c r="H27" s="33"/>
      <c r="I27" s="33"/>
      <c r="J27" s="33"/>
      <c r="K27" s="33"/>
      <c r="L27" s="35"/>
    </row>
    <row r="28" spans="1:12" ht="12.75">
      <c r="A28" s="28" t="s">
        <v>22</v>
      </c>
      <c r="B28" s="29" t="s">
        <v>17</v>
      </c>
      <c r="C28" s="38">
        <v>0</v>
      </c>
      <c r="D28" s="38">
        <v>0</v>
      </c>
      <c r="E28" s="38">
        <v>0</v>
      </c>
      <c r="F28" s="38"/>
      <c r="G28" s="38">
        <v>0</v>
      </c>
      <c r="H28" s="38">
        <v>0</v>
      </c>
      <c r="I28" s="38"/>
      <c r="J28" s="38">
        <v>0</v>
      </c>
      <c r="K28" s="38">
        <v>0</v>
      </c>
      <c r="L28" s="173">
        <v>0</v>
      </c>
    </row>
    <row r="29" spans="1:12" ht="12.75">
      <c r="A29" s="32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74"/>
    </row>
    <row r="30" spans="1:12" ht="12.75">
      <c r="A30" s="28" t="s">
        <v>46</v>
      </c>
      <c r="B30" s="29" t="s">
        <v>20</v>
      </c>
      <c r="C30" s="38">
        <v>0</v>
      </c>
      <c r="D30" s="38">
        <v>0</v>
      </c>
      <c r="E30" s="38">
        <v>0</v>
      </c>
      <c r="F30" s="38"/>
      <c r="G30" s="38">
        <v>0</v>
      </c>
      <c r="H30" s="38">
        <v>0</v>
      </c>
      <c r="I30" s="38"/>
      <c r="J30" s="41">
        <v>0</v>
      </c>
      <c r="K30" s="38">
        <v>0</v>
      </c>
      <c r="L30" s="40">
        <v>0</v>
      </c>
    </row>
    <row r="31" spans="1:12" ht="12.75">
      <c r="A31" s="28"/>
      <c r="B31" s="29"/>
      <c r="C31" s="38"/>
      <c r="D31" s="38"/>
      <c r="E31" s="38"/>
      <c r="F31" s="38"/>
      <c r="G31" s="38"/>
      <c r="H31" s="38"/>
      <c r="I31" s="38"/>
      <c r="J31" s="41"/>
      <c r="K31" s="38"/>
      <c r="L31" s="40"/>
    </row>
    <row r="32" spans="1:12" ht="12.75">
      <c r="A32" s="28" t="s">
        <v>57</v>
      </c>
      <c r="B32" s="104" t="s">
        <v>4</v>
      </c>
      <c r="C32" s="30">
        <f>SUM(C33:C38)</f>
        <v>133</v>
      </c>
      <c r="D32" s="30">
        <f>SUM(D33:D38)</f>
        <v>127479</v>
      </c>
      <c r="E32" s="30">
        <f>SUM(E33:E38)</f>
        <v>0</v>
      </c>
      <c r="F32" s="30"/>
      <c r="G32" s="30">
        <f>SUM(G33:G38)</f>
        <v>24</v>
      </c>
      <c r="H32" s="30">
        <f>SUM(H33:H38)</f>
        <v>1590</v>
      </c>
      <c r="I32" s="30"/>
      <c r="J32" s="30">
        <f>SUM(J33:J38)</f>
        <v>60</v>
      </c>
      <c r="K32" s="30">
        <f>SUM(K33:K38)</f>
        <v>10982</v>
      </c>
      <c r="L32" s="31">
        <f>SUM(L33:L38)</f>
        <v>0</v>
      </c>
    </row>
    <row r="33" spans="1:12" ht="12.75">
      <c r="A33" s="32"/>
      <c r="B33" s="36" t="s">
        <v>34</v>
      </c>
      <c r="C33" s="33">
        <v>0</v>
      </c>
      <c r="D33" s="33">
        <v>0</v>
      </c>
      <c r="E33" s="33">
        <v>0</v>
      </c>
      <c r="F33" s="33"/>
      <c r="G33" s="33">
        <v>0</v>
      </c>
      <c r="H33" s="33">
        <v>0</v>
      </c>
      <c r="I33" s="33"/>
      <c r="J33" s="33">
        <v>0</v>
      </c>
      <c r="K33" s="33">
        <v>0</v>
      </c>
      <c r="L33" s="35">
        <v>0</v>
      </c>
    </row>
    <row r="34" spans="1:12" ht="12.75">
      <c r="A34" s="32"/>
      <c r="B34" s="29" t="s">
        <v>54</v>
      </c>
      <c r="C34" s="33">
        <v>0</v>
      </c>
      <c r="D34" s="33">
        <v>0</v>
      </c>
      <c r="E34" s="33">
        <v>0</v>
      </c>
      <c r="F34" s="33"/>
      <c r="G34" s="33">
        <v>0</v>
      </c>
      <c r="H34" s="33">
        <v>0</v>
      </c>
      <c r="I34" s="33"/>
      <c r="J34" s="33">
        <v>0</v>
      </c>
      <c r="K34" s="33">
        <v>0</v>
      </c>
      <c r="L34" s="35">
        <v>0</v>
      </c>
    </row>
    <row r="35" spans="1:12" ht="12.75">
      <c r="A35" s="32"/>
      <c r="B35" s="29" t="s">
        <v>12</v>
      </c>
      <c r="C35" s="33">
        <v>1</v>
      </c>
      <c r="D35" s="33">
        <v>6365</v>
      </c>
      <c r="E35" s="33">
        <v>0</v>
      </c>
      <c r="F35" s="33"/>
      <c r="G35" s="33">
        <v>10</v>
      </c>
      <c r="H35" s="33">
        <v>1498</v>
      </c>
      <c r="I35" s="33"/>
      <c r="J35" s="33">
        <v>0</v>
      </c>
      <c r="K35" s="33">
        <v>0</v>
      </c>
      <c r="L35" s="35">
        <v>0</v>
      </c>
    </row>
    <row r="36" spans="1:12" ht="12.75">
      <c r="A36" s="32"/>
      <c r="B36" s="29" t="s">
        <v>20</v>
      </c>
      <c r="C36" s="33">
        <v>0</v>
      </c>
      <c r="D36" s="33">
        <v>0</v>
      </c>
      <c r="E36" s="33">
        <v>0</v>
      </c>
      <c r="F36" s="33"/>
      <c r="G36" s="33">
        <v>0</v>
      </c>
      <c r="H36" s="33">
        <v>0</v>
      </c>
      <c r="I36" s="33"/>
      <c r="J36" s="33">
        <v>0</v>
      </c>
      <c r="K36" s="33">
        <v>0</v>
      </c>
      <c r="L36" s="35">
        <v>0</v>
      </c>
    </row>
    <row r="37" spans="1:12" ht="12.75">
      <c r="A37" s="32"/>
      <c r="B37" s="29" t="s">
        <v>17</v>
      </c>
      <c r="C37" s="33">
        <v>2</v>
      </c>
      <c r="D37" s="33">
        <v>752</v>
      </c>
      <c r="E37" s="33">
        <v>0</v>
      </c>
      <c r="F37" s="33"/>
      <c r="G37" s="33">
        <v>0</v>
      </c>
      <c r="H37" s="33">
        <v>0</v>
      </c>
      <c r="I37" s="33"/>
      <c r="J37" s="33">
        <v>0</v>
      </c>
      <c r="K37" s="33">
        <v>0</v>
      </c>
      <c r="L37" s="35">
        <v>0</v>
      </c>
    </row>
    <row r="38" spans="1:12" ht="12.75">
      <c r="A38" s="32"/>
      <c r="B38" s="36" t="s">
        <v>60</v>
      </c>
      <c r="C38" s="33">
        <v>130</v>
      </c>
      <c r="D38" s="34">
        <v>120362</v>
      </c>
      <c r="E38" s="34">
        <v>0</v>
      </c>
      <c r="F38" s="34"/>
      <c r="G38" s="34">
        <v>14</v>
      </c>
      <c r="H38" s="34">
        <v>92</v>
      </c>
      <c r="I38" s="34"/>
      <c r="J38" s="34">
        <v>60</v>
      </c>
      <c r="K38" s="34">
        <v>10982</v>
      </c>
      <c r="L38" s="35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1"/>
      <c r="M40" s="7"/>
    </row>
    <row r="41" spans="1:13" ht="12.75">
      <c r="A41" s="28" t="s">
        <v>23</v>
      </c>
      <c r="B41" s="9"/>
      <c r="C41" s="43">
        <f>C30+C28+C26+C24+C22+C32+C20+C15+C11+C9</f>
        <v>263</v>
      </c>
      <c r="D41" s="43">
        <f>D30+D28+D26+D24+D22+D32+D20+D15+D11+D9</f>
        <v>217400.38</v>
      </c>
      <c r="E41" s="43">
        <f>E30+E28+E26+E24+E22+E32+E20+E15+E11+E9</f>
        <v>0</v>
      </c>
      <c r="F41" s="43"/>
      <c r="G41" s="43">
        <f>G30+G28+G26+G24+G22+G32+G20+G15+G11+G9</f>
        <v>60</v>
      </c>
      <c r="H41" s="43">
        <f>H30+H28+H26+H24+H22+H32+H20+H15+H11+H9</f>
        <v>4412</v>
      </c>
      <c r="I41" s="43"/>
      <c r="J41" s="43">
        <f>J30+J28+J26+J24+J22+J32+J20+J15+J11+J9</f>
        <v>81</v>
      </c>
      <c r="K41" s="43">
        <f>K30+K28+K26+K24+K22+K32+K20+K15+K11+K9</f>
        <v>13934</v>
      </c>
      <c r="L41" s="172">
        <f>L30+L28+L26+L24+L22+L32+L20+L15+L11+L9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4971811.9023644</v>
      </c>
      <c r="E42" s="43">
        <f>E41*O42</f>
        <v>0</v>
      </c>
      <c r="F42" s="43"/>
      <c r="G42" s="43"/>
      <c r="H42" s="43">
        <f>H41*O42</f>
        <v>100899.70456</v>
      </c>
      <c r="I42" s="43"/>
      <c r="J42" s="43"/>
      <c r="K42" s="43">
        <f>K41*O42</f>
        <v>318661.94092</v>
      </c>
      <c r="L42" s="44">
        <f>L41*O42</f>
        <v>0</v>
      </c>
      <c r="M42" s="14"/>
      <c r="N42" s="116" t="str">
        <f>'A RESERVAS 528'!$J$52</f>
        <v>U.F. al 31.03.2013 $</v>
      </c>
      <c r="O42" s="96">
        <f>'A RESERVAS 528'!$K$52</f>
        <v>22.86938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49"/>
    </row>
    <row r="45" spans="1:13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49"/>
    </row>
    <row r="46" spans="1:13" ht="12.75">
      <c r="A46" s="133"/>
      <c r="B46" s="134"/>
      <c r="C46" s="134"/>
      <c r="D46" s="134"/>
      <c r="E46" s="134"/>
      <c r="F46" s="134"/>
      <c r="G46" s="134"/>
      <c r="H46" s="135"/>
      <c r="I46" s="135"/>
      <c r="J46" s="135"/>
      <c r="K46" s="135"/>
      <c r="L46" s="135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2013-07-10T21:26:08Z</dcterms:modified>
  <cp:category/>
  <cp:version/>
  <cp:contentType/>
  <cp:contentStatus/>
</cp:coreProperties>
</file>