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967'!$A$45:$B$53</definedName>
    <definedName name="\g" localSheetId="1">'B RESERVAS 778'!$B$23</definedName>
    <definedName name="\g" localSheetId="2">'C RESERVAS 967'!$D$45</definedName>
    <definedName name="\i" localSheetId="1">'B RESERVAS 778'!$D$23</definedName>
    <definedName name="\i" localSheetId="2">'C RESERVAS 967'!$E$45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528'!$A$1:$I$46</definedName>
    <definedName name="A_impresión_IM" localSheetId="1">'B RESERVAS 778'!$A$1:$F$16</definedName>
    <definedName name="A_impresión_IM" localSheetId="2">'C RESERVAS 967'!$A$1:$M$42</definedName>
    <definedName name="_xlnm.Print_Area" localSheetId="0">'A RESERVAS 528'!$A$1:$H$46</definedName>
    <definedName name="_xlnm.Print_Area" localSheetId="1">'B RESERVAS 778'!$B$1:$F$17</definedName>
    <definedName name="_xlnm.Print_Area" localSheetId="2">'C RESERVAS 967'!$A$1:$L$42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967'!$O$41</definedName>
  </definedNames>
  <calcPr fullCalcOnLoad="1"/>
</workbook>
</file>

<file path=xl/sharedStrings.xml><?xml version="1.0" encoding="utf-8"?>
<sst xmlns="http://schemas.openxmlformats.org/spreadsheetml/2006/main" count="118" uniqueCount="58">
  <si>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</si>
  <si>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</si>
  <si>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</si>
  <si>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</si>
  <si>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</si>
  <si>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</si>
  <si>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</si>
  <si>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</si>
  <si>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</si>
  <si>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</si>
  <si>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</si>
  <si>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</si>
  <si>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</si>
  <si>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</si>
  <si>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</si>
  <si>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</si>
  <si>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</si>
  <si>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</si>
  <si>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</si>
  <si>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</si>
  <si>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</si>
  <si>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</si>
  <si>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</si>
  <si>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</si>
  <si>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</si>
  <si>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</si>
  <si>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</si>
  <si>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</si>
  <si>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</si>
  <si>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</si>
  <si>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</si>
  <si>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</si>
  <si>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</si>
  <si>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</si>
  <si>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</si>
  <si>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</si>
  <si>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</si>
  <si>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</si>
  <si>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</si>
  <si>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</si>
  <si>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</si>
  <si>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</si>
  <si>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</si>
  <si>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</si>
  <si>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</si>
  <si>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</si>
  <si>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</si>
  <si>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</si>
  <si>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</si>
  <si>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</si>
  <si>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</si>
  <si>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</si>
  <si>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Vida Corp</t>
  </si>
  <si>
    <t>Cruz del Sur</t>
  </si>
  <si>
    <t>Bice</t>
  </si>
  <si>
    <t>Interamericana</t>
  </si>
  <si>
    <t xml:space="preserve">     (al 31de marzo de 2007, montos expresados en U.F.)</t>
  </si>
  <si>
    <t>U.F. al 31.03.2007 $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</si>
</sst>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60">
    <xf numFmtId="184" fontId="0" fillId="0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84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14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5" fillId="0" borderId="0" xfId="0" applyFont="1" applyAlignment="1">
      <alignment/>
    </xf>
    <xf numFmtId="184" fontId="6" fillId="0" borderId="0" xfId="0" applyFont="1" applyFill="1" applyAlignment="1">
      <alignment/>
    </xf>
    <xf numFmtId="184" fontId="15" fillId="0" borderId="0" xfId="0" applyFont="1" applyAlignment="1">
      <alignment vertical="center"/>
    </xf>
    <xf numFmtId="184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184" fontId="6" fillId="0" borderId="0" xfId="0" applyFont="1" applyAlignment="1">
      <alignment readingOrder="1"/>
    </xf>
    <xf numFmtId="184" fontId="8" fillId="0" borderId="0" xfId="0" applyFont="1" applyAlignment="1" applyProtection="1" quotePrefix="1">
      <alignment horizontal="left" readingOrder="1"/>
      <protection locked="0"/>
    </xf>
    <xf numFmtId="184" fontId="9" fillId="0" borderId="0" xfId="0" applyFont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187" fontId="12" fillId="0" borderId="0" xfId="18" applyNumberFormat="1" applyFont="1" applyFill="1" applyAlignment="1" applyProtection="1">
      <alignment/>
      <protection locked="0"/>
    </xf>
    <xf numFmtId="184" fontId="8" fillId="0" borderId="13" xfId="0" applyFont="1" applyBorder="1" applyAlignment="1" applyProtection="1" quotePrefix="1">
      <alignment horizontal="center"/>
      <protection/>
    </xf>
    <xf numFmtId="184" fontId="8" fillId="0" borderId="15" xfId="0" applyFont="1" applyBorder="1" applyAlignment="1" applyProtection="1" quotePrefix="1">
      <alignment horizontal="center"/>
      <protection/>
    </xf>
    <xf numFmtId="184" fontId="11" fillId="0" borderId="13" xfId="0" applyFont="1" applyBorder="1" applyAlignment="1" applyProtection="1" quotePrefix="1">
      <alignment horizontal="center"/>
      <protection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0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4" customWidth="1"/>
    <col min="2" max="2" width="19.625" style="54" customWidth="1"/>
    <col min="3" max="3" width="14.125" style="54" customWidth="1"/>
    <col min="4" max="4" width="8.125" style="54" customWidth="1"/>
    <col min="5" max="5" width="11.00390625" style="54" customWidth="1"/>
    <col min="6" max="6" width="2.875" style="54" customWidth="1"/>
    <col min="7" max="7" width="8.375" style="54" customWidth="1"/>
    <col min="8" max="8" width="10.50390625" style="54" customWidth="1"/>
    <col min="9" max="9" width="3.625" style="54" customWidth="1"/>
    <col min="10" max="10" width="12.875" style="54" customWidth="1"/>
    <col min="11" max="11" width="8.75390625" style="54" customWidth="1"/>
    <col min="12" max="16384" width="7.00390625" style="54" customWidth="1"/>
  </cols>
  <sheetData>
    <row r="1" spans="1:9" ht="12.75">
      <c r="A1" s="142"/>
      <c r="B1" s="55" t="s">
        <v>0</v>
      </c>
      <c r="I1" s="116"/>
    </row>
    <row r="2" spans="2:15" ht="12.75">
      <c r="B2" s="143" t="s">
        <v>56</v>
      </c>
      <c r="I2" s="116"/>
      <c r="L2" s="89"/>
      <c r="M2" s="90"/>
      <c r="N2" s="89"/>
      <c r="O2" s="89"/>
    </row>
    <row r="3" spans="2:15" ht="12.75">
      <c r="B3" s="57"/>
      <c r="C3" s="58"/>
      <c r="D3" s="58"/>
      <c r="E3" s="58"/>
      <c r="F3" s="58"/>
      <c r="G3" s="58"/>
      <c r="H3" s="59"/>
      <c r="L3" s="89"/>
      <c r="M3" s="90"/>
      <c r="N3" s="89"/>
      <c r="O3" s="89"/>
    </row>
    <row r="4" spans="2:14" ht="12.75">
      <c r="B4" s="63" t="s">
        <v>1</v>
      </c>
      <c r="C4" s="64" t="s">
        <v>2</v>
      </c>
      <c r="D4" s="157" t="s">
        <v>38</v>
      </c>
      <c r="E4" s="157"/>
      <c r="F4" s="108"/>
      <c r="G4" s="155" t="s">
        <v>51</v>
      </c>
      <c r="H4" s="156"/>
      <c r="I4" s="56"/>
      <c r="L4" s="89"/>
      <c r="M4" s="90"/>
      <c r="N4" s="90"/>
    </row>
    <row r="5" spans="1:14" ht="12.75">
      <c r="A5" s="56"/>
      <c r="B5" s="61"/>
      <c r="C5" s="62"/>
      <c r="D5" s="67" t="s">
        <v>3</v>
      </c>
      <c r="E5" s="91" t="s">
        <v>27</v>
      </c>
      <c r="F5" s="91"/>
      <c r="G5" s="67" t="s">
        <v>3</v>
      </c>
      <c r="H5" s="92" t="s">
        <v>27</v>
      </c>
      <c r="I5" s="56"/>
      <c r="L5" s="89"/>
      <c r="M5" s="90"/>
      <c r="N5" s="90"/>
    </row>
    <row r="6" spans="1:14" ht="12.75">
      <c r="A6" s="56"/>
      <c r="B6" s="68"/>
      <c r="C6" s="69"/>
      <c r="D6" s="69"/>
      <c r="E6" s="69"/>
      <c r="F6" s="69"/>
      <c r="G6" s="69"/>
      <c r="H6" s="70"/>
      <c r="I6" s="60"/>
      <c r="L6" s="89"/>
      <c r="M6" s="90"/>
      <c r="N6" s="90"/>
    </row>
    <row r="7" spans="1:14" ht="12.75">
      <c r="A7" s="56"/>
      <c r="B7" s="75" t="s">
        <v>54</v>
      </c>
      <c r="C7" s="72" t="s">
        <v>12</v>
      </c>
      <c r="D7" s="109">
        <v>632</v>
      </c>
      <c r="E7" s="109">
        <v>728627</v>
      </c>
      <c r="F7" s="109"/>
      <c r="G7" s="109">
        <v>326</v>
      </c>
      <c r="H7" s="110">
        <v>215969</v>
      </c>
      <c r="I7" s="56"/>
      <c r="J7" s="115"/>
      <c r="K7" s="115"/>
      <c r="L7" s="90"/>
      <c r="M7" s="90"/>
      <c r="N7" s="90"/>
    </row>
    <row r="8" spans="1:14" ht="12.75">
      <c r="A8" s="56"/>
      <c r="B8" s="80"/>
      <c r="C8" s="81"/>
      <c r="D8" s="81"/>
      <c r="E8" s="81"/>
      <c r="F8" s="81"/>
      <c r="G8" s="81"/>
      <c r="H8" s="134"/>
      <c r="I8" s="60"/>
      <c r="L8" s="89"/>
      <c r="M8" s="90"/>
      <c r="N8" s="90"/>
    </row>
    <row r="9" spans="1:14" ht="12.75">
      <c r="A9" s="56"/>
      <c r="B9" s="75" t="s">
        <v>7</v>
      </c>
      <c r="C9" s="72" t="s">
        <v>8</v>
      </c>
      <c r="D9" s="109">
        <v>159</v>
      </c>
      <c r="E9" s="109">
        <v>128660</v>
      </c>
      <c r="F9" s="136"/>
      <c r="G9" s="109">
        <v>133</v>
      </c>
      <c r="H9" s="110">
        <v>60565</v>
      </c>
      <c r="I9" s="56"/>
      <c r="J9" s="115"/>
      <c r="K9" s="115"/>
      <c r="L9" s="89"/>
      <c r="M9" s="90"/>
      <c r="N9" s="90"/>
    </row>
    <row r="10" spans="1:14" ht="12.75">
      <c r="A10" s="56"/>
      <c r="B10" s="78"/>
      <c r="C10" s="144"/>
      <c r="D10" s="76"/>
      <c r="E10" s="76"/>
      <c r="F10" s="76"/>
      <c r="G10" s="76"/>
      <c r="H10" s="77"/>
      <c r="I10" s="56"/>
      <c r="J10" s="115"/>
      <c r="K10" s="115"/>
      <c r="L10" s="89"/>
      <c r="M10" s="90"/>
      <c r="N10" s="90"/>
    </row>
    <row r="11" spans="1:14" ht="12.75">
      <c r="A11" s="56"/>
      <c r="B11" s="75" t="s">
        <v>9</v>
      </c>
      <c r="C11" s="112" t="s">
        <v>4</v>
      </c>
      <c r="D11" s="84">
        <f>SUM(D12:D14)</f>
        <v>3611</v>
      </c>
      <c r="E11" s="84">
        <f>SUM(E12:E14)</f>
        <v>3629234</v>
      </c>
      <c r="F11" s="84"/>
      <c r="G11" s="84">
        <f>SUM(G12:G14)</f>
        <v>2795</v>
      </c>
      <c r="H11" s="85">
        <f>SUM(H12:H14)</f>
        <v>1596072</v>
      </c>
      <c r="I11" s="56"/>
      <c r="J11" s="115"/>
      <c r="K11" s="115"/>
      <c r="L11" s="89"/>
      <c r="M11" s="133"/>
      <c r="N11" s="90"/>
    </row>
    <row r="12" spans="1:14" ht="12.75">
      <c r="A12" s="56"/>
      <c r="B12" s="75"/>
      <c r="C12" s="72" t="s">
        <v>10</v>
      </c>
      <c r="D12" s="76">
        <v>361</v>
      </c>
      <c r="E12" s="76">
        <v>318950</v>
      </c>
      <c r="F12" s="76"/>
      <c r="G12" s="76">
        <v>334</v>
      </c>
      <c r="H12" s="77">
        <v>158607</v>
      </c>
      <c r="I12" s="56"/>
      <c r="J12" s="115"/>
      <c r="K12" s="115"/>
      <c r="L12" s="89"/>
      <c r="M12" s="90"/>
      <c r="N12" s="90"/>
    </row>
    <row r="13" spans="1:14" ht="12.75">
      <c r="A13" s="56"/>
      <c r="B13" s="78"/>
      <c r="C13" s="72" t="s">
        <v>11</v>
      </c>
      <c r="D13" s="73">
        <v>3113</v>
      </c>
      <c r="E13" s="73">
        <v>3211643</v>
      </c>
      <c r="F13" s="73"/>
      <c r="G13" s="73">
        <v>2353</v>
      </c>
      <c r="H13" s="74">
        <v>1390080</v>
      </c>
      <c r="I13" s="56"/>
      <c r="J13" s="115"/>
      <c r="K13" s="115"/>
      <c r="L13" s="90"/>
      <c r="M13" s="90"/>
      <c r="N13" s="90"/>
    </row>
    <row r="14" spans="1:14" ht="12.75">
      <c r="A14" s="56"/>
      <c r="B14" s="78"/>
      <c r="C14" s="72" t="s">
        <v>6</v>
      </c>
      <c r="D14" s="76">
        <v>137</v>
      </c>
      <c r="E14" s="76">
        <v>98641</v>
      </c>
      <c r="F14" s="76"/>
      <c r="G14" s="76">
        <v>108</v>
      </c>
      <c r="H14" s="77">
        <v>47385</v>
      </c>
      <c r="I14" s="56"/>
      <c r="J14" s="115"/>
      <c r="K14" s="115"/>
      <c r="M14" s="90"/>
      <c r="N14" s="90"/>
    </row>
    <row r="15" spans="1:14" ht="12.75">
      <c r="A15" s="56"/>
      <c r="B15" s="78"/>
      <c r="C15" s="79"/>
      <c r="D15" s="73"/>
      <c r="E15" s="73"/>
      <c r="F15" s="73"/>
      <c r="G15" s="73"/>
      <c r="H15" s="74"/>
      <c r="I15" s="56"/>
      <c r="J15" s="115"/>
      <c r="K15" s="115"/>
      <c r="L15" s="90"/>
      <c r="M15" s="90"/>
      <c r="N15" s="90"/>
    </row>
    <row r="16" spans="1:14" ht="12.75">
      <c r="A16" s="56"/>
      <c r="B16" s="71" t="s">
        <v>53</v>
      </c>
      <c r="C16" s="72" t="s">
        <v>43</v>
      </c>
      <c r="D16" s="127">
        <v>968</v>
      </c>
      <c r="E16" s="127">
        <v>1087520</v>
      </c>
      <c r="F16" s="127"/>
      <c r="G16" s="127">
        <v>606</v>
      </c>
      <c r="H16" s="128">
        <v>356185</v>
      </c>
      <c r="I16" s="56"/>
      <c r="J16" s="115"/>
      <c r="K16" s="115"/>
      <c r="L16" s="129"/>
      <c r="M16" s="90"/>
      <c r="N16" s="90"/>
    </row>
    <row r="17" spans="1:14" ht="12.75">
      <c r="A17" s="56"/>
      <c r="B17" s="75"/>
      <c r="C17" s="72"/>
      <c r="D17" s="73"/>
      <c r="E17" s="73"/>
      <c r="F17" s="73"/>
      <c r="G17" s="73"/>
      <c r="H17" s="74"/>
      <c r="I17" s="56"/>
      <c r="J17" s="115"/>
      <c r="K17" s="115"/>
      <c r="L17" s="90"/>
      <c r="M17" s="90"/>
      <c r="N17" s="90"/>
    </row>
    <row r="18" spans="1:11" ht="12.75">
      <c r="A18" s="56"/>
      <c r="B18" s="75" t="s">
        <v>13</v>
      </c>
      <c r="C18" s="112" t="s">
        <v>4</v>
      </c>
      <c r="D18" s="84">
        <f>SUM(D19:D24)</f>
        <v>634</v>
      </c>
      <c r="E18" s="84">
        <f>SUM(E19:E24)</f>
        <v>724307</v>
      </c>
      <c r="F18" s="84"/>
      <c r="G18" s="84">
        <f>SUM(G19:G24)</f>
        <v>446</v>
      </c>
      <c r="H18" s="85">
        <f>SUM(H19:H24)</f>
        <v>343608</v>
      </c>
      <c r="I18" s="56"/>
      <c r="J18" s="115"/>
      <c r="K18" s="115"/>
    </row>
    <row r="19" spans="1:11" ht="12.75">
      <c r="A19" s="56"/>
      <c r="B19" s="78"/>
      <c r="C19" s="72" t="s">
        <v>14</v>
      </c>
      <c r="D19" s="73">
        <v>67</v>
      </c>
      <c r="E19" s="73">
        <v>42453</v>
      </c>
      <c r="F19" s="73"/>
      <c r="G19" s="73">
        <v>47</v>
      </c>
      <c r="H19" s="74">
        <v>20420</v>
      </c>
      <c r="I19" s="56"/>
      <c r="J19" s="115"/>
      <c r="K19" s="117"/>
    </row>
    <row r="20" spans="1:11" ht="12.75">
      <c r="A20" s="56"/>
      <c r="B20" s="78"/>
      <c r="C20" s="72" t="s">
        <v>15</v>
      </c>
      <c r="D20" s="73">
        <v>110</v>
      </c>
      <c r="E20" s="73">
        <v>243472</v>
      </c>
      <c r="F20" s="73"/>
      <c r="G20" s="73">
        <v>65</v>
      </c>
      <c r="H20" s="74">
        <v>121400</v>
      </c>
      <c r="I20" s="56"/>
      <c r="J20" s="115"/>
      <c r="K20" s="117"/>
    </row>
    <row r="21" spans="1:11" ht="12.75">
      <c r="A21" s="56"/>
      <c r="B21" s="78"/>
      <c r="C21" s="72" t="s">
        <v>16</v>
      </c>
      <c r="D21" s="73">
        <v>214</v>
      </c>
      <c r="E21" s="73">
        <v>171458</v>
      </c>
      <c r="F21" s="73"/>
      <c r="G21" s="73">
        <v>135</v>
      </c>
      <c r="H21" s="74">
        <v>64635</v>
      </c>
      <c r="I21" s="56"/>
      <c r="J21" s="115"/>
      <c r="K21" s="117"/>
    </row>
    <row r="22" spans="1:11" ht="12.75">
      <c r="A22" s="56"/>
      <c r="B22" s="78"/>
      <c r="C22" s="72" t="s">
        <v>17</v>
      </c>
      <c r="D22" s="73">
        <v>16</v>
      </c>
      <c r="E22" s="73">
        <v>19619</v>
      </c>
      <c r="F22" s="73"/>
      <c r="G22" s="73">
        <v>28</v>
      </c>
      <c r="H22" s="74">
        <v>15184</v>
      </c>
      <c r="I22" s="56"/>
      <c r="J22" s="115"/>
      <c r="K22" s="117"/>
    </row>
    <row r="23" spans="1:11" ht="12.75">
      <c r="A23" s="56"/>
      <c r="B23" s="78"/>
      <c r="C23" s="72" t="s">
        <v>18</v>
      </c>
      <c r="D23" s="73">
        <v>176</v>
      </c>
      <c r="E23" s="73">
        <v>167811</v>
      </c>
      <c r="F23" s="73"/>
      <c r="G23" s="73">
        <v>131</v>
      </c>
      <c r="H23" s="74">
        <v>78111</v>
      </c>
      <c r="I23" s="56"/>
      <c r="J23" s="115"/>
      <c r="K23" s="117"/>
    </row>
    <row r="24" spans="1:11" ht="12.75">
      <c r="A24" s="56"/>
      <c r="B24" s="78"/>
      <c r="C24" s="72" t="s">
        <v>19</v>
      </c>
      <c r="D24" s="73">
        <v>51</v>
      </c>
      <c r="E24" s="73">
        <v>79494</v>
      </c>
      <c r="F24" s="73"/>
      <c r="G24" s="73">
        <v>40</v>
      </c>
      <c r="H24" s="74">
        <v>43858</v>
      </c>
      <c r="I24" s="56"/>
      <c r="J24" s="115"/>
      <c r="K24" s="117"/>
    </row>
    <row r="25" spans="1:11" ht="12.75">
      <c r="A25" s="56"/>
      <c r="B25" s="78"/>
      <c r="C25" s="79"/>
      <c r="D25" s="76"/>
      <c r="E25" s="76"/>
      <c r="F25" s="76"/>
      <c r="G25" s="76"/>
      <c r="H25" s="77"/>
      <c r="I25" s="56"/>
      <c r="J25" s="115"/>
      <c r="K25" s="115"/>
    </row>
    <row r="26" spans="1:11" ht="12.75">
      <c r="A26" s="56"/>
      <c r="B26" s="71" t="s">
        <v>45</v>
      </c>
      <c r="C26" s="112" t="s">
        <v>4</v>
      </c>
      <c r="D26" s="114">
        <f>SUM(D27:D28)</f>
        <v>2752</v>
      </c>
      <c r="E26" s="84">
        <f>SUM(E27:E28)</f>
        <v>2996362</v>
      </c>
      <c r="F26" s="84"/>
      <c r="G26" s="84">
        <f>SUM(G27:G28)</f>
        <v>1896</v>
      </c>
      <c r="H26" s="85">
        <f>SUM(H27:H28)</f>
        <v>1122223</v>
      </c>
      <c r="I26" s="56"/>
      <c r="J26" s="115"/>
      <c r="K26" s="115"/>
    </row>
    <row r="27" spans="1:11" ht="12.75">
      <c r="A27" s="56"/>
      <c r="B27" s="78"/>
      <c r="C27" s="72" t="s">
        <v>5</v>
      </c>
      <c r="D27" s="73">
        <v>2099</v>
      </c>
      <c r="E27" s="73">
        <v>2386509</v>
      </c>
      <c r="F27" s="73"/>
      <c r="G27" s="93">
        <v>1517</v>
      </c>
      <c r="H27" s="74">
        <v>974677</v>
      </c>
      <c r="I27" s="56"/>
      <c r="J27" s="115"/>
      <c r="K27" s="115"/>
    </row>
    <row r="28" spans="1:11" ht="12.75">
      <c r="A28" s="56"/>
      <c r="B28" s="78"/>
      <c r="C28" s="72" t="s">
        <v>6</v>
      </c>
      <c r="D28" s="73">
        <v>653</v>
      </c>
      <c r="E28" s="73">
        <v>609853</v>
      </c>
      <c r="F28" s="73"/>
      <c r="G28" s="93">
        <v>379</v>
      </c>
      <c r="H28" s="74">
        <v>147546</v>
      </c>
      <c r="I28" s="56"/>
      <c r="J28" s="115"/>
      <c r="K28" s="115"/>
    </row>
    <row r="29" spans="1:11" ht="12.75">
      <c r="A29" s="56"/>
      <c r="B29" s="78"/>
      <c r="C29" s="79"/>
      <c r="D29" s="73"/>
      <c r="E29" s="73"/>
      <c r="F29" s="73"/>
      <c r="G29" s="73"/>
      <c r="H29" s="74"/>
      <c r="I29" s="56"/>
      <c r="J29" s="115"/>
      <c r="K29" s="115"/>
    </row>
    <row r="30" spans="1:11" ht="12.75">
      <c r="A30" s="56"/>
      <c r="B30" s="75" t="s">
        <v>55</v>
      </c>
      <c r="C30" s="112" t="s">
        <v>4</v>
      </c>
      <c r="D30" s="84">
        <f>SUM(D31:D32)</f>
        <v>430</v>
      </c>
      <c r="E30" s="84">
        <f>SUM(E31:E32)</f>
        <v>516177</v>
      </c>
      <c r="F30" s="84"/>
      <c r="G30" s="84">
        <f>SUM(G31:G32)</f>
        <v>293</v>
      </c>
      <c r="H30" s="85">
        <f>SUM(H31:H32)</f>
        <v>221291</v>
      </c>
      <c r="I30" s="56"/>
      <c r="J30" s="115"/>
      <c r="K30" s="115"/>
    </row>
    <row r="31" spans="1:11" ht="12.75">
      <c r="A31" s="56"/>
      <c r="B31" s="78"/>
      <c r="C31" s="94" t="s">
        <v>12</v>
      </c>
      <c r="D31" s="73">
        <v>343</v>
      </c>
      <c r="E31" s="73">
        <v>428424</v>
      </c>
      <c r="F31" s="73"/>
      <c r="G31" s="73">
        <v>262</v>
      </c>
      <c r="H31" s="74">
        <v>206180</v>
      </c>
      <c r="I31" s="56"/>
      <c r="J31" s="115"/>
      <c r="K31" s="115"/>
    </row>
    <row r="32" spans="1:11" ht="12.75">
      <c r="A32" s="56"/>
      <c r="B32" s="78"/>
      <c r="C32" s="72" t="s">
        <v>20</v>
      </c>
      <c r="D32" s="147">
        <v>87</v>
      </c>
      <c r="E32" s="147">
        <v>87753</v>
      </c>
      <c r="F32" s="147"/>
      <c r="G32" s="147">
        <v>31</v>
      </c>
      <c r="H32" s="148">
        <v>15111</v>
      </c>
      <c r="I32" s="56"/>
      <c r="J32" s="115"/>
      <c r="K32" s="115"/>
    </row>
    <row r="33" spans="1:11" ht="12.75">
      <c r="A33" s="56"/>
      <c r="B33" s="78"/>
      <c r="C33" s="79"/>
      <c r="D33" s="76"/>
      <c r="E33" s="76"/>
      <c r="F33" s="76"/>
      <c r="G33" s="76"/>
      <c r="H33" s="77"/>
      <c r="I33" s="56"/>
      <c r="J33" s="115"/>
      <c r="K33" s="115"/>
    </row>
    <row r="34" spans="1:11" ht="12.75">
      <c r="A34" s="56"/>
      <c r="B34" s="75" t="s">
        <v>49</v>
      </c>
      <c r="C34" s="112" t="s">
        <v>4</v>
      </c>
      <c r="D34" s="84">
        <f>SUM(D35:D36)</f>
        <v>273</v>
      </c>
      <c r="E34" s="84">
        <f>SUM(E35:E36)</f>
        <v>377171</v>
      </c>
      <c r="F34" s="84"/>
      <c r="G34" s="84">
        <f>SUM(G35:G36)</f>
        <v>216</v>
      </c>
      <c r="H34" s="85">
        <f>SUM(H35:H36)</f>
        <v>188275</v>
      </c>
      <c r="I34" s="56"/>
      <c r="J34" s="115"/>
      <c r="K34" s="115"/>
    </row>
    <row r="35" spans="1:11" ht="12.75">
      <c r="A35" s="56"/>
      <c r="B35" s="78"/>
      <c r="C35" s="72" t="s">
        <v>12</v>
      </c>
      <c r="D35" s="73">
        <v>145</v>
      </c>
      <c r="E35" s="73">
        <v>253102</v>
      </c>
      <c r="F35" s="73"/>
      <c r="G35" s="73">
        <v>115</v>
      </c>
      <c r="H35" s="74">
        <v>117497</v>
      </c>
      <c r="I35" s="56"/>
      <c r="J35" s="115"/>
      <c r="K35" s="115"/>
    </row>
    <row r="36" spans="1:11" ht="12.75">
      <c r="A36" s="56"/>
      <c r="B36" s="78"/>
      <c r="C36" s="72" t="s">
        <v>18</v>
      </c>
      <c r="D36" s="73">
        <v>128</v>
      </c>
      <c r="E36" s="73">
        <v>124069</v>
      </c>
      <c r="F36" s="73"/>
      <c r="G36" s="73">
        <v>101</v>
      </c>
      <c r="H36" s="74">
        <v>70778</v>
      </c>
      <c r="I36" s="56"/>
      <c r="J36" s="115"/>
      <c r="K36" s="115"/>
    </row>
    <row r="37" spans="1:11" ht="12.75">
      <c r="A37" s="56"/>
      <c r="B37" s="78"/>
      <c r="C37" s="79"/>
      <c r="D37" s="73"/>
      <c r="E37" s="73"/>
      <c r="F37" s="73"/>
      <c r="G37" s="73"/>
      <c r="H37" s="74"/>
      <c r="I37" s="56"/>
      <c r="J37" s="115"/>
      <c r="K37" s="115"/>
    </row>
    <row r="38" spans="1:11" ht="12.75">
      <c r="A38" s="56"/>
      <c r="B38" s="75" t="s">
        <v>22</v>
      </c>
      <c r="C38" s="112" t="s">
        <v>4</v>
      </c>
      <c r="D38" s="84">
        <f>SUM(D39:D40)</f>
        <v>659</v>
      </c>
      <c r="E38" s="84">
        <f>SUM(E39:E40)</f>
        <v>479492</v>
      </c>
      <c r="G38" s="84">
        <f>SUM(G39:G40)</f>
        <v>579</v>
      </c>
      <c r="H38" s="85">
        <f>SUM(H39:H40)</f>
        <v>264164</v>
      </c>
      <c r="I38" s="56"/>
      <c r="J38" s="115"/>
      <c r="K38" s="115"/>
    </row>
    <row r="39" spans="1:11" ht="12.75">
      <c r="A39" s="56"/>
      <c r="B39" s="78"/>
      <c r="C39" s="72" t="s">
        <v>16</v>
      </c>
      <c r="D39" s="73">
        <v>409</v>
      </c>
      <c r="E39" s="73">
        <v>296796</v>
      </c>
      <c r="F39" s="73"/>
      <c r="G39" s="73">
        <v>373</v>
      </c>
      <c r="H39" s="74">
        <v>167119</v>
      </c>
      <c r="I39" s="56"/>
      <c r="J39" s="115"/>
      <c r="K39" s="115"/>
    </row>
    <row r="40" spans="1:11" ht="12.75">
      <c r="A40" s="56"/>
      <c r="B40" s="78"/>
      <c r="C40" s="72" t="s">
        <v>17</v>
      </c>
      <c r="D40" s="73">
        <v>250</v>
      </c>
      <c r="E40" s="73">
        <v>182696</v>
      </c>
      <c r="F40" s="73"/>
      <c r="G40" s="73">
        <v>206</v>
      </c>
      <c r="H40" s="74">
        <v>97045</v>
      </c>
      <c r="I40" s="56"/>
      <c r="J40" s="115"/>
      <c r="K40" s="115"/>
    </row>
    <row r="41" spans="1:11" ht="12.75">
      <c r="A41" s="56"/>
      <c r="B41" s="78"/>
      <c r="C41" s="72"/>
      <c r="D41" s="73"/>
      <c r="E41" s="73"/>
      <c r="F41" s="73"/>
      <c r="G41" s="73"/>
      <c r="H41" s="74"/>
      <c r="I41" s="56"/>
      <c r="J41" s="115"/>
      <c r="K41" s="115"/>
    </row>
    <row r="42" spans="1:11" ht="12.75">
      <c r="A42" s="56"/>
      <c r="B42" s="75" t="s">
        <v>47</v>
      </c>
      <c r="C42" s="72" t="s">
        <v>21</v>
      </c>
      <c r="D42" s="109">
        <v>12</v>
      </c>
      <c r="E42" s="109">
        <v>27053</v>
      </c>
      <c r="F42" s="109"/>
      <c r="G42" s="109">
        <v>12</v>
      </c>
      <c r="H42" s="110">
        <v>20162</v>
      </c>
      <c r="I42" s="56"/>
      <c r="J42" s="115"/>
      <c r="K42" s="115"/>
    </row>
    <row r="43" spans="1:11" ht="12.75">
      <c r="A43" s="56"/>
      <c r="B43" s="57"/>
      <c r="C43" s="58"/>
      <c r="D43" s="95"/>
      <c r="E43" s="95"/>
      <c r="F43" s="95"/>
      <c r="G43" s="95"/>
      <c r="H43" s="96"/>
      <c r="I43" s="60"/>
      <c r="K43" s="113"/>
    </row>
    <row r="44" spans="1:9" ht="12.75">
      <c r="A44" s="56"/>
      <c r="B44" s="75" t="s">
        <v>23</v>
      </c>
      <c r="C44" s="62"/>
      <c r="D44" s="84">
        <f>D38+D42+D34+D30+D18+D16+D7+D11+D9+D26</f>
        <v>10130</v>
      </c>
      <c r="E44" s="84">
        <f>E38+E42+E34+E30+E18+E16+E7+E11+E9+E26</f>
        <v>10694603</v>
      </c>
      <c r="F44" s="84"/>
      <c r="G44" s="84">
        <f>G38+G42+G34+G30+G18+G16+G7+G11+G9+G26</f>
        <v>7302</v>
      </c>
      <c r="H44" s="85">
        <f>H38+H42+H34+H30+H18+H16+H7+H11+H9+H26</f>
        <v>4388514</v>
      </c>
      <c r="I44" s="56"/>
    </row>
    <row r="45" spans="1:11" ht="12.75">
      <c r="A45" s="56"/>
      <c r="B45" s="86" t="s">
        <v>24</v>
      </c>
      <c r="C45" s="62"/>
      <c r="D45" s="84"/>
      <c r="E45" s="84">
        <f>E44*K45</f>
        <v>196491620.08091</v>
      </c>
      <c r="F45" s="84"/>
      <c r="G45" s="84"/>
      <c r="H45" s="85">
        <f>H44*K45</f>
        <v>80630036.06658</v>
      </c>
      <c r="I45" s="56"/>
      <c r="J45" s="153" t="s">
        <v>57</v>
      </c>
      <c r="K45" s="154">
        <v>18.37297</v>
      </c>
    </row>
    <row r="46" spans="2:9" ht="12.75">
      <c r="B46" s="68"/>
      <c r="C46" s="69"/>
      <c r="D46" s="97"/>
      <c r="E46" s="97"/>
      <c r="F46" s="97"/>
      <c r="G46" s="97"/>
      <c r="H46" s="98"/>
      <c r="I46" s="56"/>
    </row>
    <row r="47" spans="2:8" ht="12.75">
      <c r="B47" s="138"/>
      <c r="C47" s="135"/>
      <c r="D47" s="135"/>
      <c r="E47" s="135"/>
      <c r="F47" s="135"/>
      <c r="G47" s="135"/>
      <c r="H47" s="135"/>
    </row>
    <row r="48" ht="12.75">
      <c r="B48" s="135"/>
    </row>
    <row r="49" ht="12.75">
      <c r="B49" s="135"/>
    </row>
    <row r="50" spans="2:3" ht="12.75">
      <c r="B50" s="138"/>
      <c r="C50" s="135"/>
    </row>
  </sheetData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workbookViewId="0" topLeftCell="A1">
      <selection activeCell="C21" sqref="C21"/>
    </sheetView>
  </sheetViews>
  <sheetFormatPr defaultColWidth="11.00390625" defaultRowHeight="12.75"/>
  <cols>
    <col min="1" max="1" width="1.625" style="54" customWidth="1"/>
    <col min="2" max="2" width="17.875" style="54" customWidth="1"/>
    <col min="3" max="3" width="10.00390625" style="54" customWidth="1"/>
    <col min="4" max="4" width="7.75390625" style="54" customWidth="1"/>
    <col min="5" max="5" width="16.375" style="54" customWidth="1"/>
    <col min="6" max="6" width="4.50390625" style="54" customWidth="1"/>
    <col min="7" max="7" width="13.125" style="54" customWidth="1"/>
    <col min="8" max="8" width="9.125" style="54" customWidth="1"/>
    <col min="9" max="252" width="17.625" style="54" customWidth="1"/>
    <col min="253" max="16384" width="12.50390625" style="54" customWidth="1"/>
  </cols>
  <sheetData>
    <row r="1" ht="12.75">
      <c r="B1" s="55" t="s">
        <v>25</v>
      </c>
    </row>
    <row r="2" ht="12.75">
      <c r="B2" s="49" t="str">
        <f>'A RESERVAS 528'!$B$2</f>
        <v>     (al 31de marzo de 2007, montos expresados en U.F.)</v>
      </c>
    </row>
    <row r="3" spans="1:6" ht="12.75">
      <c r="A3" s="56"/>
      <c r="B3" s="57"/>
      <c r="C3" s="58"/>
      <c r="D3" s="58"/>
      <c r="E3" s="59"/>
      <c r="F3" s="60"/>
    </row>
    <row r="4" spans="1:6" ht="12.75">
      <c r="A4" s="60"/>
      <c r="B4" s="61"/>
      <c r="C4" s="62"/>
      <c r="D4" s="106" t="s">
        <v>39</v>
      </c>
      <c r="E4" s="111"/>
      <c r="F4" s="56"/>
    </row>
    <row r="5" spans="1:6" ht="12.75">
      <c r="A5" s="56"/>
      <c r="B5" s="63" t="s">
        <v>1</v>
      </c>
      <c r="C5" s="64" t="s">
        <v>2</v>
      </c>
      <c r="D5" s="158" t="s">
        <v>50</v>
      </c>
      <c r="E5" s="159"/>
      <c r="F5" s="56"/>
    </row>
    <row r="6" spans="1:6" ht="12.75">
      <c r="A6" s="56"/>
      <c r="B6" s="65"/>
      <c r="C6" s="66"/>
      <c r="D6" s="67" t="s">
        <v>26</v>
      </c>
      <c r="E6" s="92" t="s">
        <v>36</v>
      </c>
      <c r="F6" s="56"/>
    </row>
    <row r="7" spans="1:6" ht="12.75">
      <c r="A7" s="56"/>
      <c r="B7" s="68"/>
      <c r="C7" s="69"/>
      <c r="D7" s="69"/>
      <c r="E7" s="70"/>
      <c r="F7" s="60"/>
    </row>
    <row r="8" spans="1:6" ht="12.75">
      <c r="A8" s="56"/>
      <c r="B8" s="75" t="s">
        <v>7</v>
      </c>
      <c r="C8" s="131" t="s">
        <v>8</v>
      </c>
      <c r="D8" s="145">
        <v>1</v>
      </c>
      <c r="E8" s="146">
        <v>386</v>
      </c>
      <c r="F8" s="118"/>
    </row>
    <row r="9" spans="1:6" ht="12.75">
      <c r="A9" s="56"/>
      <c r="B9" s="78"/>
      <c r="C9" s="137"/>
      <c r="D9" s="147"/>
      <c r="E9" s="148"/>
      <c r="F9" s="56"/>
    </row>
    <row r="10" spans="1:6" ht="12.75">
      <c r="A10" s="56"/>
      <c r="B10" s="130" t="s">
        <v>45</v>
      </c>
      <c r="C10" s="131" t="s">
        <v>5</v>
      </c>
      <c r="D10" s="147">
        <v>17</v>
      </c>
      <c r="E10" s="148">
        <v>1844</v>
      </c>
      <c r="F10" s="118"/>
    </row>
    <row r="11" spans="1:6" ht="12.75">
      <c r="A11" s="56"/>
      <c r="B11" s="122"/>
      <c r="C11" s="131"/>
      <c r="D11" s="149"/>
      <c r="E11" s="150"/>
      <c r="F11" s="56"/>
    </row>
    <row r="12" spans="1:6" ht="12.75">
      <c r="A12" s="56"/>
      <c r="B12" s="123" t="s">
        <v>47</v>
      </c>
      <c r="C12" s="132" t="s">
        <v>14</v>
      </c>
      <c r="D12" s="151">
        <v>3</v>
      </c>
      <c r="E12" s="152">
        <v>803</v>
      </c>
      <c r="F12" s="56"/>
    </row>
    <row r="13" spans="1:6" ht="12.75">
      <c r="A13" s="56"/>
      <c r="B13" s="80"/>
      <c r="C13" s="81"/>
      <c r="D13" s="82"/>
      <c r="E13" s="83"/>
      <c r="F13" s="60"/>
    </row>
    <row r="14" spans="1:6" ht="12.75">
      <c r="A14" s="56"/>
      <c r="B14" s="75" t="s">
        <v>23</v>
      </c>
      <c r="C14" s="62"/>
      <c r="D14" s="84">
        <f>SUM(D8:D12)</f>
        <v>21</v>
      </c>
      <c r="E14" s="85">
        <f>SUM(E8:E12)</f>
        <v>3033</v>
      </c>
      <c r="F14" s="56"/>
    </row>
    <row r="15" spans="1:8" ht="12.75">
      <c r="A15" s="56"/>
      <c r="B15" s="86" t="s">
        <v>24</v>
      </c>
      <c r="C15" s="62"/>
      <c r="D15" s="84"/>
      <c r="E15" s="85">
        <f>E14*H15</f>
        <v>55725.21801</v>
      </c>
      <c r="F15" s="56"/>
      <c r="G15" s="119" t="str">
        <f>'A RESERVAS 528'!$J$45</f>
        <v>U.F. al 31.03.2007 $</v>
      </c>
      <c r="H15" s="100">
        <f>'A RESERVAS 528'!$K$45</f>
        <v>18.37297</v>
      </c>
    </row>
    <row r="16" spans="1:6" ht="12.75">
      <c r="A16" s="56"/>
      <c r="B16" s="68"/>
      <c r="C16" s="69"/>
      <c r="D16" s="87"/>
      <c r="E16" s="88"/>
      <c r="F16" s="60"/>
    </row>
    <row r="21" spans="2:4" ht="12.75">
      <c r="B21" s="89"/>
      <c r="C21" s="89"/>
      <c r="D21" s="89"/>
    </row>
    <row r="22" ht="12.75">
      <c r="B22" s="89"/>
    </row>
    <row r="23" spans="2:4" ht="12.75">
      <c r="B23" s="89"/>
      <c r="C23" s="89"/>
      <c r="D23" s="89"/>
    </row>
    <row r="24" ht="12.75">
      <c r="C24" s="89"/>
    </row>
    <row r="25" ht="12.75">
      <c r="C25" s="89"/>
    </row>
    <row r="26" spans="2:3" ht="12.75">
      <c r="B26" s="90"/>
      <c r="C26" s="89"/>
    </row>
    <row r="27" ht="12.75">
      <c r="B27" s="90"/>
    </row>
    <row r="28" spans="2:3" ht="12.75">
      <c r="B28" s="90"/>
      <c r="C28" s="90"/>
    </row>
    <row r="29" spans="2:3" ht="12.75">
      <c r="B29" s="90"/>
      <c r="C29" s="90"/>
    </row>
    <row r="30" spans="2:3" ht="12.75">
      <c r="B30" s="90"/>
      <c r="C30" s="90"/>
    </row>
  </sheetData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31de marzo de 2007,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5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102" t="s">
        <v>32</v>
      </c>
      <c r="F6" s="23"/>
      <c r="G6" s="21" t="s">
        <v>41</v>
      </c>
      <c r="H6" s="24"/>
      <c r="I6" s="24"/>
      <c r="J6" s="21" t="s">
        <v>40</v>
      </c>
      <c r="K6" s="22"/>
      <c r="L6" s="104" t="s">
        <v>32</v>
      </c>
      <c r="M6" s="14"/>
    </row>
    <row r="7" spans="1:13" ht="12.75">
      <c r="A7" s="8"/>
      <c r="B7" s="9"/>
      <c r="C7" s="101" t="s">
        <v>3</v>
      </c>
      <c r="D7" s="102" t="s">
        <v>27</v>
      </c>
      <c r="E7" s="101" t="s">
        <v>27</v>
      </c>
      <c r="F7" s="101"/>
      <c r="G7" s="102" t="s">
        <v>3</v>
      </c>
      <c r="H7" s="102" t="s">
        <v>37</v>
      </c>
      <c r="I7" s="102"/>
      <c r="J7" s="101" t="s">
        <v>3</v>
      </c>
      <c r="K7" s="101" t="s">
        <v>33</v>
      </c>
      <c r="L7" s="103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40">
        <v>6987</v>
      </c>
      <c r="D9" s="40">
        <v>5725039</v>
      </c>
      <c r="E9" s="40">
        <v>240079</v>
      </c>
      <c r="F9" s="30"/>
      <c r="G9" s="30">
        <v>221</v>
      </c>
      <c r="H9" s="30">
        <v>20814</v>
      </c>
      <c r="I9" s="30"/>
      <c r="J9" s="30">
        <v>1469</v>
      </c>
      <c r="K9" s="30">
        <v>259086</v>
      </c>
      <c r="L9" s="31">
        <v>99158</v>
      </c>
    </row>
    <row r="10" spans="1:13" ht="12.7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7"/>
    </row>
    <row r="11" spans="1:12" ht="12.75">
      <c r="A11" s="28" t="s">
        <v>54</v>
      </c>
      <c r="B11" s="107" t="s">
        <v>4</v>
      </c>
      <c r="C11" s="30">
        <f>SUM(C12:C13)</f>
        <v>2465</v>
      </c>
      <c r="D11" s="30">
        <f>SUM(D12:D13)</f>
        <v>2771393</v>
      </c>
      <c r="E11" s="30">
        <f>SUM(E12:E13)</f>
        <v>0</v>
      </c>
      <c r="F11" s="30"/>
      <c r="G11" s="30">
        <f>SUM(G12:G13)</f>
        <v>38</v>
      </c>
      <c r="H11" s="30">
        <f>SUM(H12:H13)</f>
        <v>24307</v>
      </c>
      <c r="I11" s="30"/>
      <c r="J11" s="30">
        <f>SUM(J12:J13)</f>
        <v>35</v>
      </c>
      <c r="K11" s="30">
        <f>SUM(K12:K13)</f>
        <v>6261</v>
      </c>
      <c r="L11" s="31">
        <f>SUM(L12:L13)</f>
        <v>4112</v>
      </c>
    </row>
    <row r="12" spans="1:12" ht="12.75">
      <c r="A12" s="32"/>
      <c r="B12" s="29" t="s">
        <v>12</v>
      </c>
      <c r="C12" s="33">
        <v>2465</v>
      </c>
      <c r="D12" s="33">
        <v>2771393</v>
      </c>
      <c r="E12" s="33">
        <v>0</v>
      </c>
      <c r="F12" s="33"/>
      <c r="G12" s="33">
        <v>37</v>
      </c>
      <c r="H12" s="33">
        <v>24022</v>
      </c>
      <c r="I12" s="33"/>
      <c r="J12" s="33">
        <v>35</v>
      </c>
      <c r="K12" s="33">
        <v>6261</v>
      </c>
      <c r="L12" s="35">
        <v>4112</v>
      </c>
    </row>
    <row r="13" spans="1:12" ht="12.75">
      <c r="A13" s="32"/>
      <c r="B13" s="121" t="s">
        <v>20</v>
      </c>
      <c r="C13" s="39">
        <v>0</v>
      </c>
      <c r="D13" s="39">
        <v>0</v>
      </c>
      <c r="E13" s="39">
        <v>0</v>
      </c>
      <c r="F13" s="39"/>
      <c r="G13" s="39">
        <v>1</v>
      </c>
      <c r="H13" s="39">
        <v>285</v>
      </c>
      <c r="I13" s="39"/>
      <c r="J13" s="39">
        <v>0</v>
      </c>
      <c r="K13" s="39">
        <v>0</v>
      </c>
      <c r="L13" s="37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7" t="s">
        <v>35</v>
      </c>
      <c r="C15" s="30">
        <f>SUM(C16:C18)</f>
        <v>118</v>
      </c>
      <c r="D15" s="30">
        <f>SUM(D16:D18)</f>
        <v>10350</v>
      </c>
      <c r="E15" s="30">
        <f>SUM(E16:E18)</f>
        <v>0</v>
      </c>
      <c r="F15" s="30"/>
      <c r="G15" s="30">
        <f>SUM(G16:G18)</f>
        <v>3</v>
      </c>
      <c r="H15" s="30">
        <f>SUM(H16:H18)</f>
        <v>114</v>
      </c>
      <c r="I15" s="30"/>
      <c r="J15" s="30">
        <f>SUM(J16:J18)</f>
        <v>6</v>
      </c>
      <c r="K15" s="30">
        <f>SUM(K16:K18)</f>
        <v>2191</v>
      </c>
      <c r="L15" s="31">
        <f>SUM(L16:L18)</f>
        <v>0</v>
      </c>
    </row>
    <row r="16" spans="1:12" ht="12.75">
      <c r="A16" s="32"/>
      <c r="B16" s="29" t="s">
        <v>34</v>
      </c>
      <c r="C16" s="33">
        <v>4</v>
      </c>
      <c r="D16" s="33">
        <v>0</v>
      </c>
      <c r="E16" s="33">
        <v>0</v>
      </c>
      <c r="F16" s="33"/>
      <c r="G16" s="33">
        <v>0</v>
      </c>
      <c r="H16" s="33">
        <v>0</v>
      </c>
      <c r="I16" s="33"/>
      <c r="J16" s="33">
        <v>1</v>
      </c>
      <c r="K16" s="33">
        <v>712</v>
      </c>
      <c r="L16" s="35">
        <v>0</v>
      </c>
    </row>
    <row r="17" spans="1:12" ht="12.75">
      <c r="A17" s="32"/>
      <c r="B17" s="29" t="s">
        <v>15</v>
      </c>
      <c r="C17" s="33">
        <v>44</v>
      </c>
      <c r="D17" s="33">
        <v>1525</v>
      </c>
      <c r="E17" s="33">
        <v>0</v>
      </c>
      <c r="F17" s="33"/>
      <c r="G17" s="33">
        <v>0</v>
      </c>
      <c r="H17" s="33">
        <v>0</v>
      </c>
      <c r="I17" s="33"/>
      <c r="J17" s="33">
        <v>1</v>
      </c>
      <c r="K17" s="33">
        <v>676</v>
      </c>
      <c r="L17" s="35">
        <v>0</v>
      </c>
    </row>
    <row r="18" spans="1:12" ht="12.75">
      <c r="A18" s="32"/>
      <c r="B18" s="29" t="s">
        <v>5</v>
      </c>
      <c r="C18" s="33">
        <v>70</v>
      </c>
      <c r="D18" s="33">
        <v>8825</v>
      </c>
      <c r="E18" s="33">
        <v>0</v>
      </c>
      <c r="F18" s="33"/>
      <c r="G18" s="33">
        <v>3</v>
      </c>
      <c r="H18" s="33">
        <v>114</v>
      </c>
      <c r="I18" s="33"/>
      <c r="J18" s="33">
        <v>4</v>
      </c>
      <c r="K18" s="33">
        <v>803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41">
        <v>523</v>
      </c>
      <c r="D20" s="40">
        <v>347262</v>
      </c>
      <c r="E20" s="40">
        <v>22278</v>
      </c>
      <c r="F20" s="40"/>
      <c r="G20" s="40">
        <v>3</v>
      </c>
      <c r="H20" s="40">
        <v>2855</v>
      </c>
      <c r="I20" s="40"/>
      <c r="J20" s="43">
        <v>39</v>
      </c>
      <c r="K20" s="40">
        <v>5869</v>
      </c>
      <c r="L20" s="42">
        <v>8740</v>
      </c>
    </row>
    <row r="21" spans="1:12" ht="12.75">
      <c r="A21" s="28"/>
      <c r="B21" s="29"/>
      <c r="C21" s="141"/>
      <c r="D21" s="40"/>
      <c r="E21" s="40"/>
      <c r="F21" s="40"/>
      <c r="G21" s="40"/>
      <c r="H21" s="40"/>
      <c r="I21" s="40"/>
      <c r="J21" s="43"/>
      <c r="K21" s="40"/>
      <c r="L21" s="42"/>
    </row>
    <row r="22" spans="1:12" ht="12.75">
      <c r="A22" s="28" t="s">
        <v>45</v>
      </c>
      <c r="B22" s="107" t="s">
        <v>4</v>
      </c>
      <c r="C22" s="30">
        <f>SUM(C23:C28)</f>
        <v>5651</v>
      </c>
      <c r="D22" s="30">
        <f>SUM(D23:D28)</f>
        <v>5105513</v>
      </c>
      <c r="E22" s="30">
        <f>SUM(E23:E28)</f>
        <v>208472</v>
      </c>
      <c r="F22" s="30"/>
      <c r="G22" s="30">
        <f>SUM(G23:G28)</f>
        <v>66</v>
      </c>
      <c r="H22" s="30">
        <f>SUM(H23:H28)</f>
        <v>13973</v>
      </c>
      <c r="I22" s="30"/>
      <c r="J22" s="30">
        <f>SUM(J23:J28)</f>
        <v>933</v>
      </c>
      <c r="K22" s="30">
        <f>SUM(K23:K28)</f>
        <v>171203</v>
      </c>
      <c r="L22" s="31">
        <f>SUM(L23:L28)</f>
        <v>132052</v>
      </c>
    </row>
    <row r="23" spans="1:12" ht="12.75">
      <c r="A23" s="32"/>
      <c r="B23" s="36" t="s">
        <v>34</v>
      </c>
      <c r="C23" s="33">
        <v>854</v>
      </c>
      <c r="D23" s="33">
        <v>853848</v>
      </c>
      <c r="E23" s="33">
        <v>48361</v>
      </c>
      <c r="F23" s="33"/>
      <c r="G23" s="33">
        <v>6</v>
      </c>
      <c r="H23" s="33">
        <v>1660</v>
      </c>
      <c r="I23" s="33"/>
      <c r="J23" s="33">
        <v>53</v>
      </c>
      <c r="K23" s="33">
        <v>21582</v>
      </c>
      <c r="L23" s="35">
        <v>23802</v>
      </c>
    </row>
    <row r="24" spans="1:12" ht="12.75">
      <c r="A24" s="32"/>
      <c r="B24" s="29" t="s">
        <v>12</v>
      </c>
      <c r="C24" s="33">
        <v>1826</v>
      </c>
      <c r="D24" s="33">
        <v>1467733</v>
      </c>
      <c r="E24" s="33">
        <v>74518</v>
      </c>
      <c r="F24" s="33"/>
      <c r="G24" s="33">
        <v>1</v>
      </c>
      <c r="H24" s="33">
        <v>660</v>
      </c>
      <c r="I24" s="33"/>
      <c r="J24" s="33">
        <v>88</v>
      </c>
      <c r="K24" s="33">
        <v>27815</v>
      </c>
      <c r="L24" s="35">
        <v>63558</v>
      </c>
    </row>
    <row r="25" spans="1:12" ht="12.75">
      <c r="A25" s="32"/>
      <c r="B25" s="29" t="s">
        <v>20</v>
      </c>
      <c r="C25" s="33">
        <v>45</v>
      </c>
      <c r="D25" s="33">
        <v>63261</v>
      </c>
      <c r="E25" s="33">
        <v>0</v>
      </c>
      <c r="F25" s="33"/>
      <c r="G25" s="33">
        <v>0</v>
      </c>
      <c r="H25" s="33">
        <v>0</v>
      </c>
      <c r="I25" s="33"/>
      <c r="J25" s="33">
        <v>0</v>
      </c>
      <c r="K25" s="33">
        <v>0</v>
      </c>
      <c r="L25" s="35">
        <v>0</v>
      </c>
    </row>
    <row r="26" spans="1:12" ht="12.75">
      <c r="A26" s="32"/>
      <c r="B26" s="29" t="s">
        <v>17</v>
      </c>
      <c r="C26" s="33">
        <v>337</v>
      </c>
      <c r="D26" s="33">
        <v>350404</v>
      </c>
      <c r="E26" s="33">
        <v>0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36" t="s">
        <v>11</v>
      </c>
      <c r="C27" s="33">
        <v>363</v>
      </c>
      <c r="D27" s="34">
        <v>262649</v>
      </c>
      <c r="E27" s="34">
        <v>0</v>
      </c>
      <c r="F27" s="34"/>
      <c r="G27" s="34">
        <v>34</v>
      </c>
      <c r="H27" s="34">
        <v>9059</v>
      </c>
      <c r="I27" s="34"/>
      <c r="J27" s="34">
        <v>77</v>
      </c>
      <c r="K27" s="34">
        <v>7706</v>
      </c>
      <c r="L27" s="35">
        <v>0</v>
      </c>
    </row>
    <row r="28" spans="1:12" ht="12.75">
      <c r="A28" s="32"/>
      <c r="B28" s="29" t="s">
        <v>5</v>
      </c>
      <c r="C28" s="33">
        <v>2226</v>
      </c>
      <c r="D28" s="34">
        <v>2107618</v>
      </c>
      <c r="E28" s="34">
        <v>85593</v>
      </c>
      <c r="F28" s="34"/>
      <c r="G28" s="34">
        <v>25</v>
      </c>
      <c r="H28" s="34">
        <v>2594</v>
      </c>
      <c r="I28" s="34"/>
      <c r="J28" s="34">
        <v>715</v>
      </c>
      <c r="K28" s="34">
        <v>114100</v>
      </c>
      <c r="L28" s="35">
        <v>44692</v>
      </c>
    </row>
    <row r="29" spans="1:12" ht="12.75">
      <c r="A29" s="41"/>
      <c r="B29" s="29"/>
      <c r="C29" s="40"/>
      <c r="D29" s="40"/>
      <c r="E29" s="40"/>
      <c r="F29" s="40"/>
      <c r="G29" s="40"/>
      <c r="H29" s="40"/>
      <c r="I29" s="40"/>
      <c r="J29" s="40"/>
      <c r="K29" s="40"/>
      <c r="L29" s="42"/>
    </row>
    <row r="30" spans="1:12" ht="12.75">
      <c r="A30" s="28" t="s">
        <v>46</v>
      </c>
      <c r="B30" s="29" t="s">
        <v>43</v>
      </c>
      <c r="C30" s="141">
        <f>1+1</f>
        <v>2</v>
      </c>
      <c r="D30" s="40">
        <f>280+1341</f>
        <v>1621</v>
      </c>
      <c r="E30" s="40">
        <v>0</v>
      </c>
      <c r="F30" s="40"/>
      <c r="G30" s="40">
        <f>6+5</f>
        <v>11</v>
      </c>
      <c r="H30" s="40">
        <v>41</v>
      </c>
      <c r="I30" s="40"/>
      <c r="J30" s="43">
        <v>1</v>
      </c>
      <c r="K30" s="40">
        <v>230</v>
      </c>
      <c r="L30" s="42">
        <v>0</v>
      </c>
    </row>
    <row r="31" spans="1:12" ht="12.75">
      <c r="A31" s="32"/>
      <c r="B31" s="38"/>
      <c r="C31" s="40"/>
      <c r="D31" s="40"/>
      <c r="E31" s="40"/>
      <c r="F31" s="40"/>
      <c r="G31" s="40"/>
      <c r="H31" s="40"/>
      <c r="I31" s="40"/>
      <c r="J31" s="40"/>
      <c r="K31" s="40"/>
      <c r="L31" s="42"/>
    </row>
    <row r="32" spans="1:12" ht="12.75">
      <c r="A32" s="28" t="s">
        <v>49</v>
      </c>
      <c r="B32" s="29" t="s">
        <v>15</v>
      </c>
      <c r="C32" s="40">
        <v>1211</v>
      </c>
      <c r="D32" s="40">
        <v>2297383</v>
      </c>
      <c r="E32" s="40">
        <v>60505</v>
      </c>
      <c r="F32" s="40"/>
      <c r="G32" s="40">
        <v>12</v>
      </c>
      <c r="H32" s="40">
        <v>1473</v>
      </c>
      <c r="I32" s="40"/>
      <c r="J32" s="40">
        <v>37</v>
      </c>
      <c r="K32" s="40">
        <v>27802</v>
      </c>
      <c r="L32" s="42">
        <v>26363</v>
      </c>
    </row>
    <row r="33" spans="1:12" ht="12.75">
      <c r="A33" s="8"/>
      <c r="L33" s="20"/>
    </row>
    <row r="34" spans="1:12" ht="12.75">
      <c r="A34" s="28" t="s">
        <v>44</v>
      </c>
      <c r="B34" s="120" t="s">
        <v>43</v>
      </c>
      <c r="C34" s="40">
        <v>1</v>
      </c>
      <c r="D34" s="40">
        <v>81</v>
      </c>
      <c r="E34" s="40">
        <v>0</v>
      </c>
      <c r="F34" s="40"/>
      <c r="G34" s="40">
        <v>0</v>
      </c>
      <c r="H34" s="40">
        <v>0</v>
      </c>
      <c r="I34" s="40"/>
      <c r="J34" s="43">
        <v>0</v>
      </c>
      <c r="K34" s="40">
        <v>0</v>
      </c>
      <c r="L34" s="42">
        <v>0</v>
      </c>
    </row>
    <row r="35" spans="1:12" ht="12.75">
      <c r="A35" s="32"/>
      <c r="B35" s="38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40">
        <v>15</v>
      </c>
      <c r="D36" s="40">
        <v>22869</v>
      </c>
      <c r="E36" s="40">
        <v>0</v>
      </c>
      <c r="F36" s="40"/>
      <c r="G36" s="40">
        <v>0</v>
      </c>
      <c r="H36" s="40">
        <v>0</v>
      </c>
      <c r="I36" s="40"/>
      <c r="J36" s="40">
        <v>0</v>
      </c>
      <c r="K36" s="40">
        <v>0</v>
      </c>
      <c r="L36" s="42">
        <v>0</v>
      </c>
    </row>
    <row r="37" spans="1:12" ht="12.75">
      <c r="A37" s="32"/>
      <c r="B37" s="38"/>
      <c r="C37" s="33"/>
      <c r="D37" s="33"/>
      <c r="E37" s="33"/>
      <c r="F37" s="33"/>
      <c r="G37" s="33"/>
      <c r="H37" s="33"/>
      <c r="I37" s="33"/>
      <c r="J37" s="33"/>
      <c r="K37" s="33"/>
      <c r="L37" s="35"/>
    </row>
    <row r="38" spans="1:12" ht="12.75">
      <c r="A38" s="28" t="s">
        <v>52</v>
      </c>
      <c r="B38" s="29" t="s">
        <v>34</v>
      </c>
      <c r="C38" s="40">
        <f>590+43</f>
        <v>633</v>
      </c>
      <c r="D38" s="40">
        <f>745857+47920</f>
        <v>793777</v>
      </c>
      <c r="E38" s="40">
        <v>0</v>
      </c>
      <c r="F38" s="40"/>
      <c r="G38" s="40">
        <f>5+3</f>
        <v>8</v>
      </c>
      <c r="H38" s="40">
        <v>282</v>
      </c>
      <c r="I38" s="40"/>
      <c r="J38" s="43">
        <v>2</v>
      </c>
      <c r="K38" s="40">
        <v>451</v>
      </c>
      <c r="L38" s="42">
        <v>0</v>
      </c>
    </row>
    <row r="39" spans="1:13" ht="12.75">
      <c r="A39" s="4"/>
      <c r="B39" s="5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7"/>
    </row>
    <row r="40" spans="1:13" ht="12.75">
      <c r="A40" s="28" t="s">
        <v>23</v>
      </c>
      <c r="B40" s="9"/>
      <c r="C40" s="46">
        <f>C38+C36+C34+C32+C30+C22+C20+C15+C11+C9</f>
        <v>17606</v>
      </c>
      <c r="D40" s="46">
        <f aca="true" t="shared" si="0" ref="D40:J40">D38+D36+D34+D32+D30+D22+D20+D15+D11+D9</f>
        <v>17075288</v>
      </c>
      <c r="E40" s="46">
        <f t="shared" si="0"/>
        <v>531334</v>
      </c>
      <c r="F40" s="46"/>
      <c r="G40" s="46">
        <f t="shared" si="0"/>
        <v>362</v>
      </c>
      <c r="H40" s="46">
        <f t="shared" si="0"/>
        <v>63859</v>
      </c>
      <c r="I40" s="46"/>
      <c r="J40" s="46">
        <f t="shared" si="0"/>
        <v>2522</v>
      </c>
      <c r="K40" s="46">
        <f>K38+K36+K34+K32+K30+K22+K20+K15+K11+K9</f>
        <v>473093</v>
      </c>
      <c r="L40" s="47">
        <f>L38+L36+L34+L32+L30+L22+L20+L15+L11+L9</f>
        <v>270425</v>
      </c>
      <c r="M40" s="14"/>
    </row>
    <row r="41" spans="1:15" ht="12.75">
      <c r="A41" s="48" t="s">
        <v>24</v>
      </c>
      <c r="B41" s="9"/>
      <c r="C41" s="46"/>
      <c r="D41" s="46">
        <f>D40*O41</f>
        <v>313723754.16536</v>
      </c>
      <c r="E41" s="46">
        <f>E40*O41</f>
        <v>9762183.64198</v>
      </c>
      <c r="F41" s="46"/>
      <c r="G41" s="46"/>
      <c r="H41" s="46">
        <f>H40*O41</f>
        <v>1173279.4912299998</v>
      </c>
      <c r="I41" s="46"/>
      <c r="J41" s="46"/>
      <c r="K41" s="46">
        <f>K40*O41</f>
        <v>8692123.49621</v>
      </c>
      <c r="L41" s="47">
        <f>L40*O41</f>
        <v>4968510.41225</v>
      </c>
      <c r="M41" s="14"/>
      <c r="N41" s="119" t="str">
        <f>'A RESERVAS 528'!$J$45</f>
        <v>U.F. al 31.03.2007 $</v>
      </c>
      <c r="O41" s="99">
        <f>'A RESERVAS 528'!$K$45</f>
        <v>18.37297</v>
      </c>
    </row>
    <row r="42" spans="1:13" ht="12.75">
      <c r="A42" s="25"/>
      <c r="B42" s="26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7"/>
    </row>
    <row r="43" spans="1:13" ht="12.7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52"/>
    </row>
    <row r="44" spans="1:13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52"/>
    </row>
    <row r="45" spans="1:13" ht="12.75">
      <c r="A45" s="138"/>
      <c r="B45" s="139"/>
      <c r="C45" s="139"/>
      <c r="D45" s="139"/>
      <c r="E45" s="139"/>
      <c r="F45" s="139"/>
      <c r="G45" s="139"/>
      <c r="H45" s="140"/>
      <c r="I45" s="140"/>
      <c r="J45" s="140"/>
      <c r="K45" s="140"/>
      <c r="L45" s="140"/>
      <c r="M45" s="52"/>
    </row>
    <row r="46" spans="1:13" ht="12.75">
      <c r="A46" s="5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2.75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3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>
      <c r="A53" s="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</sheetData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2006-11-28T15:15:28Z</cp:lastPrinted>
  <dcterms:created xsi:type="dcterms:W3CDTF">1998-11-27T16:36:44Z</dcterms:created>
  <dcterms:modified xsi:type="dcterms:W3CDTF">2007-06-29T21:28:58Z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