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90" windowWidth="9570" windowHeight="5475" activeTab="0"/>
  </bookViews>
  <sheets>
    <sheet name="Vida" sheetId="1" r:id="rId1"/>
    <sheet name="Mutuales" sheetId="2" r:id="rId2"/>
  </sheets>
  <definedNames>
    <definedName name="_xlnm.Print_Area" localSheetId="1">'Mutuales'!$A$1:$K$22</definedName>
    <definedName name="_xlnm.Print_Area" localSheetId="0">'Vida'!$A$1:$N$49</definedName>
  </definedNames>
  <calcPr fullCalcOnLoad="1"/>
</workbook>
</file>

<file path=xl/sharedStrings.xml><?xml version="1.0" encoding="utf-8"?>
<sst xmlns="http://schemas.openxmlformats.org/spreadsheetml/2006/main" count="119" uniqueCount="93">
  <si>
    <t>CUMPLIMIENTO DE NORMAS</t>
  </si>
  <si>
    <t>SOCIEDAD</t>
  </si>
  <si>
    <t>PATRIMONIO</t>
  </si>
  <si>
    <t>OBLIGACION DE</t>
  </si>
  <si>
    <t>INVER.REPRES.</t>
  </si>
  <si>
    <t>SUPERAV.(DEF) DE</t>
  </si>
  <si>
    <t>INVERSIONES</t>
  </si>
  <si>
    <t>DE RIESGO</t>
  </si>
  <si>
    <t>TOTAL</t>
  </si>
  <si>
    <t>FINANC.</t>
  </si>
  <si>
    <t>INVERTIR LAS RES.</t>
  </si>
  <si>
    <t>DE RES.TEC Y PAT.</t>
  </si>
  <si>
    <t>INV.REPRES.DE RES.</t>
  </si>
  <si>
    <t>REPRESENTATIVAS</t>
  </si>
  <si>
    <t>TEC. Y PAT.RIESGO</t>
  </si>
  <si>
    <t>ENDEUDAMIENTO</t>
  </si>
  <si>
    <t>Caja Reaseguradora</t>
  </si>
  <si>
    <t>Consorcio Nacional</t>
  </si>
  <si>
    <t>Interamericana</t>
  </si>
  <si>
    <t>Renta Nacional</t>
  </si>
  <si>
    <t>PAT. RIESGO</t>
  </si>
  <si>
    <t>RES. PREVIS.</t>
  </si>
  <si>
    <t>RES. NO PREVIS.</t>
  </si>
  <si>
    <t>RES. ADIC.</t>
  </si>
  <si>
    <t>INVERSIONES NO</t>
  </si>
  <si>
    <t xml:space="preserve">Huelén </t>
  </si>
  <si>
    <t xml:space="preserve">  </t>
  </si>
  <si>
    <t xml:space="preserve">Euroamérica </t>
  </si>
  <si>
    <t>Bci</t>
  </si>
  <si>
    <t>Principal</t>
  </si>
  <si>
    <t>Bice</t>
  </si>
  <si>
    <t>MUTUALIDADES</t>
  </si>
  <si>
    <t>VENTAS INSTITUCIONALES EXCLUSIVAMENTE</t>
  </si>
  <si>
    <t>OBLIGACION</t>
  </si>
  <si>
    <t>SUPERAVIT (DEF)</t>
  </si>
  <si>
    <t>REPRESENT.</t>
  </si>
  <si>
    <t>DE PATRIMONIO</t>
  </si>
  <si>
    <t>VENTAS INSTITUCIONALES Y NO INSTITUCIONALES SIMULTANEAMENTE</t>
  </si>
  <si>
    <t xml:space="preserve">OBLIGACION DE </t>
  </si>
  <si>
    <t xml:space="preserve">INVERSIONES </t>
  </si>
  <si>
    <t>SUPERAVIT (DEFICIT)</t>
  </si>
  <si>
    <t>TOTALES</t>
  </si>
  <si>
    <t>Y  PATRIMONIO</t>
  </si>
  <si>
    <t>VENTAS NO INST.</t>
  </si>
  <si>
    <t>VENTAS INST.</t>
  </si>
  <si>
    <t>Y PATRIMONIO</t>
  </si>
  <si>
    <t>MUTUALIDAD DE CARABINEROS</t>
  </si>
  <si>
    <t>MUTUALIDAD DEL EJERCITO Y AVIACION</t>
  </si>
  <si>
    <t>MUTUAL DE SEGUROS</t>
  </si>
  <si>
    <t>Santander</t>
  </si>
  <si>
    <t>COMPAÑIAS DE SEGUROS DEL SEGUNDO GRUPO</t>
  </si>
  <si>
    <t>Compañías de Seguros de Vida</t>
  </si>
  <si>
    <t>Compañías de Reaseguros de Vida</t>
  </si>
  <si>
    <t>TOTAL CIAS. DE SEGUROS DE VIDA</t>
  </si>
  <si>
    <t>TOTAL CIAS. DE REASEGUROS DE VIDA</t>
  </si>
  <si>
    <t>TOTAL CIAS. DEL SEGUNDO GRUPO</t>
  </si>
  <si>
    <t>DE INV. REPRES.</t>
  </si>
  <si>
    <t>DE INV. LAS</t>
  </si>
  <si>
    <t>DE INV. EL</t>
  </si>
  <si>
    <t>Y  PAT. RIESGO</t>
  </si>
  <si>
    <t>DE RES. TECNICAS</t>
  </si>
  <si>
    <t xml:space="preserve"> INV. LAS RES. TEC.</t>
  </si>
  <si>
    <t>REPRES. DE RES. TEC.</t>
  </si>
  <si>
    <t>DE RES.TEC.</t>
  </si>
  <si>
    <t>DE RES. TEC.</t>
  </si>
  <si>
    <t>RES. TECNICAS</t>
  </si>
  <si>
    <t>BBVA</t>
  </si>
  <si>
    <t xml:space="preserve">Security Previsión </t>
  </si>
  <si>
    <t>(1)</t>
  </si>
  <si>
    <t>Ace</t>
  </si>
  <si>
    <t>CLC</t>
  </si>
  <si>
    <t>CorpVida</t>
  </si>
  <si>
    <t>ING</t>
  </si>
  <si>
    <t>MetLife</t>
  </si>
  <si>
    <t>CN Life</t>
  </si>
  <si>
    <t>Penta</t>
  </si>
  <si>
    <t>NETO</t>
  </si>
  <si>
    <t>Itaú</t>
  </si>
  <si>
    <t>Banchile</t>
  </si>
  <si>
    <t xml:space="preserve">Cardif   </t>
  </si>
  <si>
    <t>Chilena Consolidada</t>
  </si>
  <si>
    <t>Cruz del Sur</t>
  </si>
  <si>
    <t xml:space="preserve">Mapfre  </t>
  </si>
  <si>
    <t>Ohio National</t>
  </si>
  <si>
    <t>Cámara</t>
  </si>
  <si>
    <t>Corpseguros (1)</t>
  </si>
  <si>
    <t>Por resolución N°598 del 29.09.2009 de esta Superintendencia, se autoriza la existencia y aprueban los estatutos de ING Seguros de Rentas Vitalicias S.A., sociedad resultante de la división de ING Seguros de Vida S.A.; y por resolución N°786 del 25.11.2009 de esta Superintendencia, se aprobó el cambio de nombre de ING Seguros de Rentas Vitalicias S.A. por el de Compañía de Seguros Corpseguros S.A.</t>
  </si>
  <si>
    <t>(al 31 de marzo de 2010, montos expresados en miles de pesos)</t>
  </si>
  <si>
    <t>(al 31de marzo de 2010, montos expresados en miles de pesos)</t>
  </si>
  <si>
    <t>(2)</t>
  </si>
  <si>
    <t>Rigel (2)</t>
  </si>
  <si>
    <t>La cía. presenta déficit de inversiones representativas de Patrimonio de Riesgo ascendente a M$1.700.880, situación producida debido a una inadecuada diversificación de inversiones. De acuerdo a lo informado por la compañía, a la fecha dicha situación se encuentra solucionada.</t>
  </si>
  <si>
    <t>Por resolución N°171 del 11.03.2010 de esta Superintendencia, se autoriza la existencia y aprueban los estatutos de Valora Compañía de Seguros de Vida S.A.; y por resolución N°299 del 17.05.2010 de esta Superintendencia, se aprobó el cambio de nombre de Valora Compañía de Seguros de Vida S.A. por el de Rigel Seguros de Vida S.A.</t>
  </si>
</sst>
</file>

<file path=xl/styles.xml><?xml version="1.0" encoding="utf-8"?>
<styleSheet xmlns="http://schemas.openxmlformats.org/spreadsheetml/2006/main">
  <numFmts count="7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&quot;Ch$&quot;#,##0_);\(&quot;Ch$&quot;#,##0\)"/>
    <numFmt numFmtId="195" formatCode="&quot;Ch$&quot;#,##0_);[Red]\(&quot;Ch$&quot;#,##0\)"/>
    <numFmt numFmtId="196" formatCode="&quot;Ch$&quot;#,##0.00_);\(&quot;Ch$&quot;#,##0.00\)"/>
    <numFmt numFmtId="197" formatCode="&quot;Ch$&quot;#,##0.00_);[Red]\(&quot;Ch$&quot;#,##0.00\)"/>
    <numFmt numFmtId="198" formatCode="_(&quot;Ch$&quot;* #,##0_);_(&quot;Ch$&quot;* \(#,##0\);_(&quot;Ch$&quot;* &quot;-&quot;_);_(@_)"/>
    <numFmt numFmtId="199" formatCode="_(&quot;Ch$&quot;* #,##0.00_);_(&quot;Ch$&quot;* \(#,##0.00\);_(&quot;Ch$&quot;* &quot;-&quot;??_);_(@_)"/>
    <numFmt numFmtId="200" formatCode="#,##0\ &quot;Pts&quot;;\-#,##0\ &quot;Pts&quot;"/>
    <numFmt numFmtId="201" formatCode="#,##0\ &quot;Pts&quot;;[Red]\-#,##0\ &quot;Pts&quot;"/>
    <numFmt numFmtId="202" formatCode="#,##0.00\ &quot;Pts&quot;;\-#,##0.00\ &quot;Pts&quot;"/>
    <numFmt numFmtId="203" formatCode="#,##0.00\ &quot;Pts&quot;;[Red]\-#,##0.00\ &quot;Pts&quot;"/>
    <numFmt numFmtId="204" formatCode="_-* #,##0\ &quot;Pts&quot;_-;\-* #,##0\ &quot;Pts&quot;_-;_-* &quot;-&quot;\ &quot;Pts&quot;_-;_-@_-"/>
    <numFmt numFmtId="205" formatCode="_-* #,##0\ _P_t_s_-;\-* #,##0\ _P_t_s_-;_-* &quot;-&quot;\ _P_t_s_-;_-@_-"/>
    <numFmt numFmtId="206" formatCode="_-* #,##0.00\ &quot;Pts&quot;_-;\-* #,##0.00\ &quot;Pts&quot;_-;_-* &quot;-&quot;??\ &quot;Pts&quot;_-;_-@_-"/>
    <numFmt numFmtId="207" formatCode="_-* #,##0.00\ _P_t_s_-;\-* #,##0.00\ _P_t_s_-;_-* &quot;-&quot;??\ _P_t_s_-;_-@_-"/>
    <numFmt numFmtId="208" formatCode="#,##0\ &quot;$&quot;_);\(#,##0\ &quot;$&quot;\)"/>
    <numFmt numFmtId="209" formatCode="#,##0\ &quot;$&quot;_);[Red]\(#,##0\ &quot;$&quot;\)"/>
    <numFmt numFmtId="210" formatCode="#,##0.00\ &quot;$&quot;_);\(#,##0.00\ &quot;$&quot;\)"/>
    <numFmt numFmtId="211" formatCode="#,##0.00\ &quot;$&quot;_);[Red]\(#,##0.00\ &quot;$&quot;\)"/>
    <numFmt numFmtId="212" formatCode="_ * #,##0_)\ &quot;$&quot;_ ;_ * \(#,##0\)\ &quot;$&quot;_ ;_ * &quot;-&quot;_)\ &quot;$&quot;_ ;_ @_ "/>
    <numFmt numFmtId="213" formatCode="_ * #,##0_)\ _$_ ;_ * \(#,##0\)\ _$_ ;_ * &quot;-&quot;_)\ _$_ ;_ @_ "/>
    <numFmt numFmtId="214" formatCode="_ * #,##0.00_)\ &quot;$&quot;_ ;_ * \(#,##0.00\)\ &quot;$&quot;_ ;_ * &quot;-&quot;??_)\ &quot;$&quot;_ ;_ @_ "/>
    <numFmt numFmtId="215" formatCode="_ * #,##0.00_)\ _$_ ;_ * \(#,##0.00\)\ _$_ ;_ * &quot;-&quot;??_)\ _$_ ;_ @_ "/>
    <numFmt numFmtId="216" formatCode="#,##0&quot; Pts&quot;;\-#,##0&quot; Pts&quot;"/>
    <numFmt numFmtId="217" formatCode="#,##0&quot; Pts&quot;;[Red]\-#,##0&quot; Pts&quot;"/>
    <numFmt numFmtId="218" formatCode="#,##0.00&quot; Pts&quot;;\-#,##0.00&quot; Pts&quot;"/>
    <numFmt numFmtId="219" formatCode="#,##0.00&quot; Pts&quot;;[Red]\-#,##0.00&quot; Pts&quot;"/>
    <numFmt numFmtId="220" formatCode="#,##0.000"/>
    <numFmt numFmtId="221" formatCode="0.00000000"/>
    <numFmt numFmtId="222" formatCode="0.0000000"/>
    <numFmt numFmtId="223" formatCode="0.000000"/>
    <numFmt numFmtId="224" formatCode="0.00000"/>
    <numFmt numFmtId="225" formatCode="0.0000"/>
    <numFmt numFmtId="226" formatCode="#,##0.0"/>
  </numFmts>
  <fonts count="1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10"/>
      <color indexed="10"/>
      <name val="MS Sans Serif"/>
      <family val="2"/>
    </font>
    <font>
      <sz val="9"/>
      <name val="MS Sans Serif"/>
      <family val="0"/>
    </font>
    <font>
      <u val="single"/>
      <sz val="8"/>
      <color indexed="12"/>
      <name val="MS Sans Serif"/>
      <family val="0"/>
    </font>
    <font>
      <u val="single"/>
      <sz val="8"/>
      <color indexed="36"/>
      <name val="MS Sans Serif"/>
      <family val="0"/>
    </font>
    <font>
      <sz val="10"/>
      <name val="Times New Roman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217" fontId="0" fillId="0" borderId="0" applyFont="0" applyFill="0" applyBorder="0" applyAlignment="0" applyProtection="0"/>
    <xf numFmtId="217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3" fontId="0" fillId="0" borderId="0" xfId="0" applyNumberFormat="1" applyAlignment="1">
      <alignment horizontal="right"/>
    </xf>
    <xf numFmtId="3" fontId="0" fillId="0" borderId="0" xfId="0" applyNumberFormat="1" applyBorder="1" applyAlignment="1">
      <alignment horizontal="right"/>
    </xf>
    <xf numFmtId="3" fontId="4" fillId="0" borderId="0" xfId="0" applyNumberFormat="1" applyFont="1" applyBorder="1" applyAlignment="1" quotePrefix="1">
      <alignment horizontal="right"/>
    </xf>
    <xf numFmtId="3" fontId="4" fillId="0" borderId="0" xfId="0" applyNumberFormat="1" applyFont="1" applyBorder="1" applyAlignment="1">
      <alignment horizontal="right"/>
    </xf>
    <xf numFmtId="3" fontId="0" fillId="0" borderId="1" xfId="0" applyNumberFormat="1" applyBorder="1" applyAlignment="1">
      <alignment horizontal="right"/>
    </xf>
    <xf numFmtId="3" fontId="4" fillId="0" borderId="0" xfId="0" applyNumberFormat="1" applyFont="1" applyBorder="1" applyAlignment="1" quotePrefix="1">
      <alignment horizontal="center"/>
    </xf>
    <xf numFmtId="3" fontId="4" fillId="0" borderId="2" xfId="0" applyNumberFormat="1" applyFont="1" applyBorder="1" applyAlignment="1">
      <alignment horizontal="left"/>
    </xf>
    <xf numFmtId="3" fontId="0" fillId="0" borderId="0" xfId="0" applyNumberFormat="1" applyFont="1" applyAlignment="1" quotePrefix="1">
      <alignment horizontal="left"/>
    </xf>
    <xf numFmtId="3" fontId="4" fillId="0" borderId="2" xfId="0" applyNumberFormat="1" applyFont="1" applyBorder="1" applyAlignment="1">
      <alignment horizontal="center"/>
    </xf>
    <xf numFmtId="3" fontId="1" fillId="0" borderId="0" xfId="0" applyNumberFormat="1" applyFont="1" applyAlignment="1">
      <alignment/>
    </xf>
    <xf numFmtId="3" fontId="0" fillId="0" borderId="0" xfId="0" applyNumberFormat="1" applyFont="1" applyFill="1" applyAlignment="1">
      <alignment horizontal="right"/>
    </xf>
    <xf numFmtId="3" fontId="0" fillId="0" borderId="0" xfId="0" applyNumberFormat="1" applyFill="1" applyAlignment="1">
      <alignment horizontal="right"/>
    </xf>
    <xf numFmtId="3" fontId="0" fillId="0" borderId="0" xfId="0" applyNumberFormat="1" applyFont="1" applyFill="1" applyAlignment="1">
      <alignment horizontal="left"/>
    </xf>
    <xf numFmtId="4" fontId="0" fillId="0" borderId="0" xfId="0" applyNumberFormat="1" applyFill="1" applyAlignment="1">
      <alignment horizontal="right"/>
    </xf>
    <xf numFmtId="3" fontId="4" fillId="0" borderId="1" xfId="0" applyNumberFormat="1" applyFont="1" applyBorder="1" applyAlignment="1" quotePrefix="1">
      <alignment horizontal="center"/>
    </xf>
    <xf numFmtId="3" fontId="0" fillId="0" borderId="0" xfId="0" applyNumberFormat="1" applyFill="1" applyAlignment="1">
      <alignment horizontal="left"/>
    </xf>
    <xf numFmtId="4" fontId="0" fillId="0" borderId="0" xfId="0" applyNumberFormat="1" applyFont="1" applyFill="1" applyAlignment="1">
      <alignment horizontal="right"/>
    </xf>
    <xf numFmtId="3" fontId="5" fillId="0" borderId="0" xfId="0" applyNumberFormat="1" applyFont="1" applyFill="1" applyAlignment="1">
      <alignment horizontal="right"/>
    </xf>
    <xf numFmtId="3" fontId="1" fillId="0" borderId="0" xfId="0" applyNumberFormat="1" applyFont="1" applyFill="1" applyAlignment="1">
      <alignment horizontal="right"/>
    </xf>
    <xf numFmtId="3" fontId="4" fillId="0" borderId="3" xfId="0" applyNumberFormat="1" applyFont="1" applyFill="1" applyBorder="1" applyAlignment="1" quotePrefix="1">
      <alignment horizontal="left"/>
    </xf>
    <xf numFmtId="3" fontId="0" fillId="0" borderId="3" xfId="0" applyNumberFormat="1" applyFill="1" applyBorder="1" applyAlignment="1">
      <alignment horizontal="right"/>
    </xf>
    <xf numFmtId="4" fontId="0" fillId="0" borderId="3" xfId="0" applyNumberFormat="1" applyFill="1" applyBorder="1" applyAlignment="1">
      <alignment horizontal="right"/>
    </xf>
    <xf numFmtId="3" fontId="4" fillId="0" borderId="0" xfId="0" applyNumberFormat="1" applyFont="1" applyFill="1" applyAlignment="1">
      <alignment horizontal="left"/>
    </xf>
    <xf numFmtId="3" fontId="4" fillId="0" borderId="3" xfId="0" applyNumberFormat="1" applyFont="1" applyFill="1" applyBorder="1" applyAlignment="1">
      <alignment horizontal="left"/>
    </xf>
    <xf numFmtId="3" fontId="0" fillId="0" borderId="0" xfId="0" applyNumberFormat="1" applyFill="1" applyBorder="1" applyAlignment="1">
      <alignment horizontal="right"/>
    </xf>
    <xf numFmtId="3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Alignment="1" quotePrefix="1">
      <alignment horizontal="left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2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3" fontId="4" fillId="0" borderId="0" xfId="0" applyNumberFormat="1" applyFont="1" applyAlignment="1" quotePrefix="1">
      <alignment horizontal="center"/>
    </xf>
    <xf numFmtId="2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4" fillId="0" borderId="2" xfId="0" applyNumberFormat="1" applyFont="1" applyBorder="1" applyAlignment="1" quotePrefix="1">
      <alignment horizontal="center"/>
    </xf>
    <xf numFmtId="2" fontId="4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Alignment="1" quotePrefix="1">
      <alignment horizontal="left"/>
    </xf>
    <xf numFmtId="0" fontId="4" fillId="0" borderId="0" xfId="0" applyFont="1" applyAlignment="1" quotePrefix="1">
      <alignment horizontal="left"/>
    </xf>
    <xf numFmtId="0" fontId="1" fillId="0" borderId="0" xfId="0" applyFont="1" applyAlignment="1">
      <alignment/>
    </xf>
    <xf numFmtId="3" fontId="4" fillId="0" borderId="0" xfId="0" applyNumberFormat="1" applyFont="1" applyFill="1" applyBorder="1" applyAlignment="1" quotePrefix="1">
      <alignment horizontal="left"/>
    </xf>
    <xf numFmtId="4" fontId="0" fillId="0" borderId="0" xfId="0" applyNumberFormat="1" applyFill="1" applyBorder="1" applyAlignment="1">
      <alignment horizontal="right"/>
    </xf>
    <xf numFmtId="0" fontId="4" fillId="0" borderId="0" xfId="0" applyFont="1" applyFill="1" applyAlignment="1" quotePrefix="1">
      <alignment horizontal="left"/>
    </xf>
    <xf numFmtId="0" fontId="4" fillId="0" borderId="0" xfId="0" applyFont="1" applyAlignment="1">
      <alignment horizontal="right"/>
    </xf>
    <xf numFmtId="3" fontId="0" fillId="0" borderId="3" xfId="0" applyNumberFormat="1" applyFont="1" applyBorder="1" applyAlignment="1">
      <alignment horizontal="left"/>
    </xf>
    <xf numFmtId="3" fontId="1" fillId="0" borderId="4" xfId="0" applyNumberFormat="1" applyFont="1" applyBorder="1" applyAlignment="1">
      <alignment horizontal="left"/>
    </xf>
    <xf numFmtId="3" fontId="0" fillId="0" borderId="4" xfId="0" applyNumberFormat="1" applyFont="1" applyFill="1" applyBorder="1" applyAlignment="1">
      <alignment horizontal="left"/>
    </xf>
    <xf numFmtId="3" fontId="0" fillId="0" borderId="4" xfId="0" applyNumberFormat="1" applyFill="1" applyBorder="1" applyAlignment="1">
      <alignment horizontal="right"/>
    </xf>
    <xf numFmtId="4" fontId="0" fillId="0" borderId="4" xfId="0" applyNumberFormat="1" applyFill="1" applyBorder="1" applyAlignment="1">
      <alignment horizontal="right"/>
    </xf>
    <xf numFmtId="3" fontId="0" fillId="0" borderId="4" xfId="0" applyNumberFormat="1" applyFont="1" applyFill="1" applyBorder="1" applyAlignment="1">
      <alignment horizontal="right"/>
    </xf>
    <xf numFmtId="3" fontId="4" fillId="0" borderId="0" xfId="0" applyNumberFormat="1" applyFont="1" applyBorder="1" applyAlignment="1">
      <alignment horizontal="center"/>
    </xf>
    <xf numFmtId="3" fontId="4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horizontal="center"/>
    </xf>
    <xf numFmtId="3" fontId="0" fillId="0" borderId="1" xfId="0" applyNumberFormat="1" applyBorder="1" applyAlignment="1">
      <alignment horizontal="center"/>
    </xf>
    <xf numFmtId="4" fontId="0" fillId="0" borderId="0" xfId="0" applyNumberFormat="1" applyFill="1" applyAlignment="1">
      <alignment horizontal="left"/>
    </xf>
    <xf numFmtId="4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2" xfId="0" applyFont="1" applyFill="1" applyBorder="1" applyAlignment="1" quotePrefix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 quotePrefix="1">
      <alignment horizontal="center"/>
    </xf>
    <xf numFmtId="3" fontId="4" fillId="0" borderId="0" xfId="0" applyNumberFormat="1" applyFont="1" applyFill="1" applyAlignment="1">
      <alignment horizontal="center"/>
    </xf>
    <xf numFmtId="3" fontId="4" fillId="0" borderId="0" xfId="0" applyNumberFormat="1" applyFont="1" applyFill="1" applyAlignment="1" quotePrefix="1">
      <alignment horizontal="center"/>
    </xf>
    <xf numFmtId="3" fontId="4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center"/>
    </xf>
    <xf numFmtId="3" fontId="4" fillId="0" borderId="1" xfId="0" applyNumberFormat="1" applyFont="1" applyFill="1" applyBorder="1" applyAlignment="1">
      <alignment horizontal="center"/>
    </xf>
    <xf numFmtId="3" fontId="4" fillId="0" borderId="2" xfId="0" applyNumberFormat="1" applyFont="1" applyFill="1" applyBorder="1" applyAlignment="1" quotePrefix="1">
      <alignment horizontal="center"/>
    </xf>
    <xf numFmtId="3" fontId="4" fillId="0" borderId="0" xfId="0" applyNumberFormat="1" applyFont="1" applyFill="1" applyBorder="1" applyAlignment="1">
      <alignment horizontal="center"/>
    </xf>
    <xf numFmtId="3" fontId="4" fillId="0" borderId="1" xfId="0" applyNumberFormat="1" applyFont="1" applyFill="1" applyBorder="1" applyAlignment="1" quotePrefix="1">
      <alignment horizontal="center"/>
    </xf>
    <xf numFmtId="3" fontId="4" fillId="0" borderId="0" xfId="0" applyNumberFormat="1" applyFont="1" applyFill="1" applyBorder="1" applyAlignment="1" quotePrefix="1">
      <alignment horizontal="center"/>
    </xf>
    <xf numFmtId="3" fontId="4" fillId="0" borderId="0" xfId="0" applyNumberFormat="1" applyFont="1" applyFill="1" applyBorder="1" applyAlignment="1" quotePrefix="1">
      <alignment horizontal="right"/>
    </xf>
    <xf numFmtId="3" fontId="0" fillId="0" borderId="0" xfId="0" applyNumberFormat="1" applyFill="1" applyAlignment="1" quotePrefix="1">
      <alignment horizontal="right" vertical="top"/>
    </xf>
    <xf numFmtId="3" fontId="4" fillId="0" borderId="3" xfId="0" applyNumberFormat="1" applyFont="1" applyBorder="1" applyAlignment="1" quotePrefix="1">
      <alignment horizontal="center"/>
    </xf>
    <xf numFmtId="3" fontId="0" fillId="0" borderId="0" xfId="0" applyNumberFormat="1" applyFill="1" applyAlignment="1">
      <alignment horizontal="justify"/>
    </xf>
    <xf numFmtId="3" fontId="4" fillId="0" borderId="3" xfId="0" applyNumberFormat="1" applyFont="1" applyBorder="1" applyAlignment="1">
      <alignment horizontal="center"/>
    </xf>
    <xf numFmtId="0" fontId="4" fillId="0" borderId="0" xfId="0" applyNumberFormat="1" applyFont="1" applyFill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2:P64"/>
  <sheetViews>
    <sheetView tabSelected="1" zoomScale="90" zoomScaleNormal="90" workbookViewId="0" topLeftCell="A1">
      <selection activeCell="B10" sqref="B10"/>
    </sheetView>
  </sheetViews>
  <sheetFormatPr defaultColWidth="11.421875" defaultRowHeight="12.75"/>
  <cols>
    <col min="1" max="1" width="4.7109375" style="1" customWidth="1"/>
    <col min="2" max="2" width="31.421875" style="1" customWidth="1"/>
    <col min="3" max="4" width="14.00390625" style="1" customWidth="1"/>
    <col min="5" max="5" width="8.140625" style="1" customWidth="1"/>
    <col min="6" max="6" width="8.57421875" style="1" customWidth="1"/>
    <col min="7" max="7" width="17.00390625" style="1" bestFit="1" customWidth="1"/>
    <col min="8" max="8" width="16.7109375" style="12" bestFit="1" customWidth="1"/>
    <col min="9" max="9" width="18.00390625" style="12" bestFit="1" customWidth="1"/>
    <col min="10" max="10" width="17.7109375" style="1" bestFit="1" customWidth="1"/>
    <col min="11" max="11" width="15.7109375" style="1" customWidth="1"/>
    <col min="12" max="12" width="16.28125" style="1" customWidth="1"/>
    <col min="13" max="13" width="15.140625" style="1" customWidth="1"/>
    <col min="14" max="14" width="14.28125" style="1" customWidth="1"/>
    <col min="15" max="15" width="14.57421875" style="1" bestFit="1" customWidth="1"/>
    <col min="16" max="16384" width="11.421875" style="1" customWidth="1"/>
  </cols>
  <sheetData>
    <row r="2" spans="1:6" ht="12.75">
      <c r="A2" s="26" t="s">
        <v>0</v>
      </c>
      <c r="B2" s="26"/>
      <c r="C2" s="27"/>
      <c r="D2" s="27"/>
      <c r="E2" s="27"/>
      <c r="F2" s="10"/>
    </row>
    <row r="3" spans="1:5" ht="12.75">
      <c r="A3" s="28" t="s">
        <v>50</v>
      </c>
      <c r="B3" s="28"/>
      <c r="C3" s="27"/>
      <c r="D3" s="27"/>
      <c r="E3" s="27"/>
    </row>
    <row r="4" spans="1:14" ht="12.75">
      <c r="A4" s="8" t="s">
        <v>87</v>
      </c>
      <c r="B4" s="28"/>
      <c r="C4" s="27"/>
      <c r="D4" s="27"/>
      <c r="E4" s="27"/>
      <c r="H4" s="19"/>
      <c r="N4" s="5"/>
    </row>
    <row r="5" spans="1:15" ht="13.5" customHeight="1">
      <c r="A5" s="7" t="s">
        <v>1</v>
      </c>
      <c r="B5" s="7"/>
      <c r="C5" s="9" t="s">
        <v>2</v>
      </c>
      <c r="D5" s="9" t="s">
        <v>2</v>
      </c>
      <c r="E5" s="89" t="s">
        <v>15</v>
      </c>
      <c r="F5" s="89"/>
      <c r="G5" s="9" t="s">
        <v>3</v>
      </c>
      <c r="H5" s="83" t="s">
        <v>4</v>
      </c>
      <c r="I5" s="83" t="s">
        <v>5</v>
      </c>
      <c r="J5" s="9" t="s">
        <v>24</v>
      </c>
      <c r="K5" s="9" t="s">
        <v>6</v>
      </c>
      <c r="L5" s="9" t="s">
        <v>6</v>
      </c>
      <c r="M5" s="9" t="s">
        <v>6</v>
      </c>
      <c r="N5" s="9" t="s">
        <v>6</v>
      </c>
      <c r="O5" s="10"/>
    </row>
    <row r="6" spans="1:15" ht="12.75">
      <c r="A6" s="2"/>
      <c r="B6" s="2"/>
      <c r="C6" s="6" t="s">
        <v>7</v>
      </c>
      <c r="D6" s="64" t="s">
        <v>76</v>
      </c>
      <c r="E6" s="64" t="s">
        <v>8</v>
      </c>
      <c r="F6" s="64" t="s">
        <v>9</v>
      </c>
      <c r="G6" s="6" t="s">
        <v>10</v>
      </c>
      <c r="H6" s="78" t="s">
        <v>11</v>
      </c>
      <c r="I6" s="84" t="s">
        <v>12</v>
      </c>
      <c r="J6" s="64" t="s">
        <v>13</v>
      </c>
      <c r="K6" s="64" t="s">
        <v>21</v>
      </c>
      <c r="L6" s="64" t="s">
        <v>22</v>
      </c>
      <c r="M6" s="65" t="s">
        <v>23</v>
      </c>
      <c r="N6" s="66" t="s">
        <v>20</v>
      </c>
      <c r="O6" s="10"/>
    </row>
    <row r="7" spans="1:14" ht="12.75">
      <c r="A7" s="5"/>
      <c r="B7" s="5"/>
      <c r="C7" s="5"/>
      <c r="D7" s="5"/>
      <c r="E7" s="5"/>
      <c r="F7" s="5"/>
      <c r="G7" s="15" t="s">
        <v>14</v>
      </c>
      <c r="H7" s="85" t="s">
        <v>7</v>
      </c>
      <c r="I7" s="85" t="s">
        <v>14</v>
      </c>
      <c r="J7" s="49"/>
      <c r="K7" s="67"/>
      <c r="L7" s="67"/>
      <c r="M7" s="67"/>
      <c r="N7" s="67"/>
    </row>
    <row r="8" spans="1:14" ht="12.75">
      <c r="A8" s="2"/>
      <c r="B8" s="2"/>
      <c r="C8" s="2"/>
      <c r="D8" s="2"/>
      <c r="E8" s="2"/>
      <c r="F8" s="2"/>
      <c r="G8" s="3"/>
      <c r="H8" s="86"/>
      <c r="I8" s="87"/>
      <c r="J8" s="4"/>
      <c r="K8" s="2"/>
      <c r="L8" s="2"/>
      <c r="M8" s="2"/>
      <c r="N8" s="2"/>
    </row>
    <row r="9" spans="1:14" ht="12.75">
      <c r="A9" s="26" t="s">
        <v>51</v>
      </c>
      <c r="B9" s="2"/>
      <c r="C9" s="2"/>
      <c r="D9" s="2"/>
      <c r="E9" s="2"/>
      <c r="F9" s="2"/>
      <c r="G9" s="3"/>
      <c r="I9" s="11"/>
      <c r="J9" s="4"/>
      <c r="K9" s="2"/>
      <c r="L9" s="2"/>
      <c r="M9" s="2"/>
      <c r="N9" s="2"/>
    </row>
    <row r="10" spans="1:14" s="12" customFormat="1" ht="12.75">
      <c r="A10" s="11">
        <v>1</v>
      </c>
      <c r="B10" s="68" t="s">
        <v>69</v>
      </c>
      <c r="C10" s="12">
        <v>1889867</v>
      </c>
      <c r="D10" s="12">
        <v>2670202</v>
      </c>
      <c r="E10" s="17">
        <v>1.12</v>
      </c>
      <c r="F10" s="17">
        <v>0.5</v>
      </c>
      <c r="G10" s="12">
        <v>3542490</v>
      </c>
      <c r="H10" s="12">
        <f aca="true" t="shared" si="0" ref="H10:H37">+K10+L10+M10+N10</f>
        <v>3660340</v>
      </c>
      <c r="I10" s="11">
        <f aca="true" t="shared" si="1" ref="I10:I37">H10-G10</f>
        <v>117850</v>
      </c>
      <c r="J10" s="11">
        <v>741</v>
      </c>
      <c r="K10" s="12">
        <v>0</v>
      </c>
      <c r="L10" s="12">
        <v>1652623</v>
      </c>
      <c r="M10" s="12">
        <v>0</v>
      </c>
      <c r="N10" s="11">
        <v>2007717</v>
      </c>
    </row>
    <row r="11" spans="1:14" s="12" customFormat="1" ht="12.75">
      <c r="A11" s="11">
        <v>2</v>
      </c>
      <c r="B11" s="13" t="s">
        <v>78</v>
      </c>
      <c r="C11" s="11">
        <v>12921238</v>
      </c>
      <c r="D11" s="11">
        <v>23125060</v>
      </c>
      <c r="E11" s="17">
        <v>2.3</v>
      </c>
      <c r="F11" s="17">
        <v>0.56</v>
      </c>
      <c r="G11" s="11">
        <v>53732881</v>
      </c>
      <c r="H11" s="11">
        <f t="shared" si="0"/>
        <v>67640294</v>
      </c>
      <c r="I11" s="11">
        <f t="shared" si="1"/>
        <v>13907413</v>
      </c>
      <c r="J11" s="11">
        <v>3053414</v>
      </c>
      <c r="K11" s="11">
        <v>0</v>
      </c>
      <c r="L11" s="11">
        <v>40991873</v>
      </c>
      <c r="M11" s="11">
        <v>0</v>
      </c>
      <c r="N11" s="11">
        <v>26648421</v>
      </c>
    </row>
    <row r="12" spans="1:15" s="11" customFormat="1" ht="12.75">
      <c r="A12" s="11">
        <v>3</v>
      </c>
      <c r="B12" s="13" t="s">
        <v>66</v>
      </c>
      <c r="C12" s="12">
        <v>15855805</v>
      </c>
      <c r="D12" s="12">
        <v>28922079</v>
      </c>
      <c r="E12" s="17">
        <v>7.76</v>
      </c>
      <c r="F12" s="17">
        <v>0.55</v>
      </c>
      <c r="G12" s="12">
        <v>224563695</v>
      </c>
      <c r="H12" s="12">
        <f t="shared" si="0"/>
        <v>235570539</v>
      </c>
      <c r="I12" s="11">
        <f t="shared" si="1"/>
        <v>11006844</v>
      </c>
      <c r="J12" s="11">
        <v>16019379</v>
      </c>
      <c r="K12" s="12">
        <v>185754500</v>
      </c>
      <c r="L12" s="12">
        <v>22953390</v>
      </c>
      <c r="M12" s="12">
        <v>0</v>
      </c>
      <c r="N12" s="11">
        <v>26862649</v>
      </c>
      <c r="O12" s="12"/>
    </row>
    <row r="13" spans="1:14" s="12" customFormat="1" ht="12.75">
      <c r="A13" s="11">
        <v>4</v>
      </c>
      <c r="B13" s="69" t="s">
        <v>28</v>
      </c>
      <c r="C13" s="11">
        <v>11295170</v>
      </c>
      <c r="D13" s="11">
        <v>15435501</v>
      </c>
      <c r="E13" s="17">
        <v>5.37</v>
      </c>
      <c r="F13" s="17">
        <v>0.73</v>
      </c>
      <c r="G13" s="11">
        <v>95280798</v>
      </c>
      <c r="H13" s="11">
        <f t="shared" si="0"/>
        <v>105721452</v>
      </c>
      <c r="I13" s="11">
        <f t="shared" si="1"/>
        <v>10440654</v>
      </c>
      <c r="J13" s="11">
        <v>663561</v>
      </c>
      <c r="K13" s="11">
        <v>45182402</v>
      </c>
      <c r="L13" s="11">
        <v>39174083</v>
      </c>
      <c r="M13" s="11">
        <v>0</v>
      </c>
      <c r="N13" s="11">
        <v>21364967</v>
      </c>
    </row>
    <row r="14" spans="1:14" s="12" customFormat="1" ht="12.75">
      <c r="A14" s="11">
        <v>5</v>
      </c>
      <c r="B14" s="69" t="s">
        <v>30</v>
      </c>
      <c r="C14" s="11">
        <v>83121037</v>
      </c>
      <c r="D14" s="11">
        <v>183932695</v>
      </c>
      <c r="E14" s="17">
        <v>8.42</v>
      </c>
      <c r="F14" s="17">
        <v>0.43</v>
      </c>
      <c r="G14" s="11">
        <v>1572520993</v>
      </c>
      <c r="H14" s="11">
        <f t="shared" si="0"/>
        <v>1636530502</v>
      </c>
      <c r="I14" s="11">
        <f t="shared" si="1"/>
        <v>64009509</v>
      </c>
      <c r="J14" s="11">
        <v>64322382</v>
      </c>
      <c r="K14" s="11">
        <v>1416059795</v>
      </c>
      <c r="L14" s="11">
        <v>74372720</v>
      </c>
      <c r="M14" s="11">
        <v>0</v>
      </c>
      <c r="N14" s="11">
        <v>146097987</v>
      </c>
    </row>
    <row r="15" spans="1:14" s="12" customFormat="1" ht="12.75">
      <c r="A15" s="11">
        <v>6</v>
      </c>
      <c r="B15" s="68" t="s">
        <v>84</v>
      </c>
      <c r="C15" s="12">
        <v>3166342</v>
      </c>
      <c r="D15" s="12">
        <v>22908331</v>
      </c>
      <c r="E15" s="17">
        <v>2.31</v>
      </c>
      <c r="F15" s="17">
        <v>0.14</v>
      </c>
      <c r="G15" s="12">
        <v>52923201</v>
      </c>
      <c r="H15" s="12">
        <f t="shared" si="0"/>
        <v>73167041</v>
      </c>
      <c r="I15" s="11">
        <f t="shared" si="1"/>
        <v>20243840</v>
      </c>
      <c r="J15" s="11">
        <v>2436321</v>
      </c>
      <c r="K15" s="12">
        <v>48278705</v>
      </c>
      <c r="L15" s="12">
        <v>181241</v>
      </c>
      <c r="M15" s="12">
        <v>1296913</v>
      </c>
      <c r="N15" s="11">
        <v>23410182</v>
      </c>
    </row>
    <row r="16" spans="1:14" s="11" customFormat="1" ht="12.75">
      <c r="A16" s="11">
        <v>7</v>
      </c>
      <c r="B16" s="13" t="s">
        <v>79</v>
      </c>
      <c r="C16" s="11">
        <v>17054197</v>
      </c>
      <c r="D16" s="11">
        <v>23315847</v>
      </c>
      <c r="E16" s="17">
        <v>2.16</v>
      </c>
      <c r="F16" s="17">
        <v>0.73</v>
      </c>
      <c r="G16" s="11">
        <v>50398230</v>
      </c>
      <c r="H16" s="11">
        <f t="shared" si="0"/>
        <v>66493508</v>
      </c>
      <c r="I16" s="11">
        <f t="shared" si="1"/>
        <v>16095278</v>
      </c>
      <c r="J16" s="11">
        <v>247899</v>
      </c>
      <c r="K16" s="11">
        <v>0</v>
      </c>
      <c r="L16" s="11">
        <v>33344033</v>
      </c>
      <c r="M16" s="11">
        <v>0</v>
      </c>
      <c r="N16" s="11">
        <v>33149475</v>
      </c>
    </row>
    <row r="17" spans="1:14" s="12" customFormat="1" ht="12.75">
      <c r="A17" s="11">
        <v>8</v>
      </c>
      <c r="B17" s="13" t="s">
        <v>80</v>
      </c>
      <c r="C17" s="11">
        <v>47902572</v>
      </c>
      <c r="D17" s="11">
        <v>96693395</v>
      </c>
      <c r="E17" s="17">
        <v>8.87</v>
      </c>
      <c r="F17" s="17">
        <v>0.17</v>
      </c>
      <c r="G17" s="11">
        <v>958323372</v>
      </c>
      <c r="H17" s="11">
        <f t="shared" si="0"/>
        <v>983239273</v>
      </c>
      <c r="I17" s="11">
        <f t="shared" si="1"/>
        <v>24915901</v>
      </c>
      <c r="J17" s="11">
        <v>9167350</v>
      </c>
      <c r="K17" s="11">
        <v>773914076</v>
      </c>
      <c r="L17" s="11">
        <v>122806810</v>
      </c>
      <c r="M17" s="11">
        <v>1923653</v>
      </c>
      <c r="N17" s="11">
        <v>84594734</v>
      </c>
    </row>
    <row r="18" spans="1:15" s="18" customFormat="1" ht="12.75">
      <c r="A18" s="11">
        <v>9</v>
      </c>
      <c r="B18" s="69" t="s">
        <v>70</v>
      </c>
      <c r="C18" s="11">
        <v>1889867</v>
      </c>
      <c r="D18" s="11">
        <v>3037503</v>
      </c>
      <c r="E18" s="17">
        <v>0.55</v>
      </c>
      <c r="F18" s="17">
        <v>0.12</v>
      </c>
      <c r="G18" s="11">
        <v>3210872</v>
      </c>
      <c r="H18" s="11">
        <f t="shared" si="0"/>
        <v>4352760</v>
      </c>
      <c r="I18" s="11">
        <f t="shared" si="1"/>
        <v>1141888</v>
      </c>
      <c r="J18" s="11">
        <v>19621</v>
      </c>
      <c r="K18" s="11">
        <v>0</v>
      </c>
      <c r="L18" s="11">
        <v>1321005</v>
      </c>
      <c r="M18" s="11">
        <v>0</v>
      </c>
      <c r="N18" s="11">
        <v>3031755</v>
      </c>
      <c r="O18" s="12"/>
    </row>
    <row r="19" spans="1:14" s="12" customFormat="1" ht="12.75">
      <c r="A19" s="11">
        <v>10</v>
      </c>
      <c r="B19" s="69" t="s">
        <v>74</v>
      </c>
      <c r="C19" s="11">
        <v>14270649</v>
      </c>
      <c r="D19" s="11">
        <v>78714766</v>
      </c>
      <c r="E19" s="17">
        <v>3.63</v>
      </c>
      <c r="F19" s="17">
        <v>0.04</v>
      </c>
      <c r="G19" s="11">
        <v>296227841</v>
      </c>
      <c r="H19" s="11">
        <f t="shared" si="0"/>
        <v>351900529</v>
      </c>
      <c r="I19" s="11">
        <f t="shared" si="1"/>
        <v>55672688</v>
      </c>
      <c r="J19" s="11">
        <v>9117577</v>
      </c>
      <c r="K19" s="11">
        <v>278761357</v>
      </c>
      <c r="L19" s="11">
        <v>3090598</v>
      </c>
      <c r="M19" s="11">
        <v>105237</v>
      </c>
      <c r="N19" s="11">
        <v>69943337</v>
      </c>
    </row>
    <row r="20" spans="1:14" s="12" customFormat="1" ht="12.75">
      <c r="A20" s="11">
        <v>11</v>
      </c>
      <c r="B20" s="69" t="s">
        <v>17</v>
      </c>
      <c r="C20" s="11">
        <v>184593555</v>
      </c>
      <c r="D20" s="11">
        <v>281428070</v>
      </c>
      <c r="E20" s="17">
        <v>8.19</v>
      </c>
      <c r="F20" s="17">
        <v>0.66</v>
      </c>
      <c r="G20" s="11">
        <v>2435490837</v>
      </c>
      <c r="H20" s="11">
        <f t="shared" si="0"/>
        <v>2502222947</v>
      </c>
      <c r="I20" s="11">
        <f t="shared" si="1"/>
        <v>66732110</v>
      </c>
      <c r="J20" s="11">
        <v>99034105</v>
      </c>
      <c r="K20" s="11">
        <v>2041600454</v>
      </c>
      <c r="L20" s="11">
        <v>197944570</v>
      </c>
      <c r="M20" s="11">
        <v>302643</v>
      </c>
      <c r="N20" s="11">
        <v>262375280</v>
      </c>
    </row>
    <row r="21" spans="1:14" s="12" customFormat="1" ht="12.75">
      <c r="A21" s="11">
        <v>12</v>
      </c>
      <c r="B21" s="68" t="s">
        <v>85</v>
      </c>
      <c r="C21" s="12">
        <v>84340368</v>
      </c>
      <c r="D21" s="12">
        <v>109904552</v>
      </c>
      <c r="E21" s="17">
        <v>15.35</v>
      </c>
      <c r="F21" s="17">
        <v>0.12</v>
      </c>
      <c r="G21" s="12">
        <v>1757439818</v>
      </c>
      <c r="H21" s="12">
        <f t="shared" si="0"/>
        <v>1778864719</v>
      </c>
      <c r="I21" s="11">
        <f t="shared" si="1"/>
        <v>21424901</v>
      </c>
      <c r="J21" s="11">
        <v>2928368</v>
      </c>
      <c r="K21" s="12">
        <v>1670265459</v>
      </c>
      <c r="L21" s="12">
        <v>2833991</v>
      </c>
      <c r="M21" s="12">
        <v>0</v>
      </c>
      <c r="N21" s="11">
        <v>105765269</v>
      </c>
    </row>
    <row r="22" spans="1:14" s="12" customFormat="1" ht="12.75">
      <c r="A22" s="11">
        <v>13</v>
      </c>
      <c r="B22" s="68" t="s">
        <v>71</v>
      </c>
      <c r="C22" s="12">
        <v>61805976</v>
      </c>
      <c r="D22" s="12">
        <v>117330844</v>
      </c>
      <c r="E22" s="17">
        <v>10.28</v>
      </c>
      <c r="F22" s="17">
        <v>0.19</v>
      </c>
      <c r="G22" s="12">
        <v>1282399093</v>
      </c>
      <c r="H22" s="12">
        <f t="shared" si="0"/>
        <v>1311642039</v>
      </c>
      <c r="I22" s="11">
        <f t="shared" si="1"/>
        <v>29242946</v>
      </c>
      <c r="J22" s="11">
        <v>8856061</v>
      </c>
      <c r="K22" s="12">
        <v>1160790987</v>
      </c>
      <c r="L22" s="12">
        <v>60278333</v>
      </c>
      <c r="M22" s="12">
        <v>0</v>
      </c>
      <c r="N22" s="11">
        <v>90572719</v>
      </c>
    </row>
    <row r="23" spans="1:14" s="12" customFormat="1" ht="12.75">
      <c r="A23" s="11">
        <v>14</v>
      </c>
      <c r="B23" s="13" t="s">
        <v>81</v>
      </c>
      <c r="C23" s="11">
        <v>26676221</v>
      </c>
      <c r="D23" s="11">
        <v>53663017</v>
      </c>
      <c r="E23" s="17">
        <v>8.69</v>
      </c>
      <c r="F23" s="17">
        <v>0.3</v>
      </c>
      <c r="G23" s="11">
        <v>502524011</v>
      </c>
      <c r="H23" s="11">
        <f t="shared" si="0"/>
        <v>517963111</v>
      </c>
      <c r="I23" s="11">
        <f t="shared" si="1"/>
        <v>15439100</v>
      </c>
      <c r="J23" s="11">
        <v>11558398</v>
      </c>
      <c r="K23" s="11">
        <v>406126073</v>
      </c>
      <c r="L23" s="11">
        <v>70343197</v>
      </c>
      <c r="M23" s="11">
        <v>0</v>
      </c>
      <c r="N23" s="11">
        <v>41493841</v>
      </c>
    </row>
    <row r="24" spans="1:15" s="19" customFormat="1" ht="12.75">
      <c r="A24" s="11">
        <v>15</v>
      </c>
      <c r="B24" s="69" t="s">
        <v>27</v>
      </c>
      <c r="C24" s="11">
        <v>31053213</v>
      </c>
      <c r="D24" s="11">
        <v>50971391</v>
      </c>
      <c r="E24" s="17">
        <v>10.6</v>
      </c>
      <c r="F24" s="17">
        <v>0.61</v>
      </c>
      <c r="G24" s="11">
        <v>650245615</v>
      </c>
      <c r="H24" s="11">
        <f t="shared" si="0"/>
        <v>655565954</v>
      </c>
      <c r="I24" s="11">
        <f t="shared" si="1"/>
        <v>5320339</v>
      </c>
      <c r="J24" s="11">
        <v>23182232</v>
      </c>
      <c r="K24" s="11">
        <v>467387506</v>
      </c>
      <c r="L24" s="11">
        <v>144356278</v>
      </c>
      <c r="M24" s="11">
        <v>0</v>
      </c>
      <c r="N24" s="11">
        <v>43822170</v>
      </c>
      <c r="O24" s="12"/>
    </row>
    <row r="25" spans="1:15" s="19" customFormat="1" ht="12.75">
      <c r="A25" s="11">
        <v>16</v>
      </c>
      <c r="B25" s="69" t="s">
        <v>25</v>
      </c>
      <c r="C25" s="11">
        <v>1889867</v>
      </c>
      <c r="D25" s="11">
        <v>3260490</v>
      </c>
      <c r="E25" s="17">
        <v>0.51</v>
      </c>
      <c r="F25" s="17">
        <v>0.05</v>
      </c>
      <c r="G25" s="11">
        <v>3388863</v>
      </c>
      <c r="H25" s="11">
        <f t="shared" si="0"/>
        <v>3811227</v>
      </c>
      <c r="I25" s="11">
        <f t="shared" si="1"/>
        <v>422364</v>
      </c>
      <c r="J25" s="11">
        <v>942268</v>
      </c>
      <c r="K25" s="11">
        <v>0</v>
      </c>
      <c r="L25" s="11">
        <v>1498996</v>
      </c>
      <c r="M25" s="11">
        <v>0</v>
      </c>
      <c r="N25" s="11">
        <v>2312231</v>
      </c>
      <c r="O25" s="12"/>
    </row>
    <row r="26" spans="1:15" s="19" customFormat="1" ht="12.75">
      <c r="A26" s="11">
        <v>17</v>
      </c>
      <c r="B26" s="69" t="s">
        <v>72</v>
      </c>
      <c r="C26" s="11">
        <v>25056575</v>
      </c>
      <c r="D26" s="11">
        <v>80421278</v>
      </c>
      <c r="E26" s="17">
        <v>2.82</v>
      </c>
      <c r="F26" s="17">
        <v>0.25</v>
      </c>
      <c r="G26" s="11">
        <v>336842419</v>
      </c>
      <c r="H26" s="11">
        <f t="shared" si="0"/>
        <v>397188960</v>
      </c>
      <c r="I26" s="11">
        <f t="shared" si="1"/>
        <v>60346541</v>
      </c>
      <c r="J26" s="11">
        <v>1019087</v>
      </c>
      <c r="K26" s="11">
        <v>107765101</v>
      </c>
      <c r="L26" s="11">
        <v>202531018</v>
      </c>
      <c r="M26" s="11">
        <v>2084896</v>
      </c>
      <c r="N26" s="11">
        <v>84807945</v>
      </c>
      <c r="O26" s="12"/>
    </row>
    <row r="27" spans="1:15" s="19" customFormat="1" ht="12.75">
      <c r="A27" s="11">
        <v>18</v>
      </c>
      <c r="B27" s="68" t="s">
        <v>18</v>
      </c>
      <c r="C27" s="12">
        <v>19447402</v>
      </c>
      <c r="D27" s="12">
        <v>67986452</v>
      </c>
      <c r="E27" s="17">
        <v>2.58</v>
      </c>
      <c r="F27" s="17">
        <v>0.29</v>
      </c>
      <c r="G27" s="12">
        <v>244884127</v>
      </c>
      <c r="H27" s="12">
        <f t="shared" si="0"/>
        <v>274709137</v>
      </c>
      <c r="I27" s="11">
        <f t="shared" si="1"/>
        <v>29825010</v>
      </c>
      <c r="J27" s="11">
        <v>10639152</v>
      </c>
      <c r="K27" s="12">
        <v>87659541</v>
      </c>
      <c r="L27" s="12">
        <v>135010550</v>
      </c>
      <c r="M27" s="12">
        <v>2919913</v>
      </c>
      <c r="N27" s="11">
        <v>49119133</v>
      </c>
      <c r="O27" s="12"/>
    </row>
    <row r="28" spans="1:14" s="11" customFormat="1" ht="12.75">
      <c r="A28" s="11">
        <v>19</v>
      </c>
      <c r="B28" s="68" t="s">
        <v>77</v>
      </c>
      <c r="C28" s="12">
        <v>1889867</v>
      </c>
      <c r="D28" s="12">
        <v>7535382</v>
      </c>
      <c r="E28" s="17">
        <v>0.38</v>
      </c>
      <c r="F28" s="17">
        <v>0.12</v>
      </c>
      <c r="G28" s="12">
        <v>3852340</v>
      </c>
      <c r="H28" s="12">
        <f t="shared" si="0"/>
        <v>9662212</v>
      </c>
      <c r="I28" s="11">
        <f t="shared" si="1"/>
        <v>5809872</v>
      </c>
      <c r="J28" s="11">
        <v>60855</v>
      </c>
      <c r="K28" s="12">
        <v>0</v>
      </c>
      <c r="L28" s="12">
        <v>1962473</v>
      </c>
      <c r="M28" s="12">
        <v>0</v>
      </c>
      <c r="N28" s="11">
        <v>7699739</v>
      </c>
    </row>
    <row r="29" spans="1:14" s="11" customFormat="1" ht="12.75">
      <c r="A29" s="11">
        <v>20</v>
      </c>
      <c r="B29" s="13" t="s">
        <v>82</v>
      </c>
      <c r="C29" s="11">
        <v>1889867</v>
      </c>
      <c r="D29" s="11">
        <v>2060829</v>
      </c>
      <c r="E29" s="17">
        <v>15.33</v>
      </c>
      <c r="F29" s="17">
        <v>0.76</v>
      </c>
      <c r="G29" s="11">
        <v>32330578</v>
      </c>
      <c r="H29" s="11">
        <f t="shared" si="0"/>
        <v>32378689</v>
      </c>
      <c r="I29" s="11">
        <f t="shared" si="1"/>
        <v>48111</v>
      </c>
      <c r="J29" s="11">
        <v>55460</v>
      </c>
      <c r="K29" s="11">
        <v>28694681</v>
      </c>
      <c r="L29" s="11">
        <v>1763267</v>
      </c>
      <c r="M29" s="11">
        <v>0</v>
      </c>
      <c r="N29" s="11">
        <v>1920741</v>
      </c>
    </row>
    <row r="30" spans="1:14" s="12" customFormat="1" ht="12.75">
      <c r="A30" s="11">
        <v>21</v>
      </c>
      <c r="B30" s="68" t="s">
        <v>73</v>
      </c>
      <c r="C30" s="12">
        <v>97454187</v>
      </c>
      <c r="D30" s="12">
        <v>134039214</v>
      </c>
      <c r="E30" s="17">
        <v>13.06</v>
      </c>
      <c r="F30" s="17">
        <v>0.13</v>
      </c>
      <c r="G30" s="12">
        <v>1870322417</v>
      </c>
      <c r="H30" s="12">
        <f t="shared" si="0"/>
        <v>1883137507</v>
      </c>
      <c r="I30" s="11">
        <f t="shared" si="1"/>
        <v>12815090</v>
      </c>
      <c r="J30" s="11">
        <v>1872351</v>
      </c>
      <c r="K30" s="12">
        <v>1642313108</v>
      </c>
      <c r="L30" s="12">
        <v>131719737</v>
      </c>
      <c r="M30" s="12">
        <v>0</v>
      </c>
      <c r="N30" s="11">
        <v>109104662</v>
      </c>
    </row>
    <row r="31" spans="1:14" s="11" customFormat="1" ht="12.75">
      <c r="A31" s="11">
        <v>22</v>
      </c>
      <c r="B31" s="13" t="s">
        <v>83</v>
      </c>
      <c r="C31" s="11">
        <v>22376599</v>
      </c>
      <c r="D31" s="11">
        <v>43045207</v>
      </c>
      <c r="E31" s="17">
        <v>10.25</v>
      </c>
      <c r="F31" s="17">
        <v>0.2</v>
      </c>
      <c r="G31" s="11">
        <v>455719888</v>
      </c>
      <c r="H31" s="11">
        <f t="shared" si="0"/>
        <v>477896563</v>
      </c>
      <c r="I31" s="11">
        <f t="shared" si="1"/>
        <v>22176675</v>
      </c>
      <c r="J31" s="11">
        <v>177654</v>
      </c>
      <c r="K31" s="11">
        <v>425367650</v>
      </c>
      <c r="L31" s="11">
        <v>7975639</v>
      </c>
      <c r="M31" s="11">
        <v>0</v>
      </c>
      <c r="N31" s="11">
        <v>44553274</v>
      </c>
    </row>
    <row r="32" spans="1:14" s="11" customFormat="1" ht="12.75">
      <c r="A32" s="11">
        <v>23</v>
      </c>
      <c r="B32" s="68" t="s">
        <v>75</v>
      </c>
      <c r="C32" s="12">
        <v>45954902</v>
      </c>
      <c r="D32" s="12">
        <v>95302294</v>
      </c>
      <c r="E32" s="17">
        <v>8.38</v>
      </c>
      <c r="F32" s="17">
        <v>0.48</v>
      </c>
      <c r="G32" s="12">
        <v>826418040</v>
      </c>
      <c r="H32" s="12">
        <f t="shared" si="0"/>
        <v>879612101</v>
      </c>
      <c r="I32" s="11">
        <f t="shared" si="1"/>
        <v>53194061</v>
      </c>
      <c r="J32" s="11">
        <v>12678236</v>
      </c>
      <c r="K32" s="12">
        <v>739159730</v>
      </c>
      <c r="L32" s="12">
        <v>45501964</v>
      </c>
      <c r="M32" s="12">
        <v>0</v>
      </c>
      <c r="N32" s="11">
        <v>94950407</v>
      </c>
    </row>
    <row r="33" spans="1:14" s="12" customFormat="1" ht="12.75">
      <c r="A33" s="11">
        <v>24</v>
      </c>
      <c r="B33" s="68" t="s">
        <v>29</v>
      </c>
      <c r="C33" s="12">
        <v>81431938</v>
      </c>
      <c r="D33" s="12">
        <v>91495855</v>
      </c>
      <c r="E33" s="17">
        <v>17.7</v>
      </c>
      <c r="F33" s="17">
        <v>0.46</v>
      </c>
      <c r="G33" s="12">
        <v>1669289954</v>
      </c>
      <c r="H33" s="12">
        <f t="shared" si="0"/>
        <v>1685109582</v>
      </c>
      <c r="I33" s="11">
        <f t="shared" si="1"/>
        <v>15819628</v>
      </c>
      <c r="J33" s="11">
        <v>4172742</v>
      </c>
      <c r="K33" s="12">
        <v>1553660264</v>
      </c>
      <c r="L33" s="12">
        <v>34552696</v>
      </c>
      <c r="M33" s="12">
        <v>0</v>
      </c>
      <c r="N33" s="11">
        <v>96896622</v>
      </c>
    </row>
    <row r="34" spans="1:15" s="11" customFormat="1" ht="12.75">
      <c r="A34" s="11">
        <v>25</v>
      </c>
      <c r="B34" s="69" t="s">
        <v>19</v>
      </c>
      <c r="C34" s="11">
        <v>17743608</v>
      </c>
      <c r="D34" s="11">
        <v>26509299</v>
      </c>
      <c r="E34" s="17">
        <v>13.24</v>
      </c>
      <c r="F34" s="17">
        <v>0.28</v>
      </c>
      <c r="G34" s="11">
        <v>361655518</v>
      </c>
      <c r="H34" s="11">
        <f t="shared" si="0"/>
        <v>361857061</v>
      </c>
      <c r="I34" s="11">
        <f t="shared" si="1"/>
        <v>201543</v>
      </c>
      <c r="J34" s="11">
        <v>12161118</v>
      </c>
      <c r="K34" s="11">
        <v>343147714</v>
      </c>
      <c r="L34" s="11">
        <v>784298</v>
      </c>
      <c r="M34" s="11">
        <v>1785</v>
      </c>
      <c r="N34" s="11">
        <v>17923264</v>
      </c>
      <c r="O34" s="12"/>
    </row>
    <row r="35" spans="1:15" s="11" customFormat="1" ht="12.75">
      <c r="A35" s="11">
        <v>26</v>
      </c>
      <c r="B35" s="69" t="s">
        <v>90</v>
      </c>
      <c r="C35" s="11">
        <v>1889867</v>
      </c>
      <c r="D35" s="11">
        <v>3142512</v>
      </c>
      <c r="E35" s="17">
        <v>0</v>
      </c>
      <c r="F35" s="17">
        <v>0</v>
      </c>
      <c r="G35" s="11">
        <v>1889867</v>
      </c>
      <c r="H35" s="11">
        <f>+K35+L35+M35+N35</f>
        <v>188987</v>
      </c>
      <c r="I35" s="11">
        <f>H35-G35</f>
        <v>-1700880</v>
      </c>
      <c r="J35" s="11">
        <v>2953525</v>
      </c>
      <c r="K35" s="11">
        <v>0</v>
      </c>
      <c r="L35" s="11">
        <v>0</v>
      </c>
      <c r="M35" s="11">
        <v>0</v>
      </c>
      <c r="N35" s="11">
        <v>188987</v>
      </c>
      <c r="O35" s="12"/>
    </row>
    <row r="36" spans="1:15" s="11" customFormat="1" ht="12.75">
      <c r="A36" s="11">
        <v>27</v>
      </c>
      <c r="B36" s="68" t="s">
        <v>49</v>
      </c>
      <c r="C36" s="12">
        <v>16902491</v>
      </c>
      <c r="D36" s="12">
        <v>133834230</v>
      </c>
      <c r="E36" s="17">
        <v>0.67</v>
      </c>
      <c r="F36" s="17">
        <v>0.13</v>
      </c>
      <c r="G36" s="12">
        <v>113894017</v>
      </c>
      <c r="H36" s="12">
        <f t="shared" si="0"/>
        <v>167352196</v>
      </c>
      <c r="I36" s="11">
        <f t="shared" si="1"/>
        <v>53458179</v>
      </c>
      <c r="J36" s="11">
        <v>64659784</v>
      </c>
      <c r="K36" s="12">
        <v>0</v>
      </c>
      <c r="L36" s="12">
        <v>97180229</v>
      </c>
      <c r="M36" s="12">
        <v>0</v>
      </c>
      <c r="N36" s="11">
        <v>70171967</v>
      </c>
      <c r="O36" s="12"/>
    </row>
    <row r="37" spans="1:14" s="12" customFormat="1" ht="12.75">
      <c r="A37" s="11">
        <v>28</v>
      </c>
      <c r="B37" s="69" t="s">
        <v>67</v>
      </c>
      <c r="C37" s="11">
        <v>38765117</v>
      </c>
      <c r="D37" s="11">
        <v>83190694</v>
      </c>
      <c r="E37" s="17">
        <v>7.88</v>
      </c>
      <c r="F37" s="17">
        <v>0.2</v>
      </c>
      <c r="G37" s="11">
        <v>721667618</v>
      </c>
      <c r="H37" s="11">
        <f t="shared" si="0"/>
        <v>754415210</v>
      </c>
      <c r="I37" s="11">
        <f t="shared" si="1"/>
        <v>32747592</v>
      </c>
      <c r="J37" s="11">
        <v>6514479</v>
      </c>
      <c r="K37" s="11">
        <v>591361934</v>
      </c>
      <c r="L37" s="11">
        <v>92720239</v>
      </c>
      <c r="M37" s="11">
        <v>137416</v>
      </c>
      <c r="N37" s="11">
        <v>70195621</v>
      </c>
    </row>
    <row r="38" spans="1:14" s="12" customFormat="1" ht="12.75">
      <c r="A38" s="58" t="s">
        <v>53</v>
      </c>
      <c r="B38" s="20"/>
      <c r="C38" s="21">
        <f>SUM(C10:C37)</f>
        <v>970528364</v>
      </c>
      <c r="D38" s="21">
        <f>SUM(D10:D37)</f>
        <v>1863876989</v>
      </c>
      <c r="E38" s="22"/>
      <c r="F38" s="22"/>
      <c r="G38" s="21">
        <f aca="true" t="shared" si="2" ref="G38:N38">SUM(G10:G37)</f>
        <v>16580979393</v>
      </c>
      <c r="H38" s="21">
        <f t="shared" si="2"/>
        <v>17221854440</v>
      </c>
      <c r="I38" s="21">
        <f t="shared" si="2"/>
        <v>640875047</v>
      </c>
      <c r="J38" s="21">
        <f t="shared" si="2"/>
        <v>368514120</v>
      </c>
      <c r="K38" s="21">
        <f t="shared" si="2"/>
        <v>14013251037</v>
      </c>
      <c r="L38" s="21">
        <f t="shared" si="2"/>
        <v>1568845851</v>
      </c>
      <c r="M38" s="21">
        <f t="shared" si="2"/>
        <v>8772456</v>
      </c>
      <c r="N38" s="21">
        <f t="shared" si="2"/>
        <v>1630985096</v>
      </c>
    </row>
    <row r="39" spans="1:14" s="12" customFormat="1" ht="12.75">
      <c r="A39" s="54"/>
      <c r="B39" s="54"/>
      <c r="C39" s="25"/>
      <c r="D39" s="25"/>
      <c r="E39" s="55"/>
      <c r="F39" s="55"/>
      <c r="G39" s="25"/>
      <c r="H39" s="25"/>
      <c r="I39" s="25"/>
      <c r="J39" s="25"/>
      <c r="K39" s="25"/>
      <c r="L39" s="25"/>
      <c r="M39" s="25"/>
      <c r="N39" s="25"/>
    </row>
    <row r="40" spans="1:14" s="12" customFormat="1" ht="12.75">
      <c r="A40" s="26" t="s">
        <v>52</v>
      </c>
      <c r="B40" s="23"/>
      <c r="E40" s="14"/>
      <c r="F40" s="14"/>
      <c r="H40" s="11"/>
      <c r="I40" s="11"/>
      <c r="N40" s="16"/>
    </row>
    <row r="41" spans="1:15" s="11" customFormat="1" ht="12.75">
      <c r="A41" s="11">
        <v>1</v>
      </c>
      <c r="B41" s="13" t="s">
        <v>16</v>
      </c>
      <c r="C41" s="11">
        <v>2519822</v>
      </c>
      <c r="D41" s="11">
        <v>23800041</v>
      </c>
      <c r="E41" s="17">
        <v>1.64</v>
      </c>
      <c r="F41" s="17">
        <v>0.03</v>
      </c>
      <c r="G41" s="11">
        <v>40869431</v>
      </c>
      <c r="H41" s="11">
        <f>+K41+L41+M41+N41</f>
        <v>50381446</v>
      </c>
      <c r="I41" s="11">
        <f>H41-G41</f>
        <v>9512015</v>
      </c>
      <c r="J41" s="11">
        <v>12051576</v>
      </c>
      <c r="K41" s="11">
        <v>38292420</v>
      </c>
      <c r="L41" s="11">
        <v>57189</v>
      </c>
      <c r="M41" s="11">
        <v>0</v>
      </c>
      <c r="N41" s="11">
        <v>12031837</v>
      </c>
      <c r="O41" s="25"/>
    </row>
    <row r="42" spans="2:15" s="11" customFormat="1" ht="12.75">
      <c r="B42" s="13"/>
      <c r="C42" s="12"/>
      <c r="D42" s="12"/>
      <c r="E42" s="14"/>
      <c r="F42" s="14"/>
      <c r="G42" s="12"/>
      <c r="J42" s="12"/>
      <c r="K42" s="12"/>
      <c r="L42" s="12"/>
      <c r="M42" s="12"/>
      <c r="N42" s="12"/>
      <c r="O42" s="25"/>
    </row>
    <row r="43" spans="1:16" s="12" customFormat="1" ht="12.75">
      <c r="A43" s="58" t="s">
        <v>54</v>
      </c>
      <c r="B43" s="24"/>
      <c r="C43" s="21">
        <f>SUM(C41)</f>
        <v>2519822</v>
      </c>
      <c r="D43" s="21">
        <f>SUM(D41)</f>
        <v>23800041</v>
      </c>
      <c r="E43" s="22"/>
      <c r="F43" s="22"/>
      <c r="G43" s="21">
        <f aca="true" t="shared" si="3" ref="G43:N43">SUM(G41)</f>
        <v>40869431</v>
      </c>
      <c r="H43" s="21">
        <f t="shared" si="3"/>
        <v>50381446</v>
      </c>
      <c r="I43" s="21">
        <f t="shared" si="3"/>
        <v>9512015</v>
      </c>
      <c r="J43" s="21">
        <f t="shared" si="3"/>
        <v>12051576</v>
      </c>
      <c r="K43" s="21">
        <f t="shared" si="3"/>
        <v>38292420</v>
      </c>
      <c r="L43" s="21">
        <f t="shared" si="3"/>
        <v>57189</v>
      </c>
      <c r="M43" s="21">
        <f t="shared" si="3"/>
        <v>0</v>
      </c>
      <c r="N43" s="21">
        <f t="shared" si="3"/>
        <v>12031837</v>
      </c>
      <c r="O43" s="25"/>
      <c r="P43" s="25"/>
    </row>
    <row r="44" spans="5:15" s="12" customFormat="1" ht="13.5" thickBot="1">
      <c r="E44" s="14"/>
      <c r="F44" s="14"/>
      <c r="J44" s="11"/>
      <c r="K44" s="11"/>
      <c r="L44" s="11"/>
      <c r="N44" s="16"/>
      <c r="O44" s="25"/>
    </row>
    <row r="45" spans="1:14" s="12" customFormat="1" ht="13.5" thickBot="1">
      <c r="A45" s="59" t="s">
        <v>55</v>
      </c>
      <c r="B45" s="60"/>
      <c r="C45" s="61">
        <f>C38+C43</f>
        <v>973048186</v>
      </c>
      <c r="D45" s="61">
        <f>D38+D43</f>
        <v>1887677030</v>
      </c>
      <c r="E45" s="62"/>
      <c r="F45" s="62"/>
      <c r="G45" s="61">
        <f aca="true" t="shared" si="4" ref="G45:N45">G38+G43</f>
        <v>16621848824</v>
      </c>
      <c r="H45" s="61">
        <f t="shared" si="4"/>
        <v>17272235886</v>
      </c>
      <c r="I45" s="61">
        <f t="shared" si="4"/>
        <v>650387062</v>
      </c>
      <c r="J45" s="61">
        <f t="shared" si="4"/>
        <v>380565696</v>
      </c>
      <c r="K45" s="63">
        <f t="shared" si="4"/>
        <v>14051543457</v>
      </c>
      <c r="L45" s="63">
        <f t="shared" si="4"/>
        <v>1568903040</v>
      </c>
      <c r="M45" s="61">
        <f t="shared" si="4"/>
        <v>8772456</v>
      </c>
      <c r="N45" s="61">
        <f t="shared" si="4"/>
        <v>1643016933</v>
      </c>
    </row>
    <row r="46" s="12" customFormat="1" ht="12.75" customHeight="1"/>
    <row r="47" spans="1:14" s="12" customFormat="1" ht="25.5" customHeight="1">
      <c r="A47" s="88" t="s">
        <v>68</v>
      </c>
      <c r="B47" s="90" t="s">
        <v>86</v>
      </c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</row>
    <row r="48" spans="1:14" s="12" customFormat="1" ht="25.5" customHeight="1">
      <c r="A48" s="88" t="s">
        <v>89</v>
      </c>
      <c r="B48" s="90" t="s">
        <v>92</v>
      </c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</row>
    <row r="49" spans="1:14" ht="25.5" customHeight="1">
      <c r="A49" s="16"/>
      <c r="B49" s="90" t="s">
        <v>91</v>
      </c>
      <c r="C49" s="90"/>
      <c r="D49" s="90"/>
      <c r="E49" s="90"/>
      <c r="F49" s="90"/>
      <c r="G49" s="90" t="s">
        <v>26</v>
      </c>
      <c r="H49" s="90"/>
      <c r="I49" s="90"/>
      <c r="J49" s="90"/>
      <c r="K49" s="90"/>
      <c r="L49" s="90"/>
      <c r="M49" s="90"/>
      <c r="N49" s="90"/>
    </row>
    <row r="50" spans="1:7" ht="12.75">
      <c r="A50" s="12"/>
      <c r="B50" s="12"/>
      <c r="C50" s="12"/>
      <c r="D50" s="12"/>
      <c r="E50" s="14"/>
      <c r="F50" s="14"/>
      <c r="G50" s="12"/>
    </row>
    <row r="51" spans="1:7" ht="12.75">
      <c r="A51" s="12"/>
      <c r="B51" s="12"/>
      <c r="C51" s="12"/>
      <c r="D51" s="12"/>
      <c r="E51" s="14"/>
      <c r="F51" s="14"/>
      <c r="G51" s="12"/>
    </row>
    <row r="52" spans="1:7" ht="12.75">
      <c r="A52" s="12"/>
      <c r="B52" s="12"/>
      <c r="C52" s="12"/>
      <c r="D52" s="12"/>
      <c r="E52" s="14"/>
      <c r="F52" s="14"/>
      <c r="G52" s="12"/>
    </row>
    <row r="53" spans="1:7" ht="12.75">
      <c r="A53" s="12"/>
      <c r="B53" s="12"/>
      <c r="C53" s="12"/>
      <c r="D53" s="12"/>
      <c r="E53" s="14"/>
      <c r="F53" s="14"/>
      <c r="G53" s="12"/>
    </row>
    <row r="54" spans="1:7" ht="12.75">
      <c r="A54" s="12"/>
      <c r="B54" s="12"/>
      <c r="C54" s="12"/>
      <c r="D54" s="12"/>
      <c r="E54" s="14"/>
      <c r="F54" s="14"/>
      <c r="G54" s="12"/>
    </row>
    <row r="55" spans="1:7" ht="12.75">
      <c r="A55" s="12"/>
      <c r="B55" s="12"/>
      <c r="C55" s="12"/>
      <c r="D55" s="12"/>
      <c r="E55" s="14"/>
      <c r="F55" s="14"/>
      <c r="G55" s="12"/>
    </row>
    <row r="56" spans="1:7" ht="12.75">
      <c r="A56" s="12"/>
      <c r="B56" s="12"/>
      <c r="C56" s="12"/>
      <c r="D56" s="12"/>
      <c r="E56" s="14"/>
      <c r="F56" s="14"/>
      <c r="G56" s="12"/>
    </row>
    <row r="57" spans="1:7" ht="12.75">
      <c r="A57" s="12"/>
      <c r="B57" s="12"/>
      <c r="C57" s="12"/>
      <c r="D57" s="12"/>
      <c r="E57" s="14"/>
      <c r="F57" s="14"/>
      <c r="G57" s="12"/>
    </row>
    <row r="58" spans="1:7" ht="12.75">
      <c r="A58" s="12"/>
      <c r="B58" s="12"/>
      <c r="C58" s="12"/>
      <c r="D58" s="12"/>
      <c r="E58" s="14"/>
      <c r="F58" s="14"/>
      <c r="G58" s="12"/>
    </row>
    <row r="59" spans="1:7" ht="12.75">
      <c r="A59" s="12"/>
      <c r="B59" s="12"/>
      <c r="C59" s="12"/>
      <c r="D59" s="12"/>
      <c r="E59" s="14"/>
      <c r="F59" s="14"/>
      <c r="G59" s="12"/>
    </row>
    <row r="60" spans="1:7" ht="12.75">
      <c r="A60" s="12"/>
      <c r="B60" s="12"/>
      <c r="C60" s="12"/>
      <c r="D60" s="12"/>
      <c r="E60" s="14"/>
      <c r="F60" s="14"/>
      <c r="G60" s="12"/>
    </row>
    <row r="61" spans="1:7" ht="12.75">
      <c r="A61" s="12"/>
      <c r="B61" s="12"/>
      <c r="C61" s="12"/>
      <c r="D61" s="12"/>
      <c r="E61" s="14"/>
      <c r="F61" s="14"/>
      <c r="G61" s="12"/>
    </row>
    <row r="62" spans="1:7" ht="12.75">
      <c r="A62" s="12"/>
      <c r="B62" s="12"/>
      <c r="C62" s="12"/>
      <c r="D62" s="12"/>
      <c r="E62" s="14"/>
      <c r="F62" s="14"/>
      <c r="G62" s="12"/>
    </row>
    <row r="63" spans="1:7" ht="12.75">
      <c r="A63" s="12"/>
      <c r="B63" s="12"/>
      <c r="C63" s="12"/>
      <c r="D63" s="12"/>
      <c r="E63" s="14"/>
      <c r="F63" s="14"/>
      <c r="G63" s="12"/>
    </row>
    <row r="64" spans="1:7" ht="12.75">
      <c r="A64" s="12"/>
      <c r="B64" s="12"/>
      <c r="C64" s="12"/>
      <c r="D64" s="12"/>
      <c r="E64" s="12"/>
      <c r="F64" s="12"/>
      <c r="G64" s="12"/>
    </row>
    <row r="65" s="12" customFormat="1" ht="12.75"/>
    <row r="66" s="12" customFormat="1" ht="12.75"/>
    <row r="67" s="12" customFormat="1" ht="12.75"/>
    <row r="68" s="12" customFormat="1" ht="12.75"/>
    <row r="69" s="12" customFormat="1" ht="12.75"/>
    <row r="70" s="12" customFormat="1" ht="12.75"/>
    <row r="71" s="12" customFormat="1" ht="12.75"/>
    <row r="72" s="12" customFormat="1" ht="12.75"/>
    <row r="73" s="12" customFormat="1" ht="12.75"/>
    <row r="74" s="12" customFormat="1" ht="12.75"/>
    <row r="75" s="12" customFormat="1" ht="12.75"/>
    <row r="76" s="12" customFormat="1" ht="12.75"/>
    <row r="77" s="12" customFormat="1" ht="12.75"/>
    <row r="78" s="12" customFormat="1" ht="12.75"/>
    <row r="79" s="12" customFormat="1" ht="12.75"/>
    <row r="80" s="12" customFormat="1" ht="12.75"/>
    <row r="81" s="12" customFormat="1" ht="12.75"/>
    <row r="82" s="12" customFormat="1" ht="12.75"/>
    <row r="83" s="12" customFormat="1" ht="12.75"/>
    <row r="84" s="12" customFormat="1" ht="12.75"/>
    <row r="85" s="12" customFormat="1" ht="12.75"/>
    <row r="86" s="12" customFormat="1" ht="12.75"/>
    <row r="87" s="12" customFormat="1" ht="12.75"/>
    <row r="88" s="12" customFormat="1" ht="12.75"/>
    <row r="89" s="12" customFormat="1" ht="12.75"/>
    <row r="90" s="12" customFormat="1" ht="12.75"/>
    <row r="91" s="12" customFormat="1" ht="12.75"/>
    <row r="92" s="12" customFormat="1" ht="12.75"/>
    <row r="93" s="12" customFormat="1" ht="12.75"/>
    <row r="94" s="12" customFormat="1" ht="12.75"/>
    <row r="95" s="12" customFormat="1" ht="12.75"/>
    <row r="96" s="12" customFormat="1" ht="12.75"/>
    <row r="97" s="12" customFormat="1" ht="12.75"/>
    <row r="98" s="12" customFormat="1" ht="12.75"/>
    <row r="99" s="12" customFormat="1" ht="12.75"/>
    <row r="100" s="12" customFormat="1" ht="12.75"/>
    <row r="101" s="12" customFormat="1" ht="12.75"/>
    <row r="102" s="12" customFormat="1" ht="12.75"/>
    <row r="103" s="12" customFormat="1" ht="12.75"/>
    <row r="104" s="12" customFormat="1" ht="12.75"/>
    <row r="105" s="12" customFormat="1" ht="12.75"/>
    <row r="106" s="12" customFormat="1" ht="12.75"/>
    <row r="107" s="12" customFormat="1" ht="12.75"/>
    <row r="108" s="12" customFormat="1" ht="12.75"/>
    <row r="109" s="12" customFormat="1" ht="12.75"/>
    <row r="110" s="12" customFormat="1" ht="12.75"/>
    <row r="111" s="12" customFormat="1" ht="12.75"/>
    <row r="112" s="12" customFormat="1" ht="12.75"/>
    <row r="113" s="12" customFormat="1" ht="12.75"/>
    <row r="114" s="12" customFormat="1" ht="12.75"/>
    <row r="115" s="12" customFormat="1" ht="12.75"/>
    <row r="116" s="12" customFormat="1" ht="12.75"/>
    <row r="117" s="12" customFormat="1" ht="12.75"/>
    <row r="118" s="12" customFormat="1" ht="12.75"/>
    <row r="119" s="12" customFormat="1" ht="12.75"/>
    <row r="120" s="12" customFormat="1" ht="12.75"/>
    <row r="121" s="12" customFormat="1" ht="12.75"/>
    <row r="122" s="12" customFormat="1" ht="12.75"/>
    <row r="123" s="12" customFormat="1" ht="12.75"/>
    <row r="124" s="12" customFormat="1" ht="12.75"/>
    <row r="125" s="12" customFormat="1" ht="12.75"/>
    <row r="126" s="12" customFormat="1" ht="12.75"/>
    <row r="127" s="12" customFormat="1" ht="12.75"/>
    <row r="128" s="12" customFormat="1" ht="12.75"/>
    <row r="129" s="12" customFormat="1" ht="12.75"/>
    <row r="130" s="12" customFormat="1" ht="12.75"/>
    <row r="131" s="12" customFormat="1" ht="12.75"/>
    <row r="132" s="12" customFormat="1" ht="12.75"/>
    <row r="133" s="12" customFormat="1" ht="12.75"/>
    <row r="134" s="12" customFormat="1" ht="12.75"/>
    <row r="135" s="12" customFormat="1" ht="12.75"/>
    <row r="136" s="12" customFormat="1" ht="12.75"/>
    <row r="137" s="12" customFormat="1" ht="12.75"/>
    <row r="138" s="12" customFormat="1" ht="12.75"/>
    <row r="139" s="12" customFormat="1" ht="12.75"/>
    <row r="140" s="12" customFormat="1" ht="12.75"/>
    <row r="141" s="12" customFormat="1" ht="12.75"/>
    <row r="142" s="12" customFormat="1" ht="12.75"/>
    <row r="143" s="12" customFormat="1" ht="12.75"/>
    <row r="144" s="12" customFormat="1" ht="12.75"/>
    <row r="145" s="12" customFormat="1" ht="12.75"/>
    <row r="146" s="12" customFormat="1" ht="12.75"/>
    <row r="147" s="12" customFormat="1" ht="12.75"/>
    <row r="148" s="12" customFormat="1" ht="12.75"/>
    <row r="149" s="12" customFormat="1" ht="12.75"/>
    <row r="150" s="12" customFormat="1" ht="12.75"/>
    <row r="151" s="12" customFormat="1" ht="12.75"/>
    <row r="152" s="12" customFormat="1" ht="12.75"/>
    <row r="153" s="12" customFormat="1" ht="12.75"/>
    <row r="154" s="12" customFormat="1" ht="12.75"/>
    <row r="155" s="12" customFormat="1" ht="12.75"/>
    <row r="156" s="12" customFormat="1" ht="12.75"/>
    <row r="157" s="12" customFormat="1" ht="12.75"/>
    <row r="158" s="12" customFormat="1" ht="12.75"/>
    <row r="159" s="12" customFormat="1" ht="12.75"/>
    <row r="160" s="12" customFormat="1" ht="12.75"/>
    <row r="161" s="12" customFormat="1" ht="12.75"/>
    <row r="162" s="12" customFormat="1" ht="12.75"/>
    <row r="163" s="12" customFormat="1" ht="12.75"/>
    <row r="164" s="12" customFormat="1" ht="12.75"/>
  </sheetData>
  <mergeCells count="4">
    <mergeCell ref="E5:F5"/>
    <mergeCell ref="B47:N47"/>
    <mergeCell ref="B48:N48"/>
    <mergeCell ref="B49:N49"/>
  </mergeCells>
  <printOptions/>
  <pageMargins left="0.42" right="0.21" top="0.5905511811023623" bottom="0.1968503937007874" header="0.1968503937007874" footer="0"/>
  <pageSetup fitToHeight="1" fitToWidth="1" horizontalDpi="300" verticalDpi="300" orientation="landscape" paperSize="9" scale="68" r:id="rId1"/>
  <ignoredErrors>
    <ignoredError sqref="A47:A4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M26"/>
  <sheetViews>
    <sheetView workbookViewId="0" topLeftCell="A1">
      <selection activeCell="B10" sqref="B10"/>
    </sheetView>
  </sheetViews>
  <sheetFormatPr defaultColWidth="11.421875" defaultRowHeight="12.75"/>
  <cols>
    <col min="1" max="1" width="2.7109375" style="0" customWidth="1"/>
    <col min="2" max="2" width="21.57421875" style="0" customWidth="1"/>
    <col min="4" max="4" width="10.00390625" style="0" customWidth="1"/>
    <col min="5" max="5" width="10.140625" style="0" customWidth="1"/>
    <col min="6" max="6" width="15.8515625" style="0" customWidth="1"/>
    <col min="7" max="7" width="16.00390625" style="0" customWidth="1"/>
    <col min="8" max="8" width="17.8515625" style="0" customWidth="1"/>
    <col min="9" max="9" width="17.140625" style="0" customWidth="1"/>
    <col min="10" max="10" width="16.28125" style="0" customWidth="1"/>
    <col min="11" max="11" width="17.57421875" style="0" customWidth="1"/>
  </cols>
  <sheetData>
    <row r="1" spans="1:13" ht="12.75">
      <c r="A1" s="51"/>
      <c r="L1" s="30"/>
      <c r="M1" s="30"/>
    </row>
    <row r="2" spans="1:13" ht="12.75">
      <c r="A2" s="26" t="s">
        <v>31</v>
      </c>
      <c r="B2" s="53"/>
      <c r="C2" s="34"/>
      <c r="D2" s="34"/>
      <c r="E2" s="34"/>
      <c r="F2" s="34"/>
      <c r="G2" s="34"/>
      <c r="H2" s="34"/>
      <c r="I2" s="34"/>
      <c r="J2" s="34"/>
      <c r="K2" s="34"/>
      <c r="L2" s="30"/>
      <c r="M2" s="30"/>
    </row>
    <row r="3" spans="1:13" ht="12.75">
      <c r="A3" s="8" t="s">
        <v>88</v>
      </c>
      <c r="B3" s="28"/>
      <c r="C3" s="27"/>
      <c r="D3" s="27"/>
      <c r="E3" s="1"/>
      <c r="F3" s="34"/>
      <c r="G3" s="34"/>
      <c r="H3" s="70"/>
      <c r="I3" s="70"/>
      <c r="J3" s="70"/>
      <c r="K3" s="70"/>
      <c r="L3" s="30"/>
      <c r="M3" s="30"/>
    </row>
    <row r="4" spans="1:13" ht="12.75">
      <c r="A4" s="34"/>
      <c r="B4" s="34"/>
      <c r="C4" s="34"/>
      <c r="D4" s="34"/>
      <c r="E4" s="34"/>
      <c r="F4" s="34"/>
      <c r="G4" s="34"/>
      <c r="H4" s="71"/>
      <c r="I4" s="70"/>
      <c r="J4" s="70"/>
      <c r="K4" s="70"/>
      <c r="L4" s="30"/>
      <c r="M4" s="30"/>
    </row>
    <row r="5" spans="1:13" ht="12.75">
      <c r="A5" s="52" t="s">
        <v>32</v>
      </c>
      <c r="B5" s="29"/>
      <c r="C5" s="52"/>
      <c r="D5" s="29"/>
      <c r="E5" s="34"/>
      <c r="F5" s="34"/>
      <c r="G5" s="34"/>
      <c r="H5" s="70"/>
      <c r="I5" s="70"/>
      <c r="J5" s="70"/>
      <c r="K5" s="70"/>
      <c r="L5" s="30"/>
      <c r="M5" s="30"/>
    </row>
    <row r="6" spans="1:13" ht="12.75">
      <c r="A6" s="7" t="s">
        <v>1</v>
      </c>
      <c r="B6" s="35"/>
      <c r="C6" s="35"/>
      <c r="D6" s="91" t="s">
        <v>15</v>
      </c>
      <c r="E6" s="89"/>
      <c r="F6" s="36" t="s">
        <v>33</v>
      </c>
      <c r="G6" s="36" t="s">
        <v>6</v>
      </c>
      <c r="H6" s="72" t="s">
        <v>34</v>
      </c>
      <c r="I6" s="73" t="s">
        <v>33</v>
      </c>
      <c r="J6" s="73" t="s">
        <v>6</v>
      </c>
      <c r="K6" s="72" t="s">
        <v>34</v>
      </c>
      <c r="L6" s="31"/>
      <c r="M6" s="30"/>
    </row>
    <row r="7" spans="1:13" ht="12.75">
      <c r="A7" s="29"/>
      <c r="B7" s="29"/>
      <c r="C7" s="29"/>
      <c r="D7" s="64" t="s">
        <v>8</v>
      </c>
      <c r="E7" s="64" t="s">
        <v>9</v>
      </c>
      <c r="F7" s="37" t="s">
        <v>57</v>
      </c>
      <c r="G7" s="37" t="s">
        <v>35</v>
      </c>
      <c r="H7" s="74" t="s">
        <v>56</v>
      </c>
      <c r="I7" s="74" t="s">
        <v>58</v>
      </c>
      <c r="J7" s="74" t="s">
        <v>35</v>
      </c>
      <c r="K7" s="74" t="s">
        <v>56</v>
      </c>
      <c r="L7" s="30"/>
      <c r="M7" s="30"/>
    </row>
    <row r="8" spans="1:13" ht="12.75">
      <c r="A8" s="38"/>
      <c r="B8" s="38"/>
      <c r="C8" s="38"/>
      <c r="D8" s="38"/>
      <c r="E8" s="38"/>
      <c r="F8" s="39" t="s">
        <v>65</v>
      </c>
      <c r="G8" s="39" t="s">
        <v>63</v>
      </c>
      <c r="H8" s="75" t="s">
        <v>64</v>
      </c>
      <c r="I8" s="75" t="s">
        <v>2</v>
      </c>
      <c r="J8" s="76" t="s">
        <v>36</v>
      </c>
      <c r="K8" s="76" t="s">
        <v>36</v>
      </c>
      <c r="L8" s="30"/>
      <c r="M8" s="30"/>
    </row>
    <row r="9" spans="1:13" ht="12.75">
      <c r="A9" s="29"/>
      <c r="B9" s="29"/>
      <c r="C9" s="29"/>
      <c r="D9" s="40"/>
      <c r="E9" s="40"/>
      <c r="F9" s="41"/>
      <c r="G9" s="41"/>
      <c r="H9" s="77"/>
      <c r="I9" s="77"/>
      <c r="J9" s="78"/>
      <c r="K9" s="78"/>
      <c r="L9" s="30"/>
      <c r="M9" s="30"/>
    </row>
    <row r="10" spans="1:13" ht="12.75">
      <c r="A10" s="57">
        <v>1</v>
      </c>
      <c r="B10" s="52" t="s">
        <v>46</v>
      </c>
      <c r="C10" s="29"/>
      <c r="D10" s="43">
        <v>1.14</v>
      </c>
      <c r="E10" s="92">
        <v>0.005</v>
      </c>
      <c r="F10" s="44">
        <v>83638186</v>
      </c>
      <c r="G10" s="44">
        <v>83638186</v>
      </c>
      <c r="H10" s="79">
        <f>G10-F10</f>
        <v>0</v>
      </c>
      <c r="I10" s="79">
        <v>73645605</v>
      </c>
      <c r="J10" s="79">
        <v>73983855</v>
      </c>
      <c r="K10" s="79">
        <f>J10-I10</f>
        <v>338250</v>
      </c>
      <c r="L10" s="30"/>
      <c r="M10" s="30"/>
    </row>
    <row r="11" spans="1:13" ht="12.75">
      <c r="A11" s="57">
        <v>2</v>
      </c>
      <c r="B11" s="56" t="s">
        <v>47</v>
      </c>
      <c r="C11" s="29"/>
      <c r="D11" s="43">
        <v>0.4</v>
      </c>
      <c r="E11" s="43">
        <v>0.02</v>
      </c>
      <c r="F11" s="44">
        <v>23297181</v>
      </c>
      <c r="G11" s="44">
        <v>23297181</v>
      </c>
      <c r="H11" s="79">
        <f>G11-F11</f>
        <v>0</v>
      </c>
      <c r="I11" s="79">
        <v>60595355</v>
      </c>
      <c r="J11" s="79">
        <v>61740229</v>
      </c>
      <c r="K11" s="79">
        <f>J11-I11</f>
        <v>1144874</v>
      </c>
      <c r="L11" s="30"/>
      <c r="M11" s="30"/>
    </row>
    <row r="12" spans="1:13" ht="12.75">
      <c r="A12" s="29"/>
      <c r="B12" s="29"/>
      <c r="C12" s="29"/>
      <c r="D12" s="40"/>
      <c r="E12" s="40"/>
      <c r="F12" s="44"/>
      <c r="G12" s="44"/>
      <c r="H12" s="79"/>
      <c r="I12" s="79"/>
      <c r="J12" s="79"/>
      <c r="K12" s="79"/>
      <c r="L12" s="30"/>
      <c r="M12" s="30"/>
    </row>
    <row r="13" spans="1:13" s="29" customFormat="1" ht="12.75">
      <c r="A13" s="34"/>
      <c r="B13" s="34"/>
      <c r="C13" s="34"/>
      <c r="D13" s="45"/>
      <c r="E13" s="45"/>
      <c r="F13" s="46"/>
      <c r="G13" s="46"/>
      <c r="H13" s="80"/>
      <c r="I13" s="80"/>
      <c r="J13" s="80"/>
      <c r="K13" s="80"/>
      <c r="L13" s="30"/>
      <c r="M13" s="32"/>
    </row>
    <row r="14" spans="1:13" s="29" customFormat="1" ht="12.75">
      <c r="A14" s="52" t="s">
        <v>37</v>
      </c>
      <c r="C14" s="52"/>
      <c r="D14" s="52"/>
      <c r="F14" s="52"/>
      <c r="G14" s="46"/>
      <c r="H14" s="80"/>
      <c r="I14" s="80"/>
      <c r="J14" s="80"/>
      <c r="K14" s="80"/>
      <c r="L14" s="30"/>
      <c r="M14" s="32"/>
    </row>
    <row r="15" spans="1:13" s="29" customFormat="1" ht="12.75">
      <c r="A15" s="7" t="s">
        <v>1</v>
      </c>
      <c r="B15" s="35"/>
      <c r="C15" s="35"/>
      <c r="D15" s="91" t="s">
        <v>15</v>
      </c>
      <c r="E15" s="89"/>
      <c r="F15" s="47" t="s">
        <v>38</v>
      </c>
      <c r="G15" s="47" t="s">
        <v>38</v>
      </c>
      <c r="H15" s="81" t="s">
        <v>39</v>
      </c>
      <c r="I15" s="81" t="s">
        <v>40</v>
      </c>
      <c r="J15" s="79"/>
      <c r="K15" s="79"/>
      <c r="L15" s="30"/>
      <c r="M15" s="32"/>
    </row>
    <row r="16" spans="4:13" s="29" customFormat="1" ht="10.5">
      <c r="D16" s="64" t="s">
        <v>8</v>
      </c>
      <c r="E16" s="64" t="s">
        <v>9</v>
      </c>
      <c r="F16" s="42" t="s">
        <v>61</v>
      </c>
      <c r="G16" s="42" t="s">
        <v>61</v>
      </c>
      <c r="H16" s="77" t="s">
        <v>41</v>
      </c>
      <c r="I16" s="77" t="s">
        <v>56</v>
      </c>
      <c r="J16" s="79"/>
      <c r="K16" s="79"/>
      <c r="L16" s="32"/>
      <c r="M16" s="32"/>
    </row>
    <row r="17" spans="1:13" ht="12.75">
      <c r="A17" s="29"/>
      <c r="B17" s="29"/>
      <c r="C17" s="29"/>
      <c r="D17" s="40"/>
      <c r="E17" s="40"/>
      <c r="F17" s="42" t="s">
        <v>59</v>
      </c>
      <c r="G17" s="41" t="s">
        <v>42</v>
      </c>
      <c r="H17" s="78" t="s">
        <v>62</v>
      </c>
      <c r="I17" s="77" t="s">
        <v>60</v>
      </c>
      <c r="J17" s="79"/>
      <c r="K17" s="79"/>
      <c r="L17" s="32"/>
      <c r="M17" s="30"/>
    </row>
    <row r="18" spans="1:13" s="29" customFormat="1" ht="10.5">
      <c r="A18" s="38"/>
      <c r="B18" s="38"/>
      <c r="C18" s="38"/>
      <c r="D18" s="48"/>
      <c r="E18" s="48"/>
      <c r="F18" s="49" t="s">
        <v>43</v>
      </c>
      <c r="G18" s="49" t="s">
        <v>44</v>
      </c>
      <c r="H18" s="82" t="s">
        <v>45</v>
      </c>
      <c r="I18" s="82" t="s">
        <v>45</v>
      </c>
      <c r="J18" s="79"/>
      <c r="K18" s="79"/>
      <c r="L18" s="32"/>
      <c r="M18" s="32"/>
    </row>
    <row r="19" spans="1:13" ht="12.75">
      <c r="A19" s="29"/>
      <c r="B19" s="29"/>
      <c r="C19" s="34"/>
      <c r="D19" s="45"/>
      <c r="E19" s="45"/>
      <c r="F19" s="46"/>
      <c r="G19" s="46"/>
      <c r="H19" s="80"/>
      <c r="I19" s="80"/>
      <c r="J19" s="80"/>
      <c r="K19" s="80"/>
      <c r="L19" s="32"/>
      <c r="M19" s="30"/>
    </row>
    <row r="20" spans="1:13" ht="12.75">
      <c r="A20" s="57">
        <v>3</v>
      </c>
      <c r="B20" s="29" t="s">
        <v>48</v>
      </c>
      <c r="C20" s="29"/>
      <c r="D20" s="43">
        <v>0.97</v>
      </c>
      <c r="E20" s="43">
        <v>0.01</v>
      </c>
      <c r="F20" s="44">
        <v>69970172</v>
      </c>
      <c r="G20" s="44">
        <v>80175882</v>
      </c>
      <c r="H20" s="79">
        <v>150686314</v>
      </c>
      <c r="I20" s="79">
        <f>+H20-G20-F20</f>
        <v>540260</v>
      </c>
      <c r="J20" s="79"/>
      <c r="K20" s="79"/>
      <c r="L20" s="30"/>
      <c r="M20" s="30"/>
    </row>
    <row r="21" spans="1:13" ht="12.75">
      <c r="A21" s="29"/>
      <c r="B21" s="34"/>
      <c r="C21" s="34"/>
      <c r="D21" s="45"/>
      <c r="E21" s="45"/>
      <c r="F21" s="46"/>
      <c r="G21" s="46"/>
      <c r="H21" s="80"/>
      <c r="I21" s="79"/>
      <c r="J21" s="80"/>
      <c r="K21" s="80"/>
      <c r="L21" s="32"/>
      <c r="M21" s="30"/>
    </row>
    <row r="22" spans="1:13" ht="12.75">
      <c r="A22" s="34"/>
      <c r="B22" s="34"/>
      <c r="C22" s="34"/>
      <c r="D22" s="45"/>
      <c r="E22" s="45"/>
      <c r="F22" s="46"/>
      <c r="G22" s="46"/>
      <c r="H22" s="46"/>
      <c r="I22" s="46"/>
      <c r="J22" s="46"/>
      <c r="K22" s="46"/>
      <c r="L22" s="30"/>
      <c r="M22" s="30"/>
    </row>
    <row r="23" spans="1:13" ht="12.75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30"/>
      <c r="M23" s="30"/>
    </row>
    <row r="24" spans="1:13" ht="12.75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0"/>
      <c r="M24" s="30"/>
    </row>
    <row r="25" spans="1:13" ht="12.75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0"/>
      <c r="M25" s="30"/>
    </row>
    <row r="26" spans="1:13" ht="12.75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</row>
  </sheetData>
  <mergeCells count="2">
    <mergeCell ref="D6:E6"/>
    <mergeCell ref="D15:E15"/>
  </mergeCells>
  <printOptions/>
  <pageMargins left="0.7480314960629921" right="0.45" top="0.984251968503937" bottom="0.984251968503937" header="0" footer="0"/>
  <pageSetup fitToHeight="1" fitToWidth="1" horizontalDpi="300" verticalDpi="3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sponce</cp:lastModifiedBy>
  <cp:lastPrinted>2010-06-07T17:11:13Z</cp:lastPrinted>
  <dcterms:created xsi:type="dcterms:W3CDTF">1998-12-29T20:15:03Z</dcterms:created>
  <dcterms:modified xsi:type="dcterms:W3CDTF">2010-06-07T17:13:57Z</dcterms:modified>
  <cp:category/>
  <cp:version/>
  <cp:contentType/>
  <cp:contentStatus/>
</cp:coreProperties>
</file>