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'Vida'!$A$1:$M$44</definedName>
  </definedNames>
  <calcPr fullCalcOnLoad="1"/>
</workbook>
</file>

<file path=xl/sharedStrings.xml><?xml version="1.0" encoding="utf-8"?>
<sst xmlns="http://schemas.openxmlformats.org/spreadsheetml/2006/main" count="111" uniqueCount="85">
  <si>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</si>
  <si>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</si>
  <si>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</si>
  <si>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</si>
  <si>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</si>
  <si>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</si>
  <si>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</si>
  <si>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</si>
  <si>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</si>
  <si>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</si>
  <si>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</si>
  <si>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</si>
  <si>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</si>
  <si>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</si>
  <si>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</si>
  <si>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</si>
  <si>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</si>
  <si>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</si>
  <si>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</si>
  <si>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</si>
  <si>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</si>
  <si>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</si>
  <si>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>PAT. RIESGO</t>
  </si>
  <si>
    <t>RES. PREVIS.</t>
  </si>
  <si>
    <t>RES. NO PREVIS.</t>
  </si>
  <si>
    <t>RES. ADIC.</t>
  </si>
  <si>
    <t>INVERSIONES NO</t>
  </si>
  <si>
    <t>Ohio National</t>
  </si>
  <si>
    <t xml:space="preserve">Huelén </t>
  </si>
  <si>
    <t>Banchile</t>
  </si>
  <si>
    <t xml:space="preserve">  </t>
  </si>
  <si>
    <t>CN Life</t>
  </si>
  <si>
    <t xml:space="preserve">Euroamérica </t>
  </si>
  <si>
    <t>Bci</t>
  </si>
  <si>
    <t xml:space="preserve">ING </t>
  </si>
  <si>
    <t>Principal</t>
  </si>
  <si>
    <t xml:space="preserve">Cardif   </t>
  </si>
  <si>
    <t>Penta</t>
  </si>
  <si>
    <t>Bice</t>
  </si>
  <si>
    <t xml:space="preserve">Mapfre  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</si>
  <si>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</si>
  <si>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</si>
  <si>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</si>
  <si>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</si>
  <si>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</si>
  <si>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</si>
  <si>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</si>
  <si>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</si>
  <si>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</si>
  <si>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</si>
  <si>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</si>
  <si>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</si>
  <si>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</si>
  <si>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</si>
  <si>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</si>
  <si>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</si>
  <si>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</si>
  <si>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</si>
  <si>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 xml:space="preserve">CLC </t>
  </si>
  <si>
    <t>Santander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</si>
  <si>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</si>
  <si>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</si>
  <si>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</si>
  <si>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</si>
  <si>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</si>
  <si>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</si>
  <si>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</si>
  <si>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</si>
  <si>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</si>
  <si>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</si>
  <si>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</si>
  <si>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</si>
  <si>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</si>
  <si>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</si>
  <si>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</si>
  <si>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</si>
  <si>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 xml:space="preserve">Ace </t>
  </si>
  <si>
    <t>BBVA</t>
  </si>
  <si>
    <t>Met Life</t>
  </si>
  <si>
    <t xml:space="preserve">CorpVida  </t>
  </si>
  <si>
    <t xml:space="preserve">Security Previsión </t>
  </si>
  <si>
    <t>(al 30 de septiembre de 2008, montos expresados en miles de pesos)</t>
  </si>
  <si>
    <t>RBS (1)</t>
  </si>
  <si>
    <t>(1)</t>
  </si>
  <si>
    <t>Por resolución N°475 del 28.07.2008 de esta Superintendencia, se aprobó el cambio de nombre de ABN Amro (Chile) Seguros de Vida S.A. por el de RBS (Chile) Seguros de Vida S.A.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</si>
</sst>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 quotePrefix="1">
      <alignment horizontal="right"/>
    </xf>
    <xf numFmtId="3" fontId="4" fillId="0" borderId="3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justify"/>
    </xf>
    <xf numFmtId="3" fontId="4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O63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3" width="14.00390625" style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5.7109375" style="1" customWidth="1"/>
    <col min="11" max="11" width="16.28125" style="1" customWidth="1"/>
    <col min="12" max="12" width="15.140625" style="1" customWidth="1"/>
    <col min="13" max="13" width="14.28125" style="1" customWidth="1"/>
    <col min="14" max="14" width="14.57421875" style="1" bestFit="1" customWidth="1"/>
    <col min="15" max="16384" width="11.421875" style="1" customWidth="1"/>
  </cols>
  <sheetData>
    <row r="2" spans="1:5" ht="12.75">
      <c r="A2" s="27" t="s">
        <v>0</v>
      </c>
      <c r="B2" s="27"/>
      <c r="C2" s="28"/>
      <c r="D2" s="28"/>
      <c r="E2" s="10"/>
    </row>
    <row r="3" spans="1:4" ht="12.75">
      <c r="A3" s="29" t="s">
        <v>60</v>
      </c>
      <c r="B3" s="29"/>
      <c r="C3" s="28"/>
      <c r="D3" s="28"/>
    </row>
    <row r="4" spans="1:13" ht="12.75">
      <c r="A4" s="8" t="s">
        <v>81</v>
      </c>
      <c r="B4" s="29"/>
      <c r="C4" s="28"/>
      <c r="D4" s="28"/>
      <c r="M4" s="5"/>
    </row>
    <row r="5" spans="1:14" ht="13.5" customHeight="1">
      <c r="A5" s="7" t="s">
        <v>1</v>
      </c>
      <c r="B5" s="7"/>
      <c r="C5" s="9" t="s">
        <v>2</v>
      </c>
      <c r="D5" s="75" t="s">
        <v>15</v>
      </c>
      <c r="E5" s="75"/>
      <c r="F5" s="9" t="s">
        <v>3</v>
      </c>
      <c r="G5" s="51" t="s">
        <v>4</v>
      </c>
      <c r="H5" s="51" t="s">
        <v>5</v>
      </c>
      <c r="I5" s="9" t="s">
        <v>26</v>
      </c>
      <c r="J5" s="9" t="s">
        <v>6</v>
      </c>
      <c r="K5" s="9" t="s">
        <v>6</v>
      </c>
      <c r="L5" s="9" t="s">
        <v>6</v>
      </c>
      <c r="M5" s="9" t="s">
        <v>6</v>
      </c>
      <c r="N5" s="10"/>
    </row>
    <row r="6" spans="1:14" ht="12.75">
      <c r="A6" s="2"/>
      <c r="B6" s="2"/>
      <c r="C6" s="6" t="s">
        <v>7</v>
      </c>
      <c r="D6" s="68" t="s">
        <v>8</v>
      </c>
      <c r="E6" s="68" t="s">
        <v>9</v>
      </c>
      <c r="F6" s="6" t="s">
        <v>10</v>
      </c>
      <c r="G6" s="45" t="s">
        <v>11</v>
      </c>
      <c r="H6" s="68" t="s">
        <v>12</v>
      </c>
      <c r="I6" s="68" t="s">
        <v>13</v>
      </c>
      <c r="J6" s="68" t="s">
        <v>23</v>
      </c>
      <c r="K6" s="68" t="s">
        <v>24</v>
      </c>
      <c r="L6" s="69" t="s">
        <v>25</v>
      </c>
      <c r="M6" s="70" t="s">
        <v>22</v>
      </c>
      <c r="N6" s="10"/>
    </row>
    <row r="7" spans="1:13" ht="12.75">
      <c r="A7" s="5"/>
      <c r="B7" s="5"/>
      <c r="C7" s="5"/>
      <c r="D7" s="5"/>
      <c r="E7" s="5"/>
      <c r="F7" s="15" t="s">
        <v>14</v>
      </c>
      <c r="G7" s="15" t="s">
        <v>7</v>
      </c>
      <c r="H7" s="15" t="s">
        <v>14</v>
      </c>
      <c r="I7" s="53"/>
      <c r="J7" s="71"/>
      <c r="K7" s="71"/>
      <c r="L7" s="71"/>
      <c r="M7" s="71"/>
    </row>
    <row r="8" spans="1:13" ht="12.75">
      <c r="A8" s="2"/>
      <c r="B8" s="2"/>
      <c r="C8" s="2"/>
      <c r="D8" s="2"/>
      <c r="E8" s="2"/>
      <c r="F8" s="3"/>
      <c r="G8" s="6"/>
      <c r="H8" s="3"/>
      <c r="I8" s="4"/>
      <c r="J8" s="2"/>
      <c r="K8" s="2"/>
      <c r="L8" s="2"/>
      <c r="M8" s="2"/>
    </row>
    <row r="9" spans="1:13" ht="12.75">
      <c r="A9" s="27" t="s">
        <v>61</v>
      </c>
      <c r="B9" s="2"/>
      <c r="C9" s="2"/>
      <c r="D9" s="2"/>
      <c r="E9" s="2"/>
      <c r="F9" s="3"/>
      <c r="G9" s="12"/>
      <c r="H9" s="11"/>
      <c r="I9" s="4"/>
      <c r="J9" s="2"/>
      <c r="K9" s="2"/>
      <c r="L9" s="2"/>
      <c r="M9" s="2"/>
    </row>
    <row r="10" spans="1:13" s="12" customFormat="1" ht="12.75">
      <c r="A10" s="11">
        <v>1</v>
      </c>
      <c r="B10" s="72" t="s">
        <v>76</v>
      </c>
      <c r="C10" s="12">
        <v>1888951</v>
      </c>
      <c r="D10" s="14">
        <v>1.17</v>
      </c>
      <c r="E10" s="14">
        <v>0.87</v>
      </c>
      <c r="F10" s="12">
        <v>2518638</v>
      </c>
      <c r="G10" s="12">
        <f aca="true" t="shared" si="0" ref="G10:G34">+J10+K10+L10+M10</f>
        <v>2595395</v>
      </c>
      <c r="H10" s="11">
        <f aca="true" t="shared" si="1" ref="H10:H34">G10-F10</f>
        <v>76757</v>
      </c>
      <c r="I10" s="12">
        <v>6155</v>
      </c>
      <c r="J10" s="12">
        <v>0</v>
      </c>
      <c r="K10" s="12">
        <v>629687</v>
      </c>
      <c r="L10" s="12">
        <v>0</v>
      </c>
      <c r="M10" s="12">
        <v>1965708</v>
      </c>
    </row>
    <row r="11" spans="1:13" s="12" customFormat="1" ht="12.75">
      <c r="A11" s="11">
        <v>2</v>
      </c>
      <c r="B11" s="72" t="s">
        <v>29</v>
      </c>
      <c r="C11" s="12">
        <v>11117976</v>
      </c>
      <c r="D11" s="14">
        <v>2.51</v>
      </c>
      <c r="E11" s="14">
        <v>0.69</v>
      </c>
      <c r="F11" s="12">
        <v>40908658</v>
      </c>
      <c r="G11" s="12">
        <f t="shared" si="0"/>
        <v>47814624</v>
      </c>
      <c r="H11" s="11">
        <f t="shared" si="1"/>
        <v>6905966</v>
      </c>
      <c r="I11" s="12">
        <v>2247802</v>
      </c>
      <c r="J11" s="12">
        <v>0</v>
      </c>
      <c r="K11" s="12">
        <v>29812677</v>
      </c>
      <c r="L11" s="12">
        <v>0</v>
      </c>
      <c r="M11" s="12">
        <v>18001947</v>
      </c>
    </row>
    <row r="12" spans="1:14" s="11" customFormat="1" ht="12.75">
      <c r="A12" s="11">
        <v>3</v>
      </c>
      <c r="B12" s="13" t="s">
        <v>77</v>
      </c>
      <c r="C12" s="12">
        <v>13067301</v>
      </c>
      <c r="D12" s="14">
        <v>11.17</v>
      </c>
      <c r="E12" s="14">
        <v>0.19</v>
      </c>
      <c r="F12" s="12">
        <v>243410073</v>
      </c>
      <c r="G12" s="12">
        <f t="shared" si="0"/>
        <v>250411064</v>
      </c>
      <c r="H12" s="11">
        <f t="shared" si="1"/>
        <v>7000991</v>
      </c>
      <c r="I12" s="12">
        <v>2292752</v>
      </c>
      <c r="J12" s="12">
        <v>211823177</v>
      </c>
      <c r="K12" s="12">
        <v>18519595</v>
      </c>
      <c r="L12" s="12">
        <v>0</v>
      </c>
      <c r="M12" s="12">
        <v>20068292</v>
      </c>
      <c r="N12" s="12"/>
    </row>
    <row r="13" spans="1:13" s="12" customFormat="1" ht="12.75">
      <c r="A13" s="11">
        <v>4</v>
      </c>
      <c r="B13" s="72" t="s">
        <v>33</v>
      </c>
      <c r="C13" s="12">
        <v>9450698</v>
      </c>
      <c r="D13" s="14">
        <v>7.25</v>
      </c>
      <c r="E13" s="14">
        <v>0.92</v>
      </c>
      <c r="F13" s="12">
        <v>85447943</v>
      </c>
      <c r="G13" s="12">
        <f t="shared" si="0"/>
        <v>92448963</v>
      </c>
      <c r="H13" s="11">
        <f t="shared" si="1"/>
        <v>7001020</v>
      </c>
      <c r="I13" s="12">
        <v>595287</v>
      </c>
      <c r="J13" s="12">
        <v>44673300</v>
      </c>
      <c r="K13" s="12">
        <v>30749845</v>
      </c>
      <c r="L13" s="12">
        <v>8836</v>
      </c>
      <c r="M13" s="12">
        <v>17016982</v>
      </c>
    </row>
    <row r="14" spans="1:13" s="12" customFormat="1" ht="12.75">
      <c r="A14" s="11">
        <v>5</v>
      </c>
      <c r="B14" s="72" t="s">
        <v>38</v>
      </c>
      <c r="C14" s="12">
        <v>96492960</v>
      </c>
      <c r="D14" s="14">
        <v>12.24</v>
      </c>
      <c r="E14" s="14">
        <v>0.75</v>
      </c>
      <c r="F14" s="12">
        <v>1586306961</v>
      </c>
      <c r="G14" s="12">
        <f t="shared" si="0"/>
        <v>1590093786</v>
      </c>
      <c r="H14" s="11">
        <f t="shared" si="1"/>
        <v>3786825</v>
      </c>
      <c r="I14" s="12">
        <v>81779219</v>
      </c>
      <c r="J14" s="12">
        <v>1426588203</v>
      </c>
      <c r="K14" s="12">
        <v>64138825</v>
      </c>
      <c r="L14" s="12">
        <v>376386</v>
      </c>
      <c r="M14" s="12">
        <v>98990372</v>
      </c>
    </row>
    <row r="15" spans="1:13" s="12" customFormat="1" ht="12.75">
      <c r="A15" s="11">
        <v>6</v>
      </c>
      <c r="B15" s="72" t="s">
        <v>36</v>
      </c>
      <c r="C15" s="12">
        <v>12988805</v>
      </c>
      <c r="D15" s="14">
        <v>2.31</v>
      </c>
      <c r="E15" s="14">
        <v>0.62</v>
      </c>
      <c r="F15" s="12">
        <v>48007935</v>
      </c>
      <c r="G15" s="12">
        <f t="shared" si="0"/>
        <v>59506254</v>
      </c>
      <c r="H15" s="11">
        <f t="shared" si="1"/>
        <v>11498319</v>
      </c>
      <c r="I15" s="12">
        <v>711646</v>
      </c>
      <c r="J15" s="12">
        <v>0</v>
      </c>
      <c r="K15" s="12">
        <v>35019130</v>
      </c>
      <c r="L15" s="12">
        <v>0</v>
      </c>
      <c r="M15" s="12">
        <v>24487124</v>
      </c>
    </row>
    <row r="16" spans="1:13" s="11" customFormat="1" ht="12.75">
      <c r="A16" s="11">
        <v>7</v>
      </c>
      <c r="B16" s="13" t="s">
        <v>17</v>
      </c>
      <c r="C16" s="12">
        <v>45583999</v>
      </c>
      <c r="D16" s="14">
        <v>9.72</v>
      </c>
      <c r="E16" s="14">
        <v>0.38</v>
      </c>
      <c r="F16" s="12">
        <v>850837103</v>
      </c>
      <c r="G16" s="12">
        <f t="shared" si="0"/>
        <v>875551964</v>
      </c>
      <c r="H16" s="11">
        <f t="shared" si="1"/>
        <v>24714861</v>
      </c>
      <c r="I16" s="12">
        <v>7955710</v>
      </c>
      <c r="J16" s="12">
        <v>687221359</v>
      </c>
      <c r="K16" s="12">
        <v>118165856</v>
      </c>
      <c r="L16" s="12">
        <v>2546565</v>
      </c>
      <c r="M16" s="12">
        <v>67618184</v>
      </c>
    </row>
    <row r="17" spans="1:13" s="12" customFormat="1" ht="12.75">
      <c r="A17" s="11">
        <v>8</v>
      </c>
      <c r="B17" s="13" t="s">
        <v>58</v>
      </c>
      <c r="C17" s="12">
        <v>1888951</v>
      </c>
      <c r="D17" s="14">
        <v>0.68</v>
      </c>
      <c r="E17" s="14">
        <v>0.25</v>
      </c>
      <c r="F17" s="12">
        <v>2799928</v>
      </c>
      <c r="G17" s="12">
        <f t="shared" si="0"/>
        <v>3231226</v>
      </c>
      <c r="H17" s="11">
        <f t="shared" si="1"/>
        <v>431298</v>
      </c>
      <c r="I17" s="12">
        <v>33548</v>
      </c>
      <c r="J17" s="12">
        <v>0</v>
      </c>
      <c r="K17" s="12">
        <v>910977</v>
      </c>
      <c r="L17" s="12">
        <v>0</v>
      </c>
      <c r="M17" s="12">
        <v>2320249</v>
      </c>
    </row>
    <row r="18" spans="1:14" s="18" customFormat="1" ht="12.75">
      <c r="A18" s="11">
        <v>9</v>
      </c>
      <c r="B18" s="72" t="s">
        <v>31</v>
      </c>
      <c r="C18" s="11">
        <v>16488613</v>
      </c>
      <c r="D18" s="17">
        <v>6.2</v>
      </c>
      <c r="E18" s="17">
        <v>0.25</v>
      </c>
      <c r="F18" s="11">
        <v>316998106</v>
      </c>
      <c r="G18" s="12">
        <f t="shared" si="0"/>
        <v>349451312</v>
      </c>
      <c r="H18" s="11">
        <f t="shared" si="1"/>
        <v>32453206</v>
      </c>
      <c r="I18" s="11">
        <v>3989271</v>
      </c>
      <c r="J18" s="11">
        <v>297722945</v>
      </c>
      <c r="K18" s="11">
        <v>2651614</v>
      </c>
      <c r="L18" s="11">
        <v>134934</v>
      </c>
      <c r="M18" s="11">
        <v>48941819</v>
      </c>
      <c r="N18" s="12"/>
    </row>
    <row r="19" spans="1:13" s="12" customFormat="1" ht="12.75">
      <c r="A19" s="11">
        <v>10</v>
      </c>
      <c r="B19" s="72" t="s">
        <v>18</v>
      </c>
      <c r="C19" s="12">
        <v>138608412</v>
      </c>
      <c r="D19" s="14">
        <v>8.85</v>
      </c>
      <c r="E19" s="14">
        <v>0.58</v>
      </c>
      <c r="F19" s="12">
        <v>2229288615</v>
      </c>
      <c r="G19" s="12">
        <f t="shared" si="0"/>
        <v>2328309622</v>
      </c>
      <c r="H19" s="11">
        <f t="shared" si="1"/>
        <v>99021007</v>
      </c>
      <c r="I19" s="12">
        <v>56398049</v>
      </c>
      <c r="J19" s="12">
        <v>1918061069</v>
      </c>
      <c r="K19" s="12">
        <v>169827826</v>
      </c>
      <c r="L19" s="12">
        <v>408040</v>
      </c>
      <c r="M19" s="12">
        <v>240012687</v>
      </c>
    </row>
    <row r="20" spans="1:13" s="12" customFormat="1" ht="12.75">
      <c r="A20" s="11">
        <v>11</v>
      </c>
      <c r="B20" s="72" t="s">
        <v>79</v>
      </c>
      <c r="C20" s="12">
        <v>59205266</v>
      </c>
      <c r="D20" s="14">
        <v>10.31</v>
      </c>
      <c r="E20" s="14">
        <v>0.46</v>
      </c>
      <c r="F20" s="12">
        <v>1129997467</v>
      </c>
      <c r="G20" s="12">
        <f t="shared" si="0"/>
        <v>1164220353</v>
      </c>
      <c r="H20" s="11">
        <f t="shared" si="1"/>
        <v>34222886</v>
      </c>
      <c r="I20" s="12">
        <v>10056849</v>
      </c>
      <c r="J20" s="12">
        <v>1026695095</v>
      </c>
      <c r="K20" s="12">
        <v>44404579</v>
      </c>
      <c r="L20" s="12">
        <v>0</v>
      </c>
      <c r="M20" s="12">
        <v>93120679</v>
      </c>
    </row>
    <row r="21" spans="1:13" s="12" customFormat="1" ht="12.75">
      <c r="A21" s="11">
        <v>12</v>
      </c>
      <c r="B21" s="72" t="s">
        <v>19</v>
      </c>
      <c r="C21" s="12">
        <v>24647952</v>
      </c>
      <c r="D21" s="14">
        <v>9.81</v>
      </c>
      <c r="E21" s="14">
        <v>0.31</v>
      </c>
      <c r="F21" s="12">
        <v>440585021</v>
      </c>
      <c r="G21" s="12">
        <f t="shared" si="0"/>
        <v>444914950</v>
      </c>
      <c r="H21" s="11">
        <f t="shared" si="1"/>
        <v>4329929</v>
      </c>
      <c r="I21" s="12">
        <v>10346857</v>
      </c>
      <c r="J21" s="12">
        <v>362235269</v>
      </c>
      <c r="K21" s="12">
        <v>51301003</v>
      </c>
      <c r="L21" s="12">
        <v>3790205</v>
      </c>
      <c r="M21" s="12">
        <v>27588473</v>
      </c>
    </row>
    <row r="22" spans="1:13" s="12" customFormat="1" ht="12.75">
      <c r="A22" s="11">
        <v>13</v>
      </c>
      <c r="B22" s="13" t="s">
        <v>32</v>
      </c>
      <c r="C22" s="12">
        <v>27014766</v>
      </c>
      <c r="D22" s="14">
        <v>13.37</v>
      </c>
      <c r="E22" s="14">
        <v>0.6</v>
      </c>
      <c r="F22" s="12">
        <v>588891265</v>
      </c>
      <c r="G22" s="12">
        <f t="shared" si="0"/>
        <v>600021533</v>
      </c>
      <c r="H22" s="11">
        <f t="shared" si="1"/>
        <v>11130268</v>
      </c>
      <c r="I22" s="12">
        <v>8697828</v>
      </c>
      <c r="J22" s="12">
        <v>455658965</v>
      </c>
      <c r="K22" s="12">
        <v>104105030</v>
      </c>
      <c r="L22" s="12">
        <v>245983</v>
      </c>
      <c r="M22" s="12">
        <v>40011555</v>
      </c>
    </row>
    <row r="23" spans="1:13" s="12" customFormat="1" ht="12.75">
      <c r="A23" s="11">
        <v>14</v>
      </c>
      <c r="B23" s="72" t="s">
        <v>28</v>
      </c>
      <c r="C23" s="12">
        <v>1888951</v>
      </c>
      <c r="D23" s="14">
        <v>0.54</v>
      </c>
      <c r="E23" s="14">
        <v>0.04</v>
      </c>
      <c r="F23" s="12">
        <v>3407551</v>
      </c>
      <c r="G23" s="12">
        <f t="shared" si="0"/>
        <v>3848042</v>
      </c>
      <c r="H23" s="11">
        <f t="shared" si="1"/>
        <v>440491</v>
      </c>
      <c r="I23" s="12">
        <v>653589</v>
      </c>
      <c r="J23" s="12">
        <v>0</v>
      </c>
      <c r="K23" s="12">
        <v>1518600</v>
      </c>
      <c r="L23" s="12">
        <v>0</v>
      </c>
      <c r="M23" s="12">
        <v>2329442</v>
      </c>
    </row>
    <row r="24" spans="1:14" s="19" customFormat="1" ht="12.75">
      <c r="A24" s="11">
        <v>15</v>
      </c>
      <c r="B24" s="72" t="s">
        <v>34</v>
      </c>
      <c r="C24" s="12">
        <v>115723093</v>
      </c>
      <c r="D24" s="14">
        <v>8.62</v>
      </c>
      <c r="E24" s="14">
        <v>0.1</v>
      </c>
      <c r="F24" s="12">
        <v>2076214877</v>
      </c>
      <c r="G24" s="12">
        <f t="shared" si="0"/>
        <v>2162014449</v>
      </c>
      <c r="H24" s="11">
        <f t="shared" si="1"/>
        <v>85799572</v>
      </c>
      <c r="I24" s="12">
        <v>17619988</v>
      </c>
      <c r="J24" s="12">
        <v>1786630770</v>
      </c>
      <c r="K24" s="12">
        <v>171648841</v>
      </c>
      <c r="L24" s="12">
        <v>1345237</v>
      </c>
      <c r="M24" s="12">
        <v>202389601</v>
      </c>
      <c r="N24" s="12"/>
    </row>
    <row r="25" spans="1:14" s="19" customFormat="1" ht="12.75">
      <c r="A25" s="11">
        <v>16</v>
      </c>
      <c r="B25" s="72" t="s">
        <v>20</v>
      </c>
      <c r="C25" s="12">
        <v>21052465</v>
      </c>
      <c r="D25" s="14">
        <v>2.8</v>
      </c>
      <c r="E25" s="14">
        <v>0.46</v>
      </c>
      <c r="F25" s="12">
        <v>184606790</v>
      </c>
      <c r="G25" s="12">
        <f t="shared" si="0"/>
        <v>205745595</v>
      </c>
      <c r="H25" s="11">
        <f t="shared" si="1"/>
        <v>21138805</v>
      </c>
      <c r="I25" s="12">
        <v>11351569</v>
      </c>
      <c r="J25" s="12">
        <v>33248678</v>
      </c>
      <c r="K25" s="12">
        <v>132757104</v>
      </c>
      <c r="L25" s="12">
        <v>0</v>
      </c>
      <c r="M25" s="12">
        <v>39739813</v>
      </c>
      <c r="N25" s="12"/>
    </row>
    <row r="26" spans="1:13" s="11" customFormat="1" ht="12.75">
      <c r="A26" s="11">
        <v>17</v>
      </c>
      <c r="B26" s="72" t="s">
        <v>39</v>
      </c>
      <c r="C26" s="12">
        <v>1942296</v>
      </c>
      <c r="D26" s="14">
        <v>13.41</v>
      </c>
      <c r="E26" s="14">
        <v>0.56</v>
      </c>
      <c r="F26" s="12">
        <v>33401690</v>
      </c>
      <c r="G26" s="12">
        <f t="shared" si="0"/>
        <v>34226927</v>
      </c>
      <c r="H26" s="11">
        <f t="shared" si="1"/>
        <v>825237</v>
      </c>
      <c r="I26" s="12">
        <v>83401</v>
      </c>
      <c r="J26" s="12">
        <v>30048050</v>
      </c>
      <c r="K26" s="12">
        <v>1430677</v>
      </c>
      <c r="L26" s="12">
        <v>0</v>
      </c>
      <c r="M26" s="12">
        <v>2748200</v>
      </c>
    </row>
    <row r="27" spans="1:13" s="11" customFormat="1" ht="12.75">
      <c r="A27" s="11">
        <v>18</v>
      </c>
      <c r="B27" s="13" t="s">
        <v>78</v>
      </c>
      <c r="C27" s="12">
        <v>93938086</v>
      </c>
      <c r="D27" s="14">
        <v>12.84</v>
      </c>
      <c r="E27" s="14">
        <v>0.52</v>
      </c>
      <c r="F27" s="12">
        <v>1693515147</v>
      </c>
      <c r="G27" s="12">
        <f t="shared" si="0"/>
        <v>1700717378</v>
      </c>
      <c r="H27" s="11">
        <f t="shared" si="1"/>
        <v>7202231</v>
      </c>
      <c r="I27" s="12">
        <v>5474161</v>
      </c>
      <c r="J27" s="12">
        <v>1492980602</v>
      </c>
      <c r="K27" s="12">
        <v>107472477</v>
      </c>
      <c r="L27" s="12">
        <v>0</v>
      </c>
      <c r="M27" s="12">
        <v>100264299</v>
      </c>
    </row>
    <row r="28" spans="1:13" s="12" customFormat="1" ht="12.75">
      <c r="A28" s="11">
        <v>19</v>
      </c>
      <c r="B28" s="72" t="s">
        <v>27</v>
      </c>
      <c r="C28" s="12">
        <v>21904619</v>
      </c>
      <c r="D28" s="14">
        <v>12.71</v>
      </c>
      <c r="E28" s="14">
        <v>0.12</v>
      </c>
      <c r="F28" s="12">
        <v>427669393</v>
      </c>
      <c r="G28" s="12">
        <f t="shared" si="0"/>
        <v>434629970</v>
      </c>
      <c r="H28" s="11">
        <f t="shared" si="1"/>
        <v>6960577</v>
      </c>
      <c r="I28" s="12">
        <v>650993</v>
      </c>
      <c r="J28" s="12">
        <v>399208421</v>
      </c>
      <c r="K28" s="12">
        <v>6556353</v>
      </c>
      <c r="L28" s="12">
        <v>0</v>
      </c>
      <c r="M28" s="12">
        <v>28865196</v>
      </c>
    </row>
    <row r="29" spans="1:13" s="11" customFormat="1" ht="12.75">
      <c r="A29" s="11">
        <v>20</v>
      </c>
      <c r="B29" s="13" t="s">
        <v>37</v>
      </c>
      <c r="C29" s="12">
        <v>42930716</v>
      </c>
      <c r="D29" s="14">
        <v>15.08</v>
      </c>
      <c r="E29" s="14">
        <v>0.56</v>
      </c>
      <c r="F29" s="12">
        <v>828385416</v>
      </c>
      <c r="G29" s="12">
        <f t="shared" si="0"/>
        <v>831101188</v>
      </c>
      <c r="H29" s="11">
        <f t="shared" si="1"/>
        <v>2715772</v>
      </c>
      <c r="I29" s="12">
        <v>12971097</v>
      </c>
      <c r="J29" s="12">
        <v>751482197</v>
      </c>
      <c r="K29" s="12">
        <v>36094719</v>
      </c>
      <c r="L29" s="12">
        <v>0</v>
      </c>
      <c r="M29" s="12">
        <v>43524272</v>
      </c>
    </row>
    <row r="30" spans="1:13" s="11" customFormat="1" ht="12.75">
      <c r="A30" s="11">
        <v>21</v>
      </c>
      <c r="B30" s="72" t="s">
        <v>35</v>
      </c>
      <c r="C30" s="12">
        <v>78427194</v>
      </c>
      <c r="D30" s="14">
        <v>16.84</v>
      </c>
      <c r="E30" s="14">
        <v>0.44</v>
      </c>
      <c r="F30" s="12">
        <v>1530546666</v>
      </c>
      <c r="G30" s="12">
        <f t="shared" si="0"/>
        <v>1543970115</v>
      </c>
      <c r="H30" s="11">
        <f t="shared" si="1"/>
        <v>13423449</v>
      </c>
      <c r="I30" s="12">
        <v>5980145</v>
      </c>
      <c r="J30" s="12">
        <v>1422279868</v>
      </c>
      <c r="K30" s="12">
        <v>30230900</v>
      </c>
      <c r="L30" s="12">
        <v>0</v>
      </c>
      <c r="M30" s="12">
        <v>91459347</v>
      </c>
    </row>
    <row r="31" spans="1:13" s="12" customFormat="1" ht="12.75">
      <c r="A31" s="11">
        <v>22</v>
      </c>
      <c r="B31" s="72" t="s">
        <v>82</v>
      </c>
      <c r="C31" s="12">
        <v>1888951</v>
      </c>
      <c r="D31" s="14">
        <v>0.51</v>
      </c>
      <c r="E31" s="14">
        <v>0.29</v>
      </c>
      <c r="F31" s="12">
        <v>2371101</v>
      </c>
      <c r="G31" s="12">
        <f t="shared" si="0"/>
        <v>2448990</v>
      </c>
      <c r="H31" s="11">
        <f t="shared" si="1"/>
        <v>77889</v>
      </c>
      <c r="I31" s="12">
        <v>0</v>
      </c>
      <c r="J31" s="12">
        <v>0</v>
      </c>
      <c r="K31" s="12">
        <v>309036</v>
      </c>
      <c r="L31" s="12">
        <v>173114</v>
      </c>
      <c r="M31" s="12">
        <v>1966840</v>
      </c>
    </row>
    <row r="32" spans="1:14" s="11" customFormat="1" ht="12.75">
      <c r="A32" s="11">
        <v>23</v>
      </c>
      <c r="B32" s="72" t="s">
        <v>21</v>
      </c>
      <c r="C32" s="12">
        <v>15044827</v>
      </c>
      <c r="D32" s="14">
        <v>9.23</v>
      </c>
      <c r="E32" s="14">
        <v>0.37</v>
      </c>
      <c r="F32" s="12">
        <v>289575222</v>
      </c>
      <c r="G32" s="12">
        <f t="shared" si="0"/>
        <v>293448211</v>
      </c>
      <c r="H32" s="11">
        <f t="shared" si="1"/>
        <v>3872989</v>
      </c>
      <c r="I32" s="12">
        <v>9200595</v>
      </c>
      <c r="J32" s="12">
        <v>271397853</v>
      </c>
      <c r="K32" s="12">
        <v>3142731</v>
      </c>
      <c r="L32" s="12">
        <v>1784</v>
      </c>
      <c r="M32" s="12">
        <v>18905843</v>
      </c>
      <c r="N32" s="12"/>
    </row>
    <row r="33" spans="1:14" s="11" customFormat="1" ht="12.75">
      <c r="A33" s="11">
        <v>24</v>
      </c>
      <c r="B33" s="72" t="s">
        <v>59</v>
      </c>
      <c r="C33" s="12">
        <v>11264921</v>
      </c>
      <c r="D33" s="14">
        <v>0.7</v>
      </c>
      <c r="E33" s="14">
        <v>0.12</v>
      </c>
      <c r="F33" s="12">
        <v>69299376</v>
      </c>
      <c r="G33" s="12">
        <f t="shared" si="0"/>
        <v>115086346</v>
      </c>
      <c r="H33" s="11">
        <f t="shared" si="1"/>
        <v>45786970</v>
      </c>
      <c r="I33" s="12">
        <v>34540197</v>
      </c>
      <c r="J33" s="12">
        <v>0</v>
      </c>
      <c r="K33" s="12">
        <v>58625857</v>
      </c>
      <c r="L33" s="12">
        <v>22290</v>
      </c>
      <c r="M33" s="12">
        <v>56438199</v>
      </c>
      <c r="N33" s="12"/>
    </row>
    <row r="34" spans="1:13" s="12" customFormat="1" ht="12.75">
      <c r="A34" s="11">
        <v>25</v>
      </c>
      <c r="B34" s="72" t="s">
        <v>80</v>
      </c>
      <c r="C34" s="12">
        <v>42083157</v>
      </c>
      <c r="D34" s="14">
        <v>9.13</v>
      </c>
      <c r="E34" s="14">
        <v>0.19</v>
      </c>
      <c r="F34" s="12">
        <v>738884497</v>
      </c>
      <c r="G34" s="12">
        <f t="shared" si="0"/>
        <v>753102235</v>
      </c>
      <c r="H34" s="11">
        <f t="shared" si="1"/>
        <v>14217738</v>
      </c>
      <c r="I34" s="12">
        <v>8765271</v>
      </c>
      <c r="J34" s="12">
        <v>617205580</v>
      </c>
      <c r="K34" s="12">
        <v>81025816</v>
      </c>
      <c r="L34" s="12">
        <v>167356</v>
      </c>
      <c r="M34" s="12">
        <v>54703483</v>
      </c>
    </row>
    <row r="35" spans="1:13" s="12" customFormat="1" ht="12.75">
      <c r="A35" s="62" t="s">
        <v>63</v>
      </c>
      <c r="B35" s="20"/>
      <c r="C35" s="21">
        <f>SUM(C10:C34)</f>
        <v>906533926</v>
      </c>
      <c r="D35" s="22"/>
      <c r="E35" s="22"/>
      <c r="F35" s="21">
        <f aca="true" t="shared" si="2" ref="F35:M35">SUM(F10:F34)</f>
        <v>15443875439</v>
      </c>
      <c r="G35" s="21">
        <f t="shared" si="2"/>
        <v>15888910492</v>
      </c>
      <c r="H35" s="21">
        <f t="shared" si="2"/>
        <v>445035053</v>
      </c>
      <c r="I35" s="21">
        <f t="shared" si="2"/>
        <v>292401979</v>
      </c>
      <c r="J35" s="21">
        <f t="shared" si="2"/>
        <v>13235161401</v>
      </c>
      <c r="K35" s="21">
        <f t="shared" si="2"/>
        <v>1301049755</v>
      </c>
      <c r="L35" s="21">
        <f t="shared" si="2"/>
        <v>9220730</v>
      </c>
      <c r="M35" s="21">
        <f t="shared" si="2"/>
        <v>1343478606</v>
      </c>
    </row>
    <row r="36" spans="1:13" s="12" customFormat="1" ht="12.75">
      <c r="A36" s="58"/>
      <c r="B36" s="58"/>
      <c r="C36" s="25"/>
      <c r="D36" s="59"/>
      <c r="E36" s="59"/>
      <c r="F36" s="25"/>
      <c r="G36" s="25"/>
      <c r="H36" s="25"/>
      <c r="I36" s="25"/>
      <c r="J36" s="25"/>
      <c r="K36" s="25"/>
      <c r="L36" s="25"/>
      <c r="M36" s="25"/>
    </row>
    <row r="37" spans="1:13" s="12" customFormat="1" ht="12.75">
      <c r="A37" s="27" t="s">
        <v>62</v>
      </c>
      <c r="B37" s="23"/>
      <c r="D37" s="14"/>
      <c r="E37" s="14"/>
      <c r="G37" s="11"/>
      <c r="H37" s="11"/>
      <c r="M37" s="16"/>
    </row>
    <row r="38" spans="1:14" s="11" customFormat="1" ht="12.75">
      <c r="A38" s="11">
        <v>1</v>
      </c>
      <c r="B38" s="13" t="s">
        <v>16</v>
      </c>
      <c r="C38" s="12">
        <v>2518601</v>
      </c>
      <c r="D38" s="14">
        <v>1.58</v>
      </c>
      <c r="E38" s="14">
        <v>0.03</v>
      </c>
      <c r="F38" s="12">
        <v>39660283.8</v>
      </c>
      <c r="G38" s="11">
        <f>+J38+K38+L38+M38</f>
        <v>49797354</v>
      </c>
      <c r="H38" s="11">
        <f>G38-F38</f>
        <v>10137070.200000003</v>
      </c>
      <c r="I38" s="12">
        <v>11512190</v>
      </c>
      <c r="J38" s="12">
        <v>37083289</v>
      </c>
      <c r="K38" s="12">
        <v>58394</v>
      </c>
      <c r="L38" s="12">
        <v>0</v>
      </c>
      <c r="M38" s="12">
        <v>12655671</v>
      </c>
      <c r="N38" s="25"/>
    </row>
    <row r="39" spans="2:14" s="11" customFormat="1" ht="12.75">
      <c r="B39" s="13"/>
      <c r="C39" s="12"/>
      <c r="D39" s="14"/>
      <c r="E39" s="14"/>
      <c r="F39" s="12"/>
      <c r="I39" s="12"/>
      <c r="J39" s="12"/>
      <c r="K39" s="12"/>
      <c r="L39" s="12"/>
      <c r="M39" s="12"/>
      <c r="N39" s="25"/>
    </row>
    <row r="40" spans="1:15" s="12" customFormat="1" ht="12.75">
      <c r="A40" s="62" t="s">
        <v>64</v>
      </c>
      <c r="B40" s="24"/>
      <c r="C40" s="21">
        <f>SUM(C38)</f>
        <v>2518601</v>
      </c>
      <c r="D40" s="22"/>
      <c r="E40" s="22"/>
      <c r="F40" s="21">
        <f aca="true" t="shared" si="3" ref="F40:M40">SUM(F38)</f>
        <v>39660283.8</v>
      </c>
      <c r="G40" s="21">
        <f t="shared" si="3"/>
        <v>49797354</v>
      </c>
      <c r="H40" s="21">
        <f t="shared" si="3"/>
        <v>10137070.200000003</v>
      </c>
      <c r="I40" s="21">
        <f t="shared" si="3"/>
        <v>11512190</v>
      </c>
      <c r="J40" s="21">
        <f t="shared" si="3"/>
        <v>37083289</v>
      </c>
      <c r="K40" s="21">
        <f t="shared" si="3"/>
        <v>58394</v>
      </c>
      <c r="L40" s="21">
        <f t="shared" si="3"/>
        <v>0</v>
      </c>
      <c r="M40" s="21">
        <f t="shared" si="3"/>
        <v>12655671</v>
      </c>
      <c r="N40" s="25"/>
      <c r="O40" s="25"/>
    </row>
    <row r="41" spans="4:14" s="12" customFormat="1" ht="13.5" thickBot="1">
      <c r="D41" s="14"/>
      <c r="E41" s="14"/>
      <c r="I41" s="11"/>
      <c r="J41" s="11"/>
      <c r="K41" s="11"/>
      <c r="M41" s="16"/>
      <c r="N41" s="25"/>
    </row>
    <row r="42" spans="1:13" s="12" customFormat="1" ht="13.5" thickBot="1">
      <c r="A42" s="63" t="s">
        <v>65</v>
      </c>
      <c r="B42" s="64"/>
      <c r="C42" s="65">
        <f>C35+C40</f>
        <v>909052527</v>
      </c>
      <c r="D42" s="66"/>
      <c r="E42" s="66"/>
      <c r="F42" s="65">
        <f aca="true" t="shared" si="4" ref="F42:M42">F35+F40</f>
        <v>15483535722.8</v>
      </c>
      <c r="G42" s="65">
        <f t="shared" si="4"/>
        <v>15938707846</v>
      </c>
      <c r="H42" s="65">
        <f t="shared" si="4"/>
        <v>455172123.2</v>
      </c>
      <c r="I42" s="65">
        <f t="shared" si="4"/>
        <v>303914169</v>
      </c>
      <c r="J42" s="67">
        <f t="shared" si="4"/>
        <v>13272244690</v>
      </c>
      <c r="K42" s="67">
        <f t="shared" si="4"/>
        <v>1301108149</v>
      </c>
      <c r="L42" s="65">
        <f t="shared" si="4"/>
        <v>9220730</v>
      </c>
      <c r="M42" s="65">
        <f t="shared" si="4"/>
        <v>1356134277</v>
      </c>
    </row>
    <row r="43" s="12" customFormat="1" ht="12.75" customHeight="1"/>
    <row r="44" spans="1:13" s="12" customFormat="1" ht="12.75">
      <c r="A44" s="74" t="s">
        <v>83</v>
      </c>
      <c r="B44" s="76" t="s">
        <v>84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="12" customFormat="1" ht="12.75">
      <c r="A45" s="26"/>
    </row>
    <row r="46" spans="1:5" s="12" customFormat="1" ht="12.75">
      <c r="A46" s="16"/>
      <c r="D46" s="14"/>
      <c r="E46" s="14"/>
    </row>
    <row r="47" spans="1:5" s="12" customFormat="1" ht="12.75">
      <c r="A47" s="16"/>
      <c r="D47" s="14"/>
      <c r="E47" s="14"/>
    </row>
    <row r="48" spans="1:5" s="12" customFormat="1" ht="12.75">
      <c r="A48" s="16"/>
      <c r="D48" s="14"/>
      <c r="E48" s="14"/>
    </row>
    <row r="49" spans="1:6" s="12" customFormat="1" ht="12.75">
      <c r="A49" s="16"/>
      <c r="D49" s="14"/>
      <c r="E49" s="14"/>
      <c r="F49" s="12" t="s">
        <v>30</v>
      </c>
    </row>
    <row r="50" spans="4:5" s="12" customFormat="1" ht="12.75">
      <c r="D50" s="14"/>
      <c r="E50" s="14"/>
    </row>
    <row r="51" spans="4:5" s="12" customFormat="1" ht="12.75">
      <c r="D51" s="14"/>
      <c r="E51" s="14"/>
    </row>
    <row r="52" spans="4:5" s="12" customFormat="1" ht="12.75">
      <c r="D52" s="14"/>
      <c r="E52" s="14"/>
    </row>
    <row r="53" spans="4:5" s="12" customFormat="1" ht="12.75">
      <c r="D53" s="14"/>
      <c r="E53" s="14"/>
    </row>
    <row r="54" spans="4:5" s="12" customFormat="1" ht="12.75">
      <c r="D54" s="14"/>
      <c r="E54" s="14"/>
    </row>
    <row r="55" spans="4:5" s="12" customFormat="1" ht="12.75">
      <c r="D55" s="14"/>
      <c r="E55" s="14"/>
    </row>
    <row r="56" spans="4:5" s="12" customFormat="1" ht="12.75">
      <c r="D56" s="14"/>
      <c r="E56" s="14"/>
    </row>
    <row r="57" spans="4:5" s="12" customFormat="1" ht="12.75">
      <c r="D57" s="14"/>
      <c r="E57" s="14"/>
    </row>
    <row r="58" spans="4:5" s="12" customFormat="1" ht="12.75">
      <c r="D58" s="14"/>
      <c r="E58" s="14"/>
    </row>
    <row r="59" spans="4:5" s="12" customFormat="1" ht="12.75">
      <c r="D59" s="14"/>
      <c r="E59" s="14"/>
    </row>
    <row r="60" spans="4:5" s="12" customFormat="1" ht="12.75">
      <c r="D60" s="14"/>
      <c r="E60" s="14"/>
    </row>
    <row r="61" spans="4:5" s="12" customFormat="1" ht="12.75">
      <c r="D61" s="14"/>
      <c r="E61" s="14"/>
    </row>
    <row r="62" spans="4:5" s="12" customFormat="1" ht="12.75">
      <c r="D62" s="14"/>
      <c r="E62" s="14"/>
    </row>
    <row r="63" spans="4:5" s="12" customFormat="1" ht="12.75">
      <c r="D63" s="14"/>
      <c r="E63" s="14"/>
    </row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</sheetData>
  <mergeCells count="2">
    <mergeCell ref="D5:E5"/>
    <mergeCell ref="B44:M44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zoomScale="90" zoomScaleNormal="90" workbookViewId="0" topLeftCell="A1">
      <selection activeCell="E32" sqref="E32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5"/>
      <c r="L1" s="31"/>
      <c r="M1" s="31"/>
    </row>
    <row r="2" spans="1:13" ht="12.75">
      <c r="A2" s="27" t="s">
        <v>40</v>
      </c>
      <c r="B2" s="57"/>
      <c r="C2" s="35"/>
      <c r="D2" s="35"/>
      <c r="E2" s="35"/>
      <c r="F2" s="35"/>
      <c r="G2" s="35"/>
      <c r="H2" s="35"/>
      <c r="I2" s="35"/>
      <c r="J2" s="35"/>
      <c r="K2" s="35"/>
      <c r="L2" s="31"/>
      <c r="M2" s="31"/>
    </row>
    <row r="3" spans="1:13" ht="12.75">
      <c r="A3" s="8" t="s">
        <v>81</v>
      </c>
      <c r="B3" s="29"/>
      <c r="C3" s="28"/>
      <c r="D3" s="28"/>
      <c r="E3" s="1"/>
      <c r="F3" s="35"/>
      <c r="G3" s="35"/>
      <c r="H3" s="35"/>
      <c r="I3" s="35"/>
      <c r="J3" s="35"/>
      <c r="K3" s="35"/>
      <c r="L3" s="31"/>
      <c r="M3" s="31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1"/>
      <c r="M4" s="31"/>
    </row>
    <row r="5" spans="1:13" ht="12.75">
      <c r="A5" s="56" t="s">
        <v>41</v>
      </c>
      <c r="B5" s="30"/>
      <c r="C5" s="56"/>
      <c r="D5" s="30"/>
      <c r="E5" s="35"/>
      <c r="F5" s="35"/>
      <c r="G5" s="35"/>
      <c r="H5" s="35"/>
      <c r="I5" s="35"/>
      <c r="J5" s="35"/>
      <c r="K5" s="35"/>
      <c r="L5" s="31"/>
      <c r="M5" s="31"/>
    </row>
    <row r="6" spans="1:13" ht="12.75">
      <c r="A6" s="7" t="s">
        <v>1</v>
      </c>
      <c r="B6" s="36"/>
      <c r="C6" s="36"/>
      <c r="D6" s="77" t="s">
        <v>15</v>
      </c>
      <c r="E6" s="75"/>
      <c r="F6" s="37" t="s">
        <v>42</v>
      </c>
      <c r="G6" s="37" t="s">
        <v>6</v>
      </c>
      <c r="H6" s="38" t="s">
        <v>43</v>
      </c>
      <c r="I6" s="37" t="s">
        <v>42</v>
      </c>
      <c r="J6" s="37" t="s">
        <v>6</v>
      </c>
      <c r="K6" s="38" t="s">
        <v>43</v>
      </c>
      <c r="L6" s="32"/>
      <c r="M6" s="31"/>
    </row>
    <row r="7" spans="1:13" ht="12.75">
      <c r="A7" s="30"/>
      <c r="B7" s="30"/>
      <c r="C7" s="30"/>
      <c r="D7" s="68" t="s">
        <v>8</v>
      </c>
      <c r="E7" s="68" t="s">
        <v>9</v>
      </c>
      <c r="F7" s="39" t="s">
        <v>67</v>
      </c>
      <c r="G7" s="39" t="s">
        <v>44</v>
      </c>
      <c r="H7" s="39" t="s">
        <v>66</v>
      </c>
      <c r="I7" s="39" t="s">
        <v>68</v>
      </c>
      <c r="J7" s="39" t="s">
        <v>44</v>
      </c>
      <c r="K7" s="39" t="s">
        <v>66</v>
      </c>
      <c r="L7" s="31"/>
      <c r="M7" s="31"/>
    </row>
    <row r="8" spans="1:13" ht="12.75">
      <c r="A8" s="40"/>
      <c r="B8" s="40"/>
      <c r="C8" s="40"/>
      <c r="D8" s="40"/>
      <c r="E8" s="40"/>
      <c r="F8" s="41" t="s">
        <v>75</v>
      </c>
      <c r="G8" s="41" t="s">
        <v>73</v>
      </c>
      <c r="H8" s="41" t="s">
        <v>74</v>
      </c>
      <c r="I8" s="41" t="s">
        <v>2</v>
      </c>
      <c r="J8" s="42" t="s">
        <v>45</v>
      </c>
      <c r="K8" s="42" t="s">
        <v>45</v>
      </c>
      <c r="L8" s="31"/>
      <c r="M8" s="31"/>
    </row>
    <row r="9" spans="1:13" ht="12.75">
      <c r="A9" s="30"/>
      <c r="B9" s="30"/>
      <c r="C9" s="30"/>
      <c r="D9" s="43"/>
      <c r="E9" s="43"/>
      <c r="F9" s="44"/>
      <c r="G9" s="44"/>
      <c r="H9" s="44"/>
      <c r="I9" s="44"/>
      <c r="J9" s="45"/>
      <c r="K9" s="45"/>
      <c r="L9" s="31"/>
      <c r="M9" s="31"/>
    </row>
    <row r="10" spans="1:13" ht="12.75">
      <c r="A10" s="61">
        <v>1</v>
      </c>
      <c r="B10" s="56" t="s">
        <v>55</v>
      </c>
      <c r="C10" s="30"/>
      <c r="D10" s="46">
        <v>1.09</v>
      </c>
      <c r="E10" s="47">
        <v>0.02</v>
      </c>
      <c r="F10" s="48">
        <v>74741662</v>
      </c>
      <c r="G10" s="48">
        <v>74741662</v>
      </c>
      <c r="H10" s="73">
        <f>G10-F10</f>
        <v>0</v>
      </c>
      <c r="I10" s="48">
        <v>69635403</v>
      </c>
      <c r="J10" s="48">
        <v>70692390</v>
      </c>
      <c r="K10" s="73">
        <f>J10-I10</f>
        <v>1056987</v>
      </c>
      <c r="L10" s="31"/>
      <c r="M10" s="31"/>
    </row>
    <row r="11" spans="1:13" ht="12.75">
      <c r="A11" s="61">
        <v>2</v>
      </c>
      <c r="B11" s="60" t="s">
        <v>56</v>
      </c>
      <c r="C11" s="30"/>
      <c r="D11" s="46">
        <v>0.45</v>
      </c>
      <c r="E11" s="46">
        <v>0.01</v>
      </c>
      <c r="F11" s="48">
        <v>21829649</v>
      </c>
      <c r="G11" s="48">
        <v>21829649</v>
      </c>
      <c r="H11" s="73">
        <f>G11-F11</f>
        <v>0</v>
      </c>
      <c r="I11" s="48">
        <v>49247339</v>
      </c>
      <c r="J11" s="48">
        <v>49549836</v>
      </c>
      <c r="K11" s="73">
        <f>J11-I11</f>
        <v>302497</v>
      </c>
      <c r="L11" s="31"/>
      <c r="M11" s="31"/>
    </row>
    <row r="12" spans="1:13" ht="12.75">
      <c r="A12" s="30"/>
      <c r="B12" s="30"/>
      <c r="C12" s="30"/>
      <c r="D12" s="43"/>
      <c r="E12" s="43"/>
      <c r="F12" s="48"/>
      <c r="G12" s="48"/>
      <c r="H12" s="48"/>
      <c r="I12" s="48"/>
      <c r="J12" s="48"/>
      <c r="K12" s="48"/>
      <c r="L12" s="31"/>
      <c r="M12" s="31"/>
    </row>
    <row r="13" spans="1:13" s="30" customFormat="1" ht="12.75">
      <c r="A13" s="35"/>
      <c r="B13" s="35"/>
      <c r="C13" s="35"/>
      <c r="D13" s="49"/>
      <c r="E13" s="49"/>
      <c r="F13" s="50"/>
      <c r="G13" s="50"/>
      <c r="H13" s="50"/>
      <c r="I13" s="50"/>
      <c r="J13" s="50"/>
      <c r="K13" s="50"/>
      <c r="L13" s="31"/>
      <c r="M13" s="33"/>
    </row>
    <row r="14" spans="1:13" s="30" customFormat="1" ht="12.75">
      <c r="A14" s="56" t="s">
        <v>46</v>
      </c>
      <c r="C14" s="56"/>
      <c r="D14" s="56"/>
      <c r="F14" s="56"/>
      <c r="G14" s="50"/>
      <c r="H14" s="50"/>
      <c r="I14" s="50"/>
      <c r="J14" s="50"/>
      <c r="K14" s="50"/>
      <c r="L14" s="31"/>
      <c r="M14" s="33"/>
    </row>
    <row r="15" spans="1:13" s="30" customFormat="1" ht="12.75">
      <c r="A15" s="7" t="s">
        <v>1</v>
      </c>
      <c r="B15" s="36"/>
      <c r="C15" s="36"/>
      <c r="D15" s="77" t="s">
        <v>15</v>
      </c>
      <c r="E15" s="75"/>
      <c r="F15" s="51" t="s">
        <v>47</v>
      </c>
      <c r="G15" s="51" t="s">
        <v>47</v>
      </c>
      <c r="H15" s="9" t="s">
        <v>48</v>
      </c>
      <c r="I15" s="9" t="s">
        <v>49</v>
      </c>
      <c r="J15" s="48"/>
      <c r="K15" s="48"/>
      <c r="L15" s="31"/>
      <c r="M15" s="33"/>
    </row>
    <row r="16" spans="4:13" s="30" customFormat="1" ht="10.5">
      <c r="D16" s="68" t="s">
        <v>8</v>
      </c>
      <c r="E16" s="68" t="s">
        <v>9</v>
      </c>
      <c r="F16" s="45" t="s">
        <v>71</v>
      </c>
      <c r="G16" s="45" t="s">
        <v>71</v>
      </c>
      <c r="H16" s="44" t="s">
        <v>50</v>
      </c>
      <c r="I16" s="44" t="s">
        <v>66</v>
      </c>
      <c r="J16" s="48"/>
      <c r="K16" s="48"/>
      <c r="L16" s="33"/>
      <c r="M16" s="33"/>
    </row>
    <row r="17" spans="1:13" ht="12.75">
      <c r="A17" s="30"/>
      <c r="B17" s="30"/>
      <c r="C17" s="30"/>
      <c r="D17" s="43"/>
      <c r="E17" s="43"/>
      <c r="F17" s="45" t="s">
        <v>69</v>
      </c>
      <c r="G17" s="44" t="s">
        <v>51</v>
      </c>
      <c r="H17" s="45" t="s">
        <v>72</v>
      </c>
      <c r="I17" s="44" t="s">
        <v>70</v>
      </c>
      <c r="J17" s="48"/>
      <c r="K17" s="48"/>
      <c r="L17" s="33"/>
      <c r="M17" s="31"/>
    </row>
    <row r="18" spans="1:13" s="30" customFormat="1" ht="10.5">
      <c r="A18" s="40"/>
      <c r="B18" s="40"/>
      <c r="C18" s="40"/>
      <c r="D18" s="52"/>
      <c r="E18" s="52"/>
      <c r="F18" s="53" t="s">
        <v>52</v>
      </c>
      <c r="G18" s="53" t="s">
        <v>53</v>
      </c>
      <c r="H18" s="53" t="s">
        <v>54</v>
      </c>
      <c r="I18" s="53" t="s">
        <v>54</v>
      </c>
      <c r="J18" s="48"/>
      <c r="K18" s="48"/>
      <c r="L18" s="33"/>
      <c r="M18" s="33"/>
    </row>
    <row r="19" spans="1:13" ht="12.75">
      <c r="A19" s="30"/>
      <c r="B19" s="30"/>
      <c r="C19" s="35"/>
      <c r="D19" s="49"/>
      <c r="E19" s="49"/>
      <c r="F19" s="50"/>
      <c r="G19" s="50"/>
      <c r="H19" s="50"/>
      <c r="I19" s="50"/>
      <c r="J19" s="50"/>
      <c r="K19" s="50"/>
      <c r="L19" s="33"/>
      <c r="M19" s="31"/>
    </row>
    <row r="20" spans="1:13" ht="12.75">
      <c r="A20" s="61">
        <v>3</v>
      </c>
      <c r="B20" s="30" t="s">
        <v>57</v>
      </c>
      <c r="C20" s="30"/>
      <c r="D20" s="46">
        <v>1.13</v>
      </c>
      <c r="E20" s="46">
        <v>0.01</v>
      </c>
      <c r="F20" s="48">
        <f>60838493+3300499</f>
        <v>64138992</v>
      </c>
      <c r="G20" s="48">
        <f>6792527+61024746</f>
        <v>67817273</v>
      </c>
      <c r="H20" s="48">
        <f>68355438+64138992</f>
        <v>132494430</v>
      </c>
      <c r="I20" s="73">
        <f>+H20-G20-F20</f>
        <v>538165</v>
      </c>
      <c r="J20" s="48"/>
      <c r="K20" s="48"/>
      <c r="L20" s="31"/>
      <c r="M20" s="31"/>
    </row>
    <row r="21" spans="1:13" ht="12.75">
      <c r="A21" s="30"/>
      <c r="B21" s="35"/>
      <c r="C21" s="35"/>
      <c r="D21" s="49"/>
      <c r="E21" s="49"/>
      <c r="F21" s="50"/>
      <c r="G21" s="50"/>
      <c r="H21" s="50"/>
      <c r="I21" s="48"/>
      <c r="J21" s="50"/>
      <c r="K21" s="50"/>
      <c r="L21" s="33"/>
      <c r="M21" s="31"/>
    </row>
    <row r="22" spans="1:13" ht="12.75">
      <c r="A22" s="35"/>
      <c r="B22" s="35"/>
      <c r="C22" s="35"/>
      <c r="D22" s="49"/>
      <c r="E22" s="49"/>
      <c r="F22" s="50"/>
      <c r="G22" s="50"/>
      <c r="H22" s="50"/>
      <c r="I22" s="50"/>
      <c r="J22" s="50"/>
      <c r="K22" s="50"/>
      <c r="L22" s="31"/>
      <c r="M22" s="31"/>
    </row>
    <row r="23" spans="1:13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1"/>
      <c r="M23" s="31"/>
    </row>
    <row r="24" spans="1:1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1"/>
      <c r="M24" s="31"/>
    </row>
    <row r="25" spans="1:1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1"/>
      <c r="M25" s="31"/>
    </row>
    <row r="26" spans="1:13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2008-12-05T19:42:54Z</cp:lastPrinted>
  <dcterms:created xsi:type="dcterms:W3CDTF">1998-12-29T20:15:03Z</dcterms:created>
  <dcterms:modified xsi:type="dcterms:W3CDTF">2008-12-05T19:45:35Z</dcterms:modified>
  <cp:category/>
  <cp:version/>
  <cp:contentType/>
  <cp:contentStatus/>
</cp:coreProperties>
</file>