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570" windowHeight="5475" activeTab="0"/>
  </bookViews>
  <sheets>
    <sheet name="Vida" sheetId="1" r:id="rId1"/>
    <sheet name="Mutuales" sheetId="2" r:id="rId2"/>
  </sheets>
  <definedNames>
    <definedName name="_xlnm.Print_Area" localSheetId="1">'Mutuales'!$A$1:$K$22</definedName>
    <definedName name="_xlnm.Print_Area" localSheetId="0">'Vida'!$A$1:$N$48</definedName>
  </definedNames>
  <calcPr fullCalcOnLoad="1"/>
</workbook>
</file>

<file path=xl/sharedStrings.xml><?xml version="1.0" encoding="utf-8"?>
<sst xmlns="http://schemas.openxmlformats.org/spreadsheetml/2006/main" count="117" uniqueCount="90">
  <si>
    <t>CUMPLIMIENTO DE NORMAS</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</si>
  <si>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</si>
  <si>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</si>
  <si>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</si>
  <si>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</si>
  <si>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</si>
  <si>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</si>
  <si>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</si>
  <si>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</si>
  <si>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</si>
  <si>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</si>
  <si>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</si>
  <si>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</si>
  <si>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</si>
  <si>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</si>
  <si>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ENDEUDAMIENTO</t>
  </si>
  <si>
    <t>Caja Reaseguradora</t>
  </si>
  <si>
    <t>Consorcio Nacional</t>
  </si>
  <si>
    <t>Interamericana</t>
  </si>
  <si>
    <t>Renta Nacional</t>
  </si>
  <si>
    <t>PAT. RIESGO</t>
  </si>
  <si>
    <t>RES. PREVIS.</t>
  </si>
  <si>
    <t>RES. NO PREVIS.</t>
  </si>
  <si>
    <t>RES. ADIC.</t>
  </si>
  <si>
    <t>INVERSIONES NO</t>
  </si>
  <si>
    <t xml:space="preserve">Huelén </t>
  </si>
  <si>
    <t xml:space="preserve">Euroamérica </t>
  </si>
  <si>
    <t>Bci</t>
  </si>
  <si>
    <t>Principal</t>
  </si>
  <si>
    <t>Bice</t>
  </si>
  <si>
    <t>MUTUALIDADES</t>
  </si>
  <si>
    <t>VENTAS INSTITUCIONALES EXCLUSIVAMENTE</t>
  </si>
  <si>
    <t>OBLIGACION</t>
  </si>
  <si>
    <t>SUPERAVIT (DEF)</t>
  </si>
  <si>
    <t>REPRESENT.</t>
  </si>
  <si>
    <t>DE PATRIMONIO</t>
  </si>
  <si>
    <t>VENTAS INSTITUCIONALES Y NO INSTITUCIONALES SIMULTANEAMENTE</t>
  </si>
  <si>
    <t xml:space="preserve">OBLIGACION DE </t>
  </si>
  <si>
    <t xml:space="preserve">INVERSIONES </t>
  </si>
  <si>
    <t>SUPERAVIT (DEFICIT)</t>
  </si>
  <si>
    <t>TOTALES</t>
  </si>
  <si>
    <t>Y  PATRIMONIO</t>
  </si>
  <si>
    <t>VENTAS NO INST.</t>
  </si>
  <si>
    <t>VENTAS INST.</t>
  </si>
  <si>
    <t>Y PATRIMONIO</t>
  </si>
  <si>
    <t>MUTUALIDAD DE CARABINEROS</t>
  </si>
  <si>
    <t>MUTUALIDAD DEL EJERCITO Y AVIACION</t>
  </si>
  <si>
    <t>MUTUAL DE SEGUROS</t>
  </si>
  <si>
    <t>Santander</t>
  </si>
  <si>
    <t>COMPAÑIAS DE SEGUROS DEL SEGUNDO GRUPO</t>
  </si>
  <si>
    <t>Compañías de Seguros de Vida</t>
  </si>
  <si>
    <t>Compañías de Reaseguros de Vida</t>
  </si>
  <si>
    <t>TOTAL CIAS. DE SEGUROS DE VIDA</t>
  </si>
  <si>
    <t>TOTAL CIAS. DE REASEGUROS DE VIDA</t>
  </si>
  <si>
    <t>TOTAL CIAS. DEL SEGUNDO GRUPO</t>
  </si>
  <si>
    <t>DE INV. REPRES.</t>
  </si>
  <si>
    <t>DE INV. LAS</t>
  </si>
  <si>
    <t>DE INV. EL</t>
  </si>
  <si>
    <t>Y  PAT. RIESGO</t>
  </si>
  <si>
    <t>DE RES. TECNICAS</t>
  </si>
  <si>
    <t xml:space="preserve"> INV. LAS RES. TEC.</t>
  </si>
  <si>
    <t>REPRES. DE RES. TEC.</t>
  </si>
  <si>
    <t>DE RES.TEC.</t>
  </si>
  <si>
    <t>DE RES. TEC.</t>
  </si>
  <si>
    <t>RES. TECNICAS</t>
  </si>
  <si>
    <t>BBVA</t>
  </si>
  <si>
    <t xml:space="preserve">Security Previsión </t>
  </si>
  <si>
    <t>(1)</t>
  </si>
  <si>
    <t>Ace</t>
  </si>
  <si>
    <t>CLC</t>
  </si>
  <si>
    <t>CorpVida</t>
  </si>
  <si>
    <t>ING</t>
  </si>
  <si>
    <t>MetLife</t>
  </si>
  <si>
    <t>CN Life</t>
  </si>
  <si>
    <t>Penta</t>
  </si>
  <si>
    <t>NETO</t>
  </si>
  <si>
    <t>Itaú</t>
  </si>
  <si>
    <t>Banchile</t>
  </si>
  <si>
    <t xml:space="preserve">Cardif   </t>
  </si>
  <si>
    <t>Chilena Consolidada</t>
  </si>
  <si>
    <t>Cruz del Sur</t>
  </si>
  <si>
    <t xml:space="preserve">Mapfre  </t>
  </si>
  <si>
    <t>Ohio National</t>
  </si>
  <si>
    <t>Cámara</t>
  </si>
  <si>
    <t>Corpseguros (1)</t>
  </si>
  <si>
    <t>(2)</t>
  </si>
  <si>
    <t>Rigel (2)</t>
  </si>
  <si>
    <t>Por resolución N°171 del 11.03.2010 de esta Superintendencia, se autoriza la existencia y aprueban los estatutos de Valora Compañía de Seguros de Vida S.A.; y por resolución N°299 del 17.05.2010 de esta Superintendencia, se aprobó el cambio de nombre de Valora Compañía de Seguros de Vida S.A. por el de Rigel Seguros de Vida S.A.</t>
  </si>
  <si>
    <t>(al 30 de septiembre de 2010, montos expresados en miles de pesos)</t>
  </si>
  <si>
    <t>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</si>
</sst>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 &quot;$&quot;_);\(#,##0\ &quot;$&quot;\)"/>
    <numFmt numFmtId="209" formatCode="#,##0\ &quot;$&quot;_);[Red]\(#,##0\ &quot;$&quot;\)"/>
    <numFmt numFmtId="210" formatCode="#,##0.00\ &quot;$&quot;_);\(#,##0.00\ &quot;$&quot;\)"/>
    <numFmt numFmtId="211" formatCode="#,##0.00\ &quot;$&quot;_);[Red]\(#,##0.00\ &quot;$&quot;\)"/>
    <numFmt numFmtId="212" formatCode="_ * #,##0_)\ &quot;$&quot;_ ;_ * \(#,##0\)\ &quot;$&quot;_ ;_ * &quot;-&quot;_)\ &quot;$&quot;_ ;_ @_ "/>
    <numFmt numFmtId="213" formatCode="_ * #,##0_)\ _$_ ;_ * \(#,##0\)\ _$_ ;_ * &quot;-&quot;_)\ _$_ ;_ @_ "/>
    <numFmt numFmtId="214" formatCode="_ * #,##0.00_)\ &quot;$&quot;_ ;_ * \(#,##0.00\)\ &quot;$&quot;_ ;_ * &quot;-&quot;??_)\ &quot;$&quot;_ ;_ @_ "/>
    <numFmt numFmtId="215" formatCode="_ * #,##0.00_)\ _$_ ;_ * \(#,##0.00\)\ _$_ ;_ * &quot;-&quot;??_)\ _$_ ;_ @_ "/>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0000"/>
    <numFmt numFmtId="222" formatCode="0.0000000"/>
    <numFmt numFmtId="223" formatCode="0.000000"/>
    <numFmt numFmtId="224" formatCode="0.00000"/>
    <numFmt numFmtId="225" formatCode="0.0000"/>
    <numFmt numFmtId="226" formatCode="#,##0.0"/>
  </numFmts>
  <fonts count="10">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10"/>
      <color indexed="10"/>
      <name val="MS Sans Serif"/>
      <family val="2"/>
    </font>
    <font>
      <sz val="9"/>
      <name val="MS Sans Serif"/>
      <family val="0"/>
    </font>
    <font>
      <u val="single"/>
      <sz val="8"/>
      <color indexed="12"/>
      <name val="MS Sans Serif"/>
      <family val="0"/>
    </font>
    <font>
      <u val="single"/>
      <sz val="8"/>
      <color indexed="36"/>
      <name val="MS Sans Serif"/>
      <family val="0"/>
    </font>
    <font>
      <sz val="10"/>
      <name val="Times New Roman"/>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s>
  <cellStyleXfs count="22">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0" fillId="0" borderId="1" xfId="0" applyNumberFormat="1" applyBorder="1" applyAlignment="1">
      <alignment horizontal="right"/>
    </xf>
    <xf numFmtId="3" fontId="4" fillId="0" borderId="0" xfId="0" applyNumberFormat="1" applyFont="1" applyBorder="1" applyAlignment="1" quotePrefix="1">
      <alignment horizontal="center"/>
    </xf>
    <xf numFmtId="3" fontId="4" fillId="0" borderId="2" xfId="0" applyNumberFormat="1" applyFont="1" applyBorder="1" applyAlignment="1">
      <alignment horizontal="left"/>
    </xf>
    <xf numFmtId="3" fontId="0" fillId="0" borderId="0" xfId="0" applyNumberFormat="1" applyFont="1" applyAlignment="1" quotePrefix="1">
      <alignment horizontal="left"/>
    </xf>
    <xf numFmtId="3" fontId="4" fillId="0" borderId="2" xfId="0" applyNumberFormat="1" applyFont="1" applyBorder="1" applyAlignment="1">
      <alignment horizontal="center"/>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4" fillId="0" borderId="1" xfId="0" applyNumberFormat="1" applyFont="1" applyBorder="1" applyAlignment="1" quotePrefix="1">
      <alignment horizontal="center"/>
    </xf>
    <xf numFmtId="3" fontId="0" fillId="0" borderId="0" xfId="0" applyNumberFormat="1" applyFill="1" applyAlignment="1">
      <alignment horizontal="left"/>
    </xf>
    <xf numFmtId="4" fontId="0" fillId="0" borderId="0" xfId="0" applyNumberFormat="1" applyFont="1" applyFill="1" applyAlignment="1">
      <alignment horizontal="right"/>
    </xf>
    <xf numFmtId="3" fontId="5"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0" xfId="0" applyNumberFormat="1" applyFill="1" applyBorder="1" applyAlignment="1">
      <alignment horizontal="right"/>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0" fontId="4" fillId="0" borderId="0" xfId="0" applyFont="1" applyAlignment="1">
      <alignment/>
    </xf>
    <xf numFmtId="0" fontId="0" fillId="0" borderId="0" xfId="0" applyBorder="1" applyAlignment="1">
      <alignment/>
    </xf>
    <xf numFmtId="0" fontId="6"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0" fillId="0" borderId="0" xfId="0" applyFont="1" applyAlignment="1">
      <alignment/>
    </xf>
    <xf numFmtId="0" fontId="4" fillId="0" borderId="2" xfId="0" applyFont="1" applyBorder="1" applyAlignment="1">
      <alignment/>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center"/>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2" fontId="4" fillId="0" borderId="0" xfId="0" applyNumberFormat="1" applyFont="1" applyAlignment="1">
      <alignment horizontal="center"/>
    </xf>
    <xf numFmtId="3"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3" fontId="4" fillId="0" borderId="2" xfId="0" applyNumberFormat="1" applyFont="1" applyBorder="1" applyAlignment="1" quotePrefix="1">
      <alignment horizontal="center"/>
    </xf>
    <xf numFmtId="2" fontId="4" fillId="0" borderId="1" xfId="0" applyNumberFormat="1" applyFont="1" applyBorder="1" applyAlignment="1">
      <alignment/>
    </xf>
    <xf numFmtId="3" fontId="4" fillId="0" borderId="1" xfId="0" applyNumberFormat="1" applyFont="1" applyBorder="1" applyAlignment="1">
      <alignment horizontal="center"/>
    </xf>
    <xf numFmtId="0" fontId="9" fillId="0" borderId="0" xfId="0" applyFont="1" applyAlignment="1">
      <alignment/>
    </xf>
    <xf numFmtId="0" fontId="0" fillId="0" borderId="0" xfId="0" applyAlignment="1" quotePrefix="1">
      <alignment horizontal="left"/>
    </xf>
    <xf numFmtId="0" fontId="4" fillId="0" borderId="0" xfId="0" applyFont="1" applyAlignment="1" quotePrefix="1">
      <alignment horizontal="left"/>
    </xf>
    <xf numFmtId="0" fontId="1" fillId="0" borderId="0" xfId="0" applyFont="1" applyAlignment="1">
      <alignment/>
    </xf>
    <xf numFmtId="3" fontId="4" fillId="0" borderId="0" xfId="0" applyNumberFormat="1" applyFont="1" applyFill="1" applyBorder="1" applyAlignment="1" quotePrefix="1">
      <alignment horizontal="left"/>
    </xf>
    <xf numFmtId="4" fontId="0" fillId="0" borderId="0" xfId="0" applyNumberFormat="1" applyFill="1" applyBorder="1" applyAlignment="1">
      <alignment horizontal="right"/>
    </xf>
    <xf numFmtId="0" fontId="4" fillId="0" borderId="0" xfId="0" applyFont="1" applyFill="1" applyAlignment="1" quotePrefix="1">
      <alignment horizontal="left"/>
    </xf>
    <xf numFmtId="0" fontId="4" fillId="0" borderId="0" xfId="0" applyFont="1" applyAlignment="1">
      <alignment horizontal="right"/>
    </xf>
    <xf numFmtId="3" fontId="0" fillId="0" borderId="3" xfId="0" applyNumberFormat="1" applyFont="1" applyBorder="1" applyAlignment="1">
      <alignment horizontal="left"/>
    </xf>
    <xf numFmtId="3" fontId="1" fillId="0" borderId="4" xfId="0" applyNumberFormat="1" applyFont="1" applyBorder="1" applyAlignment="1">
      <alignment horizontal="left"/>
    </xf>
    <xf numFmtId="3" fontId="0" fillId="0" borderId="4" xfId="0" applyNumberFormat="1" applyFont="1" applyFill="1" applyBorder="1" applyAlignment="1">
      <alignment horizontal="left"/>
    </xf>
    <xf numFmtId="3" fontId="0" fillId="0" borderId="4" xfId="0" applyNumberFormat="1" applyFill="1" applyBorder="1" applyAlignment="1">
      <alignment horizontal="right"/>
    </xf>
    <xf numFmtId="4" fontId="0" fillId="0" borderId="4" xfId="0" applyNumberFormat="1" applyFill="1" applyBorder="1" applyAlignment="1">
      <alignment horizontal="right"/>
    </xf>
    <xf numFmtId="3" fontId="0" fillId="0" borderId="4" xfId="0" applyNumberFormat="1" applyFont="1" applyFill="1" applyBorder="1" applyAlignment="1">
      <alignment horizontal="right"/>
    </xf>
    <xf numFmtId="3" fontId="4" fillId="0" borderId="0" xfId="0" applyNumberFormat="1" applyFont="1" applyBorder="1" applyAlignment="1">
      <alignment horizontal="center"/>
    </xf>
    <xf numFmtId="3" fontId="4" fillId="0" borderId="0" xfId="0" applyNumberFormat="1" applyFont="1" applyAlignment="1">
      <alignment horizontal="center" vertical="center"/>
    </xf>
    <xf numFmtId="3" fontId="4" fillId="0" borderId="0" xfId="0" applyNumberFormat="1" applyFont="1" applyAlignment="1">
      <alignment horizontal="center"/>
    </xf>
    <xf numFmtId="3" fontId="0" fillId="0" borderId="1" xfId="0" applyNumberFormat="1" applyBorder="1" applyAlignment="1">
      <alignment horizontal="center"/>
    </xf>
    <xf numFmtId="4" fontId="0" fillId="0" borderId="0" xfId="0" applyNumberFormat="1" applyFill="1" applyAlignment="1">
      <alignment horizontal="left"/>
    </xf>
    <xf numFmtId="4" fontId="0"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4" fillId="0" borderId="2" xfId="0" applyFont="1" applyFill="1" applyBorder="1" applyAlignment="1" quotePrefix="1">
      <alignment horizontal="center"/>
    </xf>
    <xf numFmtId="0" fontId="4" fillId="0" borderId="2" xfId="0" applyFont="1" applyFill="1" applyBorder="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xf>
    <xf numFmtId="0" fontId="4" fillId="0" borderId="1" xfId="0" applyFont="1" applyFill="1" applyBorder="1" applyAlignment="1" quotePrefix="1">
      <alignment horizontal="center"/>
    </xf>
    <xf numFmtId="3" fontId="4" fillId="0" borderId="0" xfId="0" applyNumberFormat="1" applyFont="1" applyFill="1" applyAlignment="1">
      <alignment horizontal="center"/>
    </xf>
    <xf numFmtId="3" fontId="4" fillId="0" borderId="0" xfId="0" applyNumberFormat="1" applyFont="1" applyFill="1" applyAlignment="1" quotePrefix="1">
      <alignment horizontal="center"/>
    </xf>
    <xf numFmtId="3" fontId="4" fillId="0" borderId="0" xfId="0" applyNumberFormat="1" applyFont="1" applyFill="1" applyAlignment="1">
      <alignment/>
    </xf>
    <xf numFmtId="3" fontId="0" fillId="0" borderId="0" xfId="0" applyNumberFormat="1" applyFont="1" applyFill="1" applyAlignment="1">
      <alignment/>
    </xf>
    <xf numFmtId="3" fontId="4" fillId="0" borderId="2"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2" xfId="0" applyNumberFormat="1" applyFont="1" applyFill="1" applyBorder="1" applyAlignment="1" quotePrefix="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quotePrefix="1">
      <alignment horizontal="center"/>
    </xf>
    <xf numFmtId="3" fontId="4" fillId="0" borderId="0" xfId="0" applyNumberFormat="1" applyFont="1" applyFill="1" applyBorder="1" applyAlignment="1" quotePrefix="1">
      <alignment horizontal="center"/>
    </xf>
    <xf numFmtId="3" fontId="4" fillId="0" borderId="0" xfId="0" applyNumberFormat="1" applyFont="1" applyFill="1" applyBorder="1" applyAlignment="1" quotePrefix="1">
      <alignment horizontal="right"/>
    </xf>
    <xf numFmtId="3" fontId="0" fillId="0" borderId="0" xfId="0" applyNumberFormat="1" applyFill="1" applyAlignment="1" quotePrefix="1">
      <alignment horizontal="right" vertical="top"/>
    </xf>
    <xf numFmtId="0" fontId="4" fillId="0" borderId="0" xfId="0" applyNumberFormat="1" applyFont="1" applyAlignment="1">
      <alignment horizontal="center"/>
    </xf>
    <xf numFmtId="3" fontId="4" fillId="0" borderId="3" xfId="0" applyNumberFormat="1" applyFont="1" applyBorder="1" applyAlignment="1" quotePrefix="1">
      <alignment horizontal="center"/>
    </xf>
    <xf numFmtId="3" fontId="0" fillId="0" borderId="0" xfId="0" applyNumberFormat="1" applyFill="1" applyAlignment="1">
      <alignment horizontal="justify"/>
    </xf>
    <xf numFmtId="3" fontId="4" fillId="0" borderId="3" xfId="0" applyNumberFormat="1"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2:P64"/>
  <sheetViews>
    <sheetView tabSelected="1" zoomScale="90" zoomScaleNormal="90" workbookViewId="0" topLeftCell="A1">
      <selection activeCell="B10" sqref="B10"/>
    </sheetView>
  </sheetViews>
  <sheetFormatPr defaultColWidth="11.421875" defaultRowHeight="12.75"/>
  <cols>
    <col min="1" max="1" width="4.7109375" style="1" customWidth="1"/>
    <col min="2" max="2" width="31.421875" style="1" customWidth="1"/>
    <col min="3" max="4" width="14.00390625" style="1" customWidth="1"/>
    <col min="5" max="5" width="8.140625" style="1" customWidth="1"/>
    <col min="6" max="6" width="8.57421875" style="1" customWidth="1"/>
    <col min="7" max="7" width="17.00390625" style="1" bestFit="1" customWidth="1"/>
    <col min="8" max="8" width="16.7109375" style="12" bestFit="1" customWidth="1"/>
    <col min="9" max="9" width="18.00390625" style="12" bestFit="1" customWidth="1"/>
    <col min="10" max="10" width="17.7109375" style="1" bestFit="1" customWidth="1"/>
    <col min="11" max="11" width="15.7109375" style="1" customWidth="1"/>
    <col min="12" max="12" width="16.28125" style="1" customWidth="1"/>
    <col min="13" max="13" width="15.140625" style="1" customWidth="1"/>
    <col min="14" max="14" width="14.28125" style="1" customWidth="1"/>
    <col min="15" max="15" width="14.57421875" style="1" bestFit="1" customWidth="1"/>
    <col min="16" max="16384" width="11.421875" style="1" customWidth="1"/>
  </cols>
  <sheetData>
    <row r="2" spans="1:6" ht="12.75">
      <c r="A2" s="26" t="s">
        <v>0</v>
      </c>
      <c r="B2" s="26"/>
      <c r="C2" s="27"/>
      <c r="D2" s="27"/>
      <c r="E2" s="27"/>
      <c r="F2" s="10"/>
    </row>
    <row r="3" spans="1:5" ht="12.75">
      <c r="A3" s="28" t="s">
        <v>49</v>
      </c>
      <c r="B3" s="28"/>
      <c r="C3" s="27"/>
      <c r="D3" s="27"/>
      <c r="E3" s="27"/>
    </row>
    <row r="4" spans="1:14" ht="12.75">
      <c r="A4" s="8" t="s">
        <v>88</v>
      </c>
      <c r="B4" s="28"/>
      <c r="C4" s="27"/>
      <c r="D4" s="27"/>
      <c r="E4" s="27"/>
      <c r="H4" s="19"/>
      <c r="N4" s="5"/>
    </row>
    <row r="5" spans="1:15" ht="13.5" customHeight="1">
      <c r="A5" s="7" t="s">
        <v>1</v>
      </c>
      <c r="B5" s="7"/>
      <c r="C5" s="9" t="s">
        <v>2</v>
      </c>
      <c r="D5" s="9" t="s">
        <v>2</v>
      </c>
      <c r="E5" s="90" t="s">
        <v>15</v>
      </c>
      <c r="F5" s="90"/>
      <c r="G5" s="9" t="s">
        <v>3</v>
      </c>
      <c r="H5" s="83" t="s">
        <v>4</v>
      </c>
      <c r="I5" s="83" t="s">
        <v>5</v>
      </c>
      <c r="J5" s="9" t="s">
        <v>24</v>
      </c>
      <c r="K5" s="9" t="s">
        <v>6</v>
      </c>
      <c r="L5" s="9" t="s">
        <v>6</v>
      </c>
      <c r="M5" s="9" t="s">
        <v>6</v>
      </c>
      <c r="N5" s="9" t="s">
        <v>6</v>
      </c>
      <c r="O5" s="10"/>
    </row>
    <row r="6" spans="1:15" ht="12.75">
      <c r="A6" s="2"/>
      <c r="B6" s="2"/>
      <c r="C6" s="6" t="s">
        <v>7</v>
      </c>
      <c r="D6" s="64" t="s">
        <v>75</v>
      </c>
      <c r="E6" s="64" t="s">
        <v>8</v>
      </c>
      <c r="F6" s="64" t="s">
        <v>9</v>
      </c>
      <c r="G6" s="6" t="s">
        <v>10</v>
      </c>
      <c r="H6" s="78" t="s">
        <v>11</v>
      </c>
      <c r="I6" s="84" t="s">
        <v>12</v>
      </c>
      <c r="J6" s="64" t="s">
        <v>13</v>
      </c>
      <c r="K6" s="64" t="s">
        <v>21</v>
      </c>
      <c r="L6" s="64" t="s">
        <v>22</v>
      </c>
      <c r="M6" s="65" t="s">
        <v>23</v>
      </c>
      <c r="N6" s="66" t="s">
        <v>20</v>
      </c>
      <c r="O6" s="10"/>
    </row>
    <row r="7" spans="1:14" ht="12.75">
      <c r="A7" s="5"/>
      <c r="B7" s="5"/>
      <c r="C7" s="5"/>
      <c r="D7" s="5"/>
      <c r="E7" s="5"/>
      <c r="F7" s="5"/>
      <c r="G7" s="15" t="s">
        <v>14</v>
      </c>
      <c r="H7" s="85" t="s">
        <v>7</v>
      </c>
      <c r="I7" s="85" t="s">
        <v>14</v>
      </c>
      <c r="J7" s="49"/>
      <c r="K7" s="67"/>
      <c r="L7" s="67"/>
      <c r="M7" s="67"/>
      <c r="N7" s="67"/>
    </row>
    <row r="8" spans="1:14" ht="12.75">
      <c r="A8" s="2"/>
      <c r="B8" s="2"/>
      <c r="C8" s="2"/>
      <c r="D8" s="2"/>
      <c r="E8" s="2"/>
      <c r="F8" s="2"/>
      <c r="G8" s="3"/>
      <c r="H8" s="86"/>
      <c r="I8" s="87"/>
      <c r="J8" s="4"/>
      <c r="K8" s="2"/>
      <c r="L8" s="2"/>
      <c r="M8" s="2"/>
      <c r="N8" s="2"/>
    </row>
    <row r="9" spans="1:14" ht="12.75">
      <c r="A9" s="26" t="s">
        <v>50</v>
      </c>
      <c r="B9" s="2"/>
      <c r="C9" s="2"/>
      <c r="D9" s="2"/>
      <c r="E9" s="2"/>
      <c r="F9" s="2"/>
      <c r="G9" s="3"/>
      <c r="I9" s="11"/>
      <c r="J9" s="4"/>
      <c r="K9" s="2"/>
      <c r="L9" s="2"/>
      <c r="M9" s="2"/>
      <c r="N9" s="2"/>
    </row>
    <row r="10" spans="1:14" s="12" customFormat="1" ht="12.75">
      <c r="A10" s="11">
        <v>1</v>
      </c>
      <c r="B10" s="68" t="s">
        <v>68</v>
      </c>
      <c r="C10" s="12">
        <v>1920599</v>
      </c>
      <c r="D10" s="12">
        <v>2611447</v>
      </c>
      <c r="E10" s="17">
        <v>1.18</v>
      </c>
      <c r="F10" s="17">
        <v>0.46</v>
      </c>
      <c r="G10" s="12">
        <v>3805942</v>
      </c>
      <c r="H10" s="12">
        <f aca="true" t="shared" si="0" ref="H10:H37">+K10+L10+M10+N10</f>
        <v>3871310</v>
      </c>
      <c r="I10" s="11">
        <f aca="true" t="shared" si="1" ref="I10:I37">H10-G10</f>
        <v>65368</v>
      </c>
      <c r="J10" s="11">
        <v>1353</v>
      </c>
      <c r="K10" s="11">
        <v>0</v>
      </c>
      <c r="L10" s="12">
        <v>1885343</v>
      </c>
      <c r="M10" s="11">
        <v>0</v>
      </c>
      <c r="N10" s="11">
        <v>1985967</v>
      </c>
    </row>
    <row r="11" spans="1:14" s="12" customFormat="1" ht="12.75">
      <c r="A11" s="11">
        <v>2</v>
      </c>
      <c r="B11" s="13" t="s">
        <v>77</v>
      </c>
      <c r="C11" s="11">
        <v>15767712</v>
      </c>
      <c r="D11" s="11">
        <v>27486441</v>
      </c>
      <c r="E11" s="17">
        <v>2.24</v>
      </c>
      <c r="F11" s="17">
        <v>0.57</v>
      </c>
      <c r="G11" s="11">
        <v>62063041</v>
      </c>
      <c r="H11" s="11">
        <f t="shared" si="0"/>
        <v>74098805</v>
      </c>
      <c r="I11" s="11">
        <f t="shared" si="1"/>
        <v>12035764</v>
      </c>
      <c r="J11" s="11">
        <v>6135364</v>
      </c>
      <c r="K11" s="11">
        <v>2067889</v>
      </c>
      <c r="L11" s="11">
        <v>44333832</v>
      </c>
      <c r="M11" s="11">
        <v>0</v>
      </c>
      <c r="N11" s="11">
        <v>27697084</v>
      </c>
    </row>
    <row r="12" spans="1:15" s="11" customFormat="1" ht="12.75">
      <c r="A12" s="11">
        <v>3</v>
      </c>
      <c r="B12" s="13" t="s">
        <v>65</v>
      </c>
      <c r="C12" s="12">
        <v>15063168</v>
      </c>
      <c r="D12" s="12">
        <v>33316445</v>
      </c>
      <c r="E12" s="17">
        <v>6.23</v>
      </c>
      <c r="F12" s="17">
        <v>0.45</v>
      </c>
      <c r="G12" s="12">
        <v>207503175</v>
      </c>
      <c r="H12" s="12">
        <f t="shared" si="0"/>
        <v>220978156</v>
      </c>
      <c r="I12" s="11">
        <f t="shared" si="1"/>
        <v>13474981</v>
      </c>
      <c r="J12" s="11">
        <v>16971633</v>
      </c>
      <c r="K12" s="12">
        <v>166949267</v>
      </c>
      <c r="L12" s="12">
        <v>25490740</v>
      </c>
      <c r="M12" s="11">
        <v>0</v>
      </c>
      <c r="N12" s="11">
        <v>28538149</v>
      </c>
      <c r="O12" s="12"/>
    </row>
    <row r="13" spans="1:14" s="12" customFormat="1" ht="12.75">
      <c r="A13" s="11">
        <v>4</v>
      </c>
      <c r="B13" s="69" t="s">
        <v>27</v>
      </c>
      <c r="C13" s="11">
        <v>11717998</v>
      </c>
      <c r="D13" s="11">
        <v>15198620</v>
      </c>
      <c r="E13" s="17">
        <v>5.71</v>
      </c>
      <c r="F13" s="17">
        <v>0.77</v>
      </c>
      <c r="G13" s="11">
        <v>99915222</v>
      </c>
      <c r="H13" s="11">
        <f t="shared" si="0"/>
        <v>110038992</v>
      </c>
      <c r="I13" s="11">
        <f t="shared" si="1"/>
        <v>10123770</v>
      </c>
      <c r="J13" s="11">
        <v>679872</v>
      </c>
      <c r="K13" s="11">
        <v>44994456</v>
      </c>
      <c r="L13" s="11">
        <v>43423326</v>
      </c>
      <c r="M13" s="11">
        <v>0</v>
      </c>
      <c r="N13" s="11">
        <v>21621210</v>
      </c>
    </row>
    <row r="14" spans="1:14" s="12" customFormat="1" ht="12.75">
      <c r="A14" s="11">
        <v>5</v>
      </c>
      <c r="B14" s="69" t="s">
        <v>29</v>
      </c>
      <c r="C14" s="11">
        <v>83373823</v>
      </c>
      <c r="D14" s="11">
        <v>196512346</v>
      </c>
      <c r="E14" s="17">
        <v>7.91</v>
      </c>
      <c r="F14" s="17">
        <v>0.28</v>
      </c>
      <c r="G14" s="11">
        <v>1605793380</v>
      </c>
      <c r="H14" s="11">
        <f t="shared" si="0"/>
        <v>1666754801</v>
      </c>
      <c r="I14" s="11">
        <f t="shared" si="1"/>
        <v>60961421</v>
      </c>
      <c r="J14" s="11">
        <v>61080650</v>
      </c>
      <c r="K14" s="11">
        <v>1443877134</v>
      </c>
      <c r="L14" s="11">
        <v>77115151</v>
      </c>
      <c r="M14" s="11">
        <v>0</v>
      </c>
      <c r="N14" s="11">
        <v>145762516</v>
      </c>
    </row>
    <row r="15" spans="1:14" s="12" customFormat="1" ht="12.75">
      <c r="A15" s="11">
        <v>6</v>
      </c>
      <c r="B15" s="68" t="s">
        <v>83</v>
      </c>
      <c r="C15" s="12">
        <v>7686043</v>
      </c>
      <c r="D15" s="12">
        <v>31385329</v>
      </c>
      <c r="E15" s="17">
        <v>2.37</v>
      </c>
      <c r="F15" s="17">
        <v>0.24</v>
      </c>
      <c r="G15" s="12">
        <v>74391402</v>
      </c>
      <c r="H15" s="12">
        <f t="shared" si="0"/>
        <v>101639037</v>
      </c>
      <c r="I15" s="11">
        <f t="shared" si="1"/>
        <v>27247635</v>
      </c>
      <c r="J15" s="11">
        <v>2852305</v>
      </c>
      <c r="K15" s="12">
        <v>66385081</v>
      </c>
      <c r="L15" s="12">
        <v>147164</v>
      </c>
      <c r="M15" s="12">
        <v>173114</v>
      </c>
      <c r="N15" s="11">
        <v>34933678</v>
      </c>
    </row>
    <row r="16" spans="1:14" s="11" customFormat="1" ht="12.75">
      <c r="A16" s="11">
        <v>7</v>
      </c>
      <c r="B16" s="13" t="s">
        <v>78</v>
      </c>
      <c r="C16" s="11">
        <v>15669267</v>
      </c>
      <c r="D16" s="11">
        <v>26944195</v>
      </c>
      <c r="E16" s="17">
        <v>1.84</v>
      </c>
      <c r="F16" s="17">
        <v>0.58</v>
      </c>
      <c r="G16" s="11">
        <v>49664472</v>
      </c>
      <c r="H16" s="11">
        <f t="shared" si="0"/>
        <v>67802988</v>
      </c>
      <c r="I16" s="11">
        <f t="shared" si="1"/>
        <v>18138516</v>
      </c>
      <c r="J16" s="11">
        <v>220581</v>
      </c>
      <c r="K16" s="11">
        <v>0</v>
      </c>
      <c r="L16" s="11">
        <v>33995205</v>
      </c>
      <c r="M16" s="12">
        <v>0</v>
      </c>
      <c r="N16" s="11">
        <v>33807783</v>
      </c>
    </row>
    <row r="17" spans="1:14" s="12" customFormat="1" ht="12.75">
      <c r="A17" s="11">
        <v>8</v>
      </c>
      <c r="B17" s="13" t="s">
        <v>79</v>
      </c>
      <c r="C17" s="11">
        <v>48863245</v>
      </c>
      <c r="D17" s="11">
        <v>101789604</v>
      </c>
      <c r="E17" s="17">
        <v>8.77</v>
      </c>
      <c r="F17" s="17">
        <v>0.14</v>
      </c>
      <c r="G17" s="11">
        <v>1002820201</v>
      </c>
      <c r="H17" s="11">
        <f t="shared" si="0"/>
        <v>1048177021</v>
      </c>
      <c r="I17" s="11">
        <f t="shared" si="1"/>
        <v>45356820</v>
      </c>
      <c r="J17" s="11">
        <v>10326278</v>
      </c>
      <c r="K17" s="11">
        <v>810608253</v>
      </c>
      <c r="L17" s="11">
        <v>137344352</v>
      </c>
      <c r="M17" s="11">
        <v>1954935</v>
      </c>
      <c r="N17" s="11">
        <v>98269481</v>
      </c>
    </row>
    <row r="18" spans="1:15" s="18" customFormat="1" ht="12.75">
      <c r="A18" s="11">
        <v>9</v>
      </c>
      <c r="B18" s="69" t="s">
        <v>69</v>
      </c>
      <c r="C18" s="11">
        <v>1920599</v>
      </c>
      <c r="D18" s="11">
        <v>3600378</v>
      </c>
      <c r="E18" s="17">
        <v>0.44</v>
      </c>
      <c r="F18" s="17">
        <v>0.13</v>
      </c>
      <c r="G18" s="11">
        <v>3028449</v>
      </c>
      <c r="H18" s="11">
        <f t="shared" si="0"/>
        <v>4766641</v>
      </c>
      <c r="I18" s="11">
        <f t="shared" si="1"/>
        <v>1738192</v>
      </c>
      <c r="J18" s="11">
        <v>42637</v>
      </c>
      <c r="K18" s="11">
        <v>0</v>
      </c>
      <c r="L18" s="11">
        <v>1107850</v>
      </c>
      <c r="M18" s="11">
        <v>0</v>
      </c>
      <c r="N18" s="11">
        <v>3658791</v>
      </c>
      <c r="O18" s="12"/>
    </row>
    <row r="19" spans="1:14" s="12" customFormat="1" ht="12.75">
      <c r="A19" s="11">
        <v>10</v>
      </c>
      <c r="B19" s="69" t="s">
        <v>73</v>
      </c>
      <c r="C19" s="11">
        <v>14566455</v>
      </c>
      <c r="D19" s="11">
        <v>58155656</v>
      </c>
      <c r="E19" s="17">
        <v>5.01</v>
      </c>
      <c r="F19" s="17">
        <v>0.05</v>
      </c>
      <c r="G19" s="11">
        <v>302731697</v>
      </c>
      <c r="H19" s="11">
        <f t="shared" si="0"/>
        <v>342059623</v>
      </c>
      <c r="I19" s="11">
        <f t="shared" si="1"/>
        <v>39327926</v>
      </c>
      <c r="J19" s="11">
        <v>4513907</v>
      </c>
      <c r="K19" s="11">
        <v>284957500</v>
      </c>
      <c r="L19" s="11">
        <v>3107288</v>
      </c>
      <c r="M19" s="11">
        <v>100454</v>
      </c>
      <c r="N19" s="11">
        <v>53894381</v>
      </c>
    </row>
    <row r="20" spans="1:14" s="12" customFormat="1" ht="12.75">
      <c r="A20" s="11">
        <v>11</v>
      </c>
      <c r="B20" s="69" t="s">
        <v>17</v>
      </c>
      <c r="C20" s="11">
        <v>138951119</v>
      </c>
      <c r="D20" s="11">
        <v>295292394</v>
      </c>
      <c r="E20" s="17">
        <v>7.94</v>
      </c>
      <c r="F20" s="17">
        <v>0.47</v>
      </c>
      <c r="G20" s="11">
        <v>2492284337</v>
      </c>
      <c r="H20" s="11">
        <f t="shared" si="0"/>
        <v>2611933976</v>
      </c>
      <c r="I20" s="11">
        <f t="shared" si="1"/>
        <v>119649639</v>
      </c>
      <c r="J20" s="11">
        <v>103891990</v>
      </c>
      <c r="K20" s="11">
        <v>2123222361</v>
      </c>
      <c r="L20" s="11">
        <v>218358301</v>
      </c>
      <c r="M20" s="11">
        <v>420252</v>
      </c>
      <c r="N20" s="11">
        <v>269933062</v>
      </c>
    </row>
    <row r="21" spans="1:14" s="12" customFormat="1" ht="12.75">
      <c r="A21" s="11">
        <v>12</v>
      </c>
      <c r="B21" s="68" t="s">
        <v>84</v>
      </c>
      <c r="C21" s="12">
        <v>86400711</v>
      </c>
      <c r="D21" s="12">
        <v>122335822</v>
      </c>
      <c r="E21" s="17">
        <v>14.13</v>
      </c>
      <c r="F21" s="17">
        <v>0.24</v>
      </c>
      <c r="G21" s="12">
        <v>1784822167</v>
      </c>
      <c r="H21" s="12">
        <f t="shared" si="0"/>
        <v>1815241854</v>
      </c>
      <c r="I21" s="11">
        <f t="shared" si="1"/>
        <v>30419687</v>
      </c>
      <c r="J21" s="11">
        <v>5635693</v>
      </c>
      <c r="K21" s="12">
        <v>1695651973</v>
      </c>
      <c r="L21" s="12">
        <v>2769483</v>
      </c>
      <c r="M21" s="11">
        <v>0</v>
      </c>
      <c r="N21" s="11">
        <v>116820398</v>
      </c>
    </row>
    <row r="22" spans="1:14" s="12" customFormat="1" ht="12.75">
      <c r="A22" s="11">
        <v>13</v>
      </c>
      <c r="B22" s="68" t="s">
        <v>70</v>
      </c>
      <c r="C22" s="12">
        <v>67031433</v>
      </c>
      <c r="D22" s="12">
        <v>143093337</v>
      </c>
      <c r="E22" s="17">
        <v>9.03</v>
      </c>
      <c r="F22" s="17">
        <v>0.14</v>
      </c>
      <c r="G22" s="12">
        <v>1381107306</v>
      </c>
      <c r="H22" s="12">
        <f t="shared" si="0"/>
        <v>1409902046</v>
      </c>
      <c r="I22" s="11">
        <f t="shared" si="1"/>
        <v>28794740</v>
      </c>
      <c r="J22" s="11">
        <v>33672784</v>
      </c>
      <c r="K22" s="12">
        <v>1244474116</v>
      </c>
      <c r="L22" s="12">
        <v>70481611</v>
      </c>
      <c r="M22" s="11">
        <v>0</v>
      </c>
      <c r="N22" s="11">
        <v>94946319</v>
      </c>
    </row>
    <row r="23" spans="1:14" s="12" customFormat="1" ht="12.75">
      <c r="A23" s="11">
        <v>14</v>
      </c>
      <c r="B23" s="13" t="s">
        <v>80</v>
      </c>
      <c r="C23" s="11">
        <v>35737860</v>
      </c>
      <c r="D23" s="11">
        <v>78203673</v>
      </c>
      <c r="E23" s="17">
        <v>6.79</v>
      </c>
      <c r="F23" s="17">
        <v>0.46</v>
      </c>
      <c r="G23" s="11">
        <v>560041809</v>
      </c>
      <c r="H23" s="11">
        <f t="shared" si="0"/>
        <v>576308411</v>
      </c>
      <c r="I23" s="11">
        <f t="shared" si="1"/>
        <v>16266602</v>
      </c>
      <c r="J23" s="11">
        <v>26766809</v>
      </c>
      <c r="K23" s="11">
        <v>453245239</v>
      </c>
      <c r="L23" s="11">
        <v>72286670</v>
      </c>
      <c r="M23" s="11">
        <v>0</v>
      </c>
      <c r="N23" s="11">
        <v>50776502</v>
      </c>
    </row>
    <row r="24" spans="1:15" s="19" customFormat="1" ht="12.75">
      <c r="A24" s="11">
        <v>15</v>
      </c>
      <c r="B24" s="69" t="s">
        <v>26</v>
      </c>
      <c r="C24" s="11">
        <v>36428030</v>
      </c>
      <c r="D24" s="11">
        <v>52244652</v>
      </c>
      <c r="E24" s="17">
        <v>10.86</v>
      </c>
      <c r="F24" s="17">
        <v>0.7</v>
      </c>
      <c r="G24" s="11">
        <v>692208827</v>
      </c>
      <c r="H24" s="11">
        <f t="shared" si="0"/>
        <v>700592132</v>
      </c>
      <c r="I24" s="11">
        <f t="shared" si="1"/>
        <v>8383305</v>
      </c>
      <c r="J24" s="11">
        <v>14933828</v>
      </c>
      <c r="K24" s="11">
        <v>478033982</v>
      </c>
      <c r="L24" s="11">
        <v>173944391</v>
      </c>
      <c r="M24" s="11">
        <v>0</v>
      </c>
      <c r="N24" s="11">
        <v>48613759</v>
      </c>
      <c r="O24" s="12"/>
    </row>
    <row r="25" spans="1:15" s="19" customFormat="1" ht="12.75">
      <c r="A25" s="11">
        <v>16</v>
      </c>
      <c r="B25" s="69" t="s">
        <v>25</v>
      </c>
      <c r="C25" s="11">
        <v>1920599</v>
      </c>
      <c r="D25" s="11">
        <v>3207381</v>
      </c>
      <c r="E25" s="17">
        <v>0.5</v>
      </c>
      <c r="F25" s="17">
        <v>0.03</v>
      </c>
      <c r="G25" s="11">
        <v>3415413</v>
      </c>
      <c r="H25" s="11">
        <f t="shared" si="0"/>
        <v>3817989</v>
      </c>
      <c r="I25" s="11">
        <f t="shared" si="1"/>
        <v>402576</v>
      </c>
      <c r="J25" s="11">
        <v>868664</v>
      </c>
      <c r="K25" s="11">
        <v>0</v>
      </c>
      <c r="L25" s="11">
        <v>1494814</v>
      </c>
      <c r="M25" s="11">
        <v>0</v>
      </c>
      <c r="N25" s="11">
        <v>2323175</v>
      </c>
      <c r="O25" s="12"/>
    </row>
    <row r="26" spans="1:15" s="19" customFormat="1" ht="12.75">
      <c r="A26" s="11">
        <v>17</v>
      </c>
      <c r="B26" s="69" t="s">
        <v>71</v>
      </c>
      <c r="C26" s="11">
        <v>26456397</v>
      </c>
      <c r="D26" s="11">
        <v>68493758</v>
      </c>
      <c r="E26" s="17">
        <v>3.03</v>
      </c>
      <c r="F26" s="17">
        <v>0.31</v>
      </c>
      <c r="G26" s="11">
        <v>323465989</v>
      </c>
      <c r="H26" s="11">
        <f t="shared" si="0"/>
        <v>369595546</v>
      </c>
      <c r="I26" s="11">
        <f t="shared" si="1"/>
        <v>46129557</v>
      </c>
      <c r="J26" s="11">
        <v>1035826</v>
      </c>
      <c r="K26" s="11">
        <v>77541117</v>
      </c>
      <c r="L26" s="11">
        <v>211254578</v>
      </c>
      <c r="M26" s="11">
        <v>7646818</v>
      </c>
      <c r="N26" s="11">
        <v>73153033</v>
      </c>
      <c r="O26" s="12"/>
    </row>
    <row r="27" spans="1:15" s="19" customFormat="1" ht="12.75">
      <c r="A27" s="11">
        <v>18</v>
      </c>
      <c r="B27" s="68" t="s">
        <v>18</v>
      </c>
      <c r="C27" s="12">
        <v>21864942</v>
      </c>
      <c r="D27" s="12">
        <v>66549655</v>
      </c>
      <c r="E27" s="17">
        <v>2.68</v>
      </c>
      <c r="F27" s="17">
        <v>0.33</v>
      </c>
      <c r="G27" s="12">
        <v>258425650</v>
      </c>
      <c r="H27" s="12">
        <f t="shared" si="0"/>
        <v>304844054</v>
      </c>
      <c r="I27" s="11">
        <f t="shared" si="1"/>
        <v>46418404</v>
      </c>
      <c r="J27" s="11">
        <v>10271736</v>
      </c>
      <c r="K27" s="12">
        <v>91274234</v>
      </c>
      <c r="L27" s="12">
        <v>145811026</v>
      </c>
      <c r="M27" s="12">
        <v>72632</v>
      </c>
      <c r="N27" s="11">
        <v>67686162</v>
      </c>
      <c r="O27" s="12"/>
    </row>
    <row r="28" spans="1:14" s="11" customFormat="1" ht="12.75">
      <c r="A28" s="11">
        <v>19</v>
      </c>
      <c r="B28" s="68" t="s">
        <v>76</v>
      </c>
      <c r="C28" s="12">
        <v>1920599</v>
      </c>
      <c r="D28" s="12">
        <v>10471005</v>
      </c>
      <c r="E28" s="17">
        <v>0.28</v>
      </c>
      <c r="F28" s="17">
        <v>0.06</v>
      </c>
      <c r="G28" s="12">
        <v>4233225</v>
      </c>
      <c r="H28" s="12">
        <f t="shared" si="0"/>
        <v>11233667</v>
      </c>
      <c r="I28" s="11">
        <f t="shared" si="1"/>
        <v>7000442</v>
      </c>
      <c r="J28" s="11">
        <v>1192777</v>
      </c>
      <c r="K28" s="12">
        <v>0</v>
      </c>
      <c r="L28" s="12">
        <v>2312626</v>
      </c>
      <c r="M28" s="11">
        <v>0</v>
      </c>
      <c r="N28" s="11">
        <v>8921041</v>
      </c>
    </row>
    <row r="29" spans="1:14" s="11" customFormat="1" ht="12.75">
      <c r="A29" s="11">
        <v>20</v>
      </c>
      <c r="B29" s="13" t="s">
        <v>81</v>
      </c>
      <c r="C29" s="11">
        <v>1920599</v>
      </c>
      <c r="D29" s="11">
        <v>2085857</v>
      </c>
      <c r="E29" s="17">
        <v>15.21</v>
      </c>
      <c r="F29" s="17">
        <v>0.85</v>
      </c>
      <c r="G29" s="11">
        <v>32297634</v>
      </c>
      <c r="H29" s="11">
        <f t="shared" si="0"/>
        <v>32496079</v>
      </c>
      <c r="I29" s="11">
        <f t="shared" si="1"/>
        <v>198445</v>
      </c>
      <c r="J29" s="11">
        <v>39043</v>
      </c>
      <c r="K29" s="11">
        <v>28659950</v>
      </c>
      <c r="L29" s="11">
        <v>1729538</v>
      </c>
      <c r="M29" s="11">
        <v>0</v>
      </c>
      <c r="N29" s="11">
        <v>2106591</v>
      </c>
    </row>
    <row r="30" spans="1:14" s="12" customFormat="1" ht="12.75">
      <c r="A30" s="11">
        <v>21</v>
      </c>
      <c r="B30" s="68" t="s">
        <v>72</v>
      </c>
      <c r="C30" s="12">
        <v>106392379</v>
      </c>
      <c r="D30" s="12">
        <v>132779267</v>
      </c>
      <c r="E30" s="17">
        <v>14.41</v>
      </c>
      <c r="F30" s="17">
        <v>0.54</v>
      </c>
      <c r="G30" s="12">
        <v>1992154968</v>
      </c>
      <c r="H30" s="12">
        <f t="shared" si="0"/>
        <v>1992436700</v>
      </c>
      <c r="I30" s="11">
        <f t="shared" si="1"/>
        <v>281732</v>
      </c>
      <c r="J30" s="11">
        <v>1677069</v>
      </c>
      <c r="K30" s="12">
        <v>1747808437</v>
      </c>
      <c r="L30" s="12">
        <v>139924383</v>
      </c>
      <c r="M30" s="11">
        <v>0</v>
      </c>
      <c r="N30" s="12">
        <v>104703880</v>
      </c>
    </row>
    <row r="31" spans="1:14" s="11" customFormat="1" ht="12.75">
      <c r="A31" s="11">
        <v>22</v>
      </c>
      <c r="B31" s="13" t="s">
        <v>82</v>
      </c>
      <c r="C31" s="11">
        <v>23256710</v>
      </c>
      <c r="D31" s="11">
        <v>48630830</v>
      </c>
      <c r="E31" s="17">
        <v>9.44</v>
      </c>
      <c r="F31" s="17">
        <v>0.14</v>
      </c>
      <c r="G31" s="11">
        <v>476053048</v>
      </c>
      <c r="H31" s="11">
        <f t="shared" si="0"/>
        <v>501825919</v>
      </c>
      <c r="I31" s="11">
        <f t="shared" si="1"/>
        <v>25772871</v>
      </c>
      <c r="J31" s="11">
        <v>161705</v>
      </c>
      <c r="K31" s="11">
        <v>443627321</v>
      </c>
      <c r="L31" s="11">
        <v>9169017</v>
      </c>
      <c r="M31" s="11">
        <v>0</v>
      </c>
      <c r="N31" s="11">
        <v>49029581</v>
      </c>
    </row>
    <row r="32" spans="1:14" s="11" customFormat="1" ht="12.75">
      <c r="A32" s="11">
        <v>23</v>
      </c>
      <c r="B32" s="68" t="s">
        <v>74</v>
      </c>
      <c r="C32" s="12">
        <v>60151987</v>
      </c>
      <c r="D32" s="12">
        <v>101669628</v>
      </c>
      <c r="E32" s="17">
        <v>8.31</v>
      </c>
      <c r="F32" s="17">
        <v>0.59</v>
      </c>
      <c r="G32" s="12">
        <v>877066001</v>
      </c>
      <c r="H32" s="12">
        <f t="shared" si="0"/>
        <v>901047192</v>
      </c>
      <c r="I32" s="11">
        <f t="shared" si="1"/>
        <v>23981191</v>
      </c>
      <c r="J32" s="11">
        <v>29244317</v>
      </c>
      <c r="K32" s="12">
        <v>769681173</v>
      </c>
      <c r="L32" s="12">
        <v>51349462</v>
      </c>
      <c r="M32" s="11">
        <v>0</v>
      </c>
      <c r="N32" s="11">
        <v>80016557</v>
      </c>
    </row>
    <row r="33" spans="1:14" s="12" customFormat="1" ht="12.75">
      <c r="A33" s="11">
        <v>24</v>
      </c>
      <c r="B33" s="68" t="s">
        <v>28</v>
      </c>
      <c r="C33" s="12">
        <v>85450660</v>
      </c>
      <c r="D33" s="12">
        <v>94929266</v>
      </c>
      <c r="E33" s="17">
        <v>17.8</v>
      </c>
      <c r="F33" s="17">
        <v>0.44</v>
      </c>
      <c r="G33" s="12">
        <v>1744603241</v>
      </c>
      <c r="H33" s="12">
        <f t="shared" si="0"/>
        <v>1765144785</v>
      </c>
      <c r="I33" s="11">
        <f t="shared" si="1"/>
        <v>20541544</v>
      </c>
      <c r="J33" s="11">
        <v>4877937</v>
      </c>
      <c r="K33" s="12">
        <v>1622195247</v>
      </c>
      <c r="L33" s="12">
        <v>37429660</v>
      </c>
      <c r="M33" s="11">
        <v>0</v>
      </c>
      <c r="N33" s="11">
        <v>105519878</v>
      </c>
    </row>
    <row r="34" spans="1:15" s="11" customFormat="1" ht="12.75">
      <c r="A34" s="11">
        <v>25</v>
      </c>
      <c r="B34" s="69" t="s">
        <v>19</v>
      </c>
      <c r="C34" s="11">
        <v>19296408</v>
      </c>
      <c r="D34" s="11">
        <v>31563461</v>
      </c>
      <c r="E34" s="17">
        <v>12.2</v>
      </c>
      <c r="F34" s="17">
        <v>0.26</v>
      </c>
      <c r="G34" s="11">
        <v>396119532</v>
      </c>
      <c r="H34" s="11">
        <f t="shared" si="0"/>
        <v>406112590</v>
      </c>
      <c r="I34" s="11">
        <f t="shared" si="1"/>
        <v>9993058</v>
      </c>
      <c r="J34" s="11">
        <v>6797442</v>
      </c>
      <c r="K34" s="11">
        <v>376401018</v>
      </c>
      <c r="L34" s="11">
        <v>452483</v>
      </c>
      <c r="M34" s="11">
        <v>1814</v>
      </c>
      <c r="N34" s="11">
        <v>29257275</v>
      </c>
      <c r="O34" s="12"/>
    </row>
    <row r="35" spans="1:15" s="11" customFormat="1" ht="12.75">
      <c r="A35" s="11">
        <v>26</v>
      </c>
      <c r="B35" s="69" t="s">
        <v>86</v>
      </c>
      <c r="C35" s="11">
        <v>1920599</v>
      </c>
      <c r="D35" s="11">
        <v>4671828</v>
      </c>
      <c r="E35" s="17">
        <v>1.51</v>
      </c>
      <c r="F35" s="17">
        <v>0.04</v>
      </c>
      <c r="G35" s="11">
        <v>8790304</v>
      </c>
      <c r="H35" s="11">
        <f t="shared" si="0"/>
        <v>11259072</v>
      </c>
      <c r="I35" s="11">
        <f t="shared" si="1"/>
        <v>2468768</v>
      </c>
      <c r="J35" s="11">
        <v>377019</v>
      </c>
      <c r="K35" s="11">
        <v>6869705</v>
      </c>
      <c r="L35" s="11">
        <v>0</v>
      </c>
      <c r="M35" s="11">
        <v>0</v>
      </c>
      <c r="N35" s="11">
        <v>4389367</v>
      </c>
      <c r="O35" s="12"/>
    </row>
    <row r="36" spans="1:15" s="11" customFormat="1" ht="12.75">
      <c r="A36" s="11">
        <v>27</v>
      </c>
      <c r="B36" s="68" t="s">
        <v>48</v>
      </c>
      <c r="C36" s="12">
        <v>23951539</v>
      </c>
      <c r="D36" s="12">
        <v>154541154</v>
      </c>
      <c r="E36" s="17">
        <v>0.67</v>
      </c>
      <c r="F36" s="17">
        <v>0.15</v>
      </c>
      <c r="G36" s="12">
        <v>136288212</v>
      </c>
      <c r="H36" s="12">
        <f t="shared" si="0"/>
        <v>208794985</v>
      </c>
      <c r="I36" s="11">
        <f t="shared" si="1"/>
        <v>72506773</v>
      </c>
      <c r="J36" s="11">
        <v>62404418</v>
      </c>
      <c r="K36" s="12">
        <v>0</v>
      </c>
      <c r="L36" s="12">
        <v>113030132</v>
      </c>
      <c r="M36" s="11">
        <v>0</v>
      </c>
      <c r="N36" s="11">
        <v>95764853</v>
      </c>
      <c r="O36" s="12"/>
    </row>
    <row r="37" spans="1:14" s="12" customFormat="1" ht="12.75">
      <c r="A37" s="11">
        <v>28</v>
      </c>
      <c r="B37" s="69" t="s">
        <v>66</v>
      </c>
      <c r="C37" s="11">
        <v>39789060</v>
      </c>
      <c r="D37" s="11">
        <v>76695451</v>
      </c>
      <c r="E37" s="17">
        <v>8.66</v>
      </c>
      <c r="F37" s="17">
        <v>0.27</v>
      </c>
      <c r="G37" s="11">
        <v>733631391</v>
      </c>
      <c r="H37" s="11">
        <f t="shared" si="0"/>
        <v>755749158</v>
      </c>
      <c r="I37" s="11">
        <f t="shared" si="1"/>
        <v>22117767</v>
      </c>
      <c r="J37" s="11">
        <v>7030492</v>
      </c>
      <c r="K37" s="11">
        <v>595834072</v>
      </c>
      <c r="L37" s="11">
        <v>98646449</v>
      </c>
      <c r="M37" s="11">
        <v>98045</v>
      </c>
      <c r="N37" s="11">
        <v>61170592</v>
      </c>
    </row>
    <row r="38" spans="1:14" s="12" customFormat="1" ht="12.75">
      <c r="A38" s="58" t="s">
        <v>52</v>
      </c>
      <c r="B38" s="20"/>
      <c r="C38" s="21">
        <f>SUM(C10:C37)</f>
        <v>995390540</v>
      </c>
      <c r="D38" s="21">
        <f>SUM(D10:D37)</f>
        <v>1984458880</v>
      </c>
      <c r="E38" s="22"/>
      <c r="F38" s="22"/>
      <c r="G38" s="21">
        <f aca="true" t="shared" si="2" ref="G38:N38">SUM(G10:G37)</f>
        <v>17308726035</v>
      </c>
      <c r="H38" s="21">
        <f t="shared" si="2"/>
        <v>18018523529</v>
      </c>
      <c r="I38" s="21">
        <f t="shared" si="2"/>
        <v>709797494</v>
      </c>
      <c r="J38" s="21">
        <f t="shared" si="2"/>
        <v>413704129</v>
      </c>
      <c r="K38" s="21">
        <f t="shared" si="2"/>
        <v>14574359525</v>
      </c>
      <c r="L38" s="21">
        <f t="shared" si="2"/>
        <v>1718394875</v>
      </c>
      <c r="M38" s="21">
        <f t="shared" si="2"/>
        <v>10468064</v>
      </c>
      <c r="N38" s="21">
        <f t="shared" si="2"/>
        <v>1715301065</v>
      </c>
    </row>
    <row r="39" spans="1:14" s="12" customFormat="1" ht="12.75">
      <c r="A39" s="54"/>
      <c r="B39" s="54"/>
      <c r="C39" s="25"/>
      <c r="D39" s="25"/>
      <c r="E39" s="55"/>
      <c r="F39" s="55"/>
      <c r="G39" s="25"/>
      <c r="H39" s="25"/>
      <c r="I39" s="25"/>
      <c r="J39" s="25"/>
      <c r="K39" s="25"/>
      <c r="L39" s="25"/>
      <c r="M39" s="25"/>
      <c r="N39" s="25"/>
    </row>
    <row r="40" spans="1:14" s="12" customFormat="1" ht="12.75">
      <c r="A40" s="26" t="s">
        <v>51</v>
      </c>
      <c r="B40" s="23"/>
      <c r="E40" s="14"/>
      <c r="F40" s="14"/>
      <c r="H40" s="11"/>
      <c r="I40" s="11"/>
      <c r="N40" s="16"/>
    </row>
    <row r="41" spans="1:15" s="11" customFormat="1" ht="12.75">
      <c r="A41" s="11">
        <v>1</v>
      </c>
      <c r="B41" s="13" t="s">
        <v>16</v>
      </c>
      <c r="C41" s="11">
        <v>2560799</v>
      </c>
      <c r="D41" s="11">
        <v>24281955</v>
      </c>
      <c r="E41" s="17">
        <v>1.67</v>
      </c>
      <c r="F41" s="17">
        <v>0.03</v>
      </c>
      <c r="G41" s="11">
        <v>42301647</v>
      </c>
      <c r="H41" s="11">
        <f>+K41+L41+M41+N41</f>
        <v>52685510</v>
      </c>
      <c r="I41" s="11">
        <f>H41-G41</f>
        <v>10383863</v>
      </c>
      <c r="J41" s="11">
        <v>11794888</v>
      </c>
      <c r="K41" s="11">
        <v>39684979</v>
      </c>
      <c r="L41" s="11">
        <v>55869</v>
      </c>
      <c r="M41" s="12">
        <v>0</v>
      </c>
      <c r="N41" s="11">
        <v>12944662</v>
      </c>
      <c r="O41" s="25"/>
    </row>
    <row r="42" spans="2:15" s="11" customFormat="1" ht="12.75">
      <c r="B42" s="13"/>
      <c r="C42" s="12"/>
      <c r="D42" s="12"/>
      <c r="E42" s="14"/>
      <c r="F42" s="14"/>
      <c r="G42" s="12"/>
      <c r="J42" s="12"/>
      <c r="K42" s="12"/>
      <c r="L42" s="12"/>
      <c r="M42" s="12"/>
      <c r="N42" s="12"/>
      <c r="O42" s="25"/>
    </row>
    <row r="43" spans="1:16" s="12" customFormat="1" ht="12.75">
      <c r="A43" s="58" t="s">
        <v>53</v>
      </c>
      <c r="B43" s="24"/>
      <c r="C43" s="21">
        <f>SUM(C41)</f>
        <v>2560799</v>
      </c>
      <c r="D43" s="21">
        <f>SUM(D41)</f>
        <v>24281955</v>
      </c>
      <c r="E43" s="22"/>
      <c r="F43" s="22"/>
      <c r="G43" s="21">
        <f aca="true" t="shared" si="3" ref="G43:N43">SUM(G41)</f>
        <v>42301647</v>
      </c>
      <c r="H43" s="21">
        <f t="shared" si="3"/>
        <v>52685510</v>
      </c>
      <c r="I43" s="21">
        <f t="shared" si="3"/>
        <v>10383863</v>
      </c>
      <c r="J43" s="21">
        <f t="shared" si="3"/>
        <v>11794888</v>
      </c>
      <c r="K43" s="21">
        <f t="shared" si="3"/>
        <v>39684979</v>
      </c>
      <c r="L43" s="21">
        <f t="shared" si="3"/>
        <v>55869</v>
      </c>
      <c r="M43" s="21">
        <f t="shared" si="3"/>
        <v>0</v>
      </c>
      <c r="N43" s="21">
        <f t="shared" si="3"/>
        <v>12944662</v>
      </c>
      <c r="O43" s="25"/>
      <c r="P43" s="25"/>
    </row>
    <row r="44" spans="5:15" s="12" customFormat="1" ht="13.5" thickBot="1">
      <c r="E44" s="14"/>
      <c r="F44" s="14"/>
      <c r="J44" s="11"/>
      <c r="K44" s="11"/>
      <c r="L44" s="11"/>
      <c r="N44" s="16"/>
      <c r="O44" s="25"/>
    </row>
    <row r="45" spans="1:14" s="12" customFormat="1" ht="13.5" thickBot="1">
      <c r="A45" s="59" t="s">
        <v>54</v>
      </c>
      <c r="B45" s="60"/>
      <c r="C45" s="61">
        <f>C38+C43</f>
        <v>997951339</v>
      </c>
      <c r="D45" s="61">
        <f>D38+D43</f>
        <v>2008740835</v>
      </c>
      <c r="E45" s="62"/>
      <c r="F45" s="62"/>
      <c r="G45" s="61">
        <f aca="true" t="shared" si="4" ref="G45:N45">G38+G43</f>
        <v>17351027682</v>
      </c>
      <c r="H45" s="61">
        <f t="shared" si="4"/>
        <v>18071209039</v>
      </c>
      <c r="I45" s="61">
        <f t="shared" si="4"/>
        <v>720181357</v>
      </c>
      <c r="J45" s="61">
        <f t="shared" si="4"/>
        <v>425499017</v>
      </c>
      <c r="K45" s="63">
        <f t="shared" si="4"/>
        <v>14614044504</v>
      </c>
      <c r="L45" s="63">
        <f t="shared" si="4"/>
        <v>1718450744</v>
      </c>
      <c r="M45" s="61">
        <f t="shared" si="4"/>
        <v>10468064</v>
      </c>
      <c r="N45" s="61">
        <f t="shared" si="4"/>
        <v>1728245727</v>
      </c>
    </row>
    <row r="46" s="12" customFormat="1" ht="12.75" customHeight="1"/>
    <row r="47" spans="1:14" s="12" customFormat="1" ht="37.5" customHeight="1">
      <c r="A47" s="88" t="s">
        <v>67</v>
      </c>
      <c r="B47" s="91" t="s">
        <v>89</v>
      </c>
      <c r="C47" s="91"/>
      <c r="D47" s="91"/>
      <c r="E47" s="91"/>
      <c r="F47" s="91"/>
      <c r="G47" s="91"/>
      <c r="H47" s="91"/>
      <c r="I47" s="91"/>
      <c r="J47" s="91"/>
      <c r="K47" s="91"/>
      <c r="L47" s="91"/>
      <c r="M47" s="91"/>
      <c r="N47" s="91"/>
    </row>
    <row r="48" spans="1:14" s="12" customFormat="1" ht="25.5" customHeight="1">
      <c r="A48" s="88" t="s">
        <v>85</v>
      </c>
      <c r="B48" s="91" t="s">
        <v>87</v>
      </c>
      <c r="C48" s="91"/>
      <c r="D48" s="91"/>
      <c r="E48" s="91"/>
      <c r="F48" s="91"/>
      <c r="G48" s="91"/>
      <c r="H48" s="91"/>
      <c r="I48" s="91"/>
      <c r="J48" s="91"/>
      <c r="K48" s="91"/>
      <c r="L48" s="91"/>
      <c r="M48" s="91"/>
      <c r="N48" s="91"/>
    </row>
    <row r="49" spans="1:7" ht="12.75">
      <c r="A49" s="12"/>
      <c r="B49" s="12"/>
      <c r="C49" s="12"/>
      <c r="D49" s="12"/>
      <c r="E49" s="14"/>
      <c r="F49" s="14"/>
      <c r="G49" s="12"/>
    </row>
    <row r="50" spans="1:7" ht="12.75">
      <c r="A50" s="12"/>
      <c r="B50" s="12"/>
      <c r="C50" s="12"/>
      <c r="D50" s="12"/>
      <c r="E50" s="14"/>
      <c r="F50" s="14"/>
      <c r="G50" s="12"/>
    </row>
    <row r="51" spans="1:7" ht="12.75">
      <c r="A51" s="12"/>
      <c r="B51" s="12"/>
      <c r="C51" s="12"/>
      <c r="D51" s="12"/>
      <c r="E51" s="14"/>
      <c r="F51" s="14"/>
      <c r="G51" s="12"/>
    </row>
    <row r="52" spans="1:7" ht="12.75">
      <c r="A52" s="12"/>
      <c r="B52" s="12"/>
      <c r="C52" s="12"/>
      <c r="D52" s="12"/>
      <c r="E52" s="14"/>
      <c r="F52" s="14"/>
      <c r="G52" s="12"/>
    </row>
    <row r="53" spans="1:7" ht="12.75">
      <c r="A53" s="12"/>
      <c r="B53" s="12"/>
      <c r="C53" s="12"/>
      <c r="D53" s="12"/>
      <c r="E53" s="14"/>
      <c r="F53" s="14"/>
      <c r="G53" s="12"/>
    </row>
    <row r="54" spans="1:7" ht="12.75">
      <c r="A54" s="12"/>
      <c r="B54" s="12"/>
      <c r="C54" s="12"/>
      <c r="D54" s="12"/>
      <c r="E54" s="14"/>
      <c r="F54" s="14"/>
      <c r="G54" s="12"/>
    </row>
    <row r="55" spans="1:7" ht="12.75">
      <c r="A55" s="12"/>
      <c r="B55" s="12"/>
      <c r="C55" s="12"/>
      <c r="D55" s="12"/>
      <c r="E55" s="14"/>
      <c r="F55" s="14"/>
      <c r="G55" s="12"/>
    </row>
    <row r="56" spans="1:7" ht="12.75">
      <c r="A56" s="12"/>
      <c r="B56" s="12"/>
      <c r="C56" s="12"/>
      <c r="D56" s="12"/>
      <c r="E56" s="14"/>
      <c r="F56" s="14"/>
      <c r="G56" s="12"/>
    </row>
    <row r="57" spans="1:7" ht="12.75">
      <c r="A57" s="12"/>
      <c r="B57" s="12"/>
      <c r="C57" s="12"/>
      <c r="D57" s="12"/>
      <c r="E57" s="14"/>
      <c r="F57" s="14"/>
      <c r="G57" s="12"/>
    </row>
    <row r="58" spans="1:7" ht="12.75">
      <c r="A58" s="12"/>
      <c r="B58" s="12"/>
      <c r="C58" s="12"/>
      <c r="D58" s="12"/>
      <c r="E58" s="14"/>
      <c r="F58" s="14"/>
      <c r="G58" s="12"/>
    </row>
    <row r="59" spans="1:7" ht="12.75">
      <c r="A59" s="12"/>
      <c r="B59" s="12"/>
      <c r="C59" s="12"/>
      <c r="D59" s="12"/>
      <c r="E59" s="14"/>
      <c r="F59" s="14"/>
      <c r="G59" s="12"/>
    </row>
    <row r="60" spans="1:7" ht="12.75">
      <c r="A60" s="12"/>
      <c r="B60" s="12"/>
      <c r="C60" s="12"/>
      <c r="D60" s="12"/>
      <c r="E60" s="14"/>
      <c r="F60" s="14"/>
      <c r="G60" s="12"/>
    </row>
    <row r="61" spans="1:7" ht="12.75">
      <c r="A61" s="12"/>
      <c r="B61" s="12"/>
      <c r="C61" s="12"/>
      <c r="D61" s="12"/>
      <c r="E61" s="14"/>
      <c r="F61" s="14"/>
      <c r="G61" s="12"/>
    </row>
    <row r="62" spans="1:7" ht="12.75">
      <c r="A62" s="12"/>
      <c r="B62" s="12"/>
      <c r="C62" s="12"/>
      <c r="D62" s="12"/>
      <c r="E62" s="14"/>
      <c r="F62" s="14"/>
      <c r="G62" s="12"/>
    </row>
    <row r="63" spans="1:7" ht="12.75">
      <c r="A63" s="12"/>
      <c r="B63" s="12"/>
      <c r="C63" s="12"/>
      <c r="D63" s="12"/>
      <c r="E63" s="12"/>
      <c r="F63" s="12"/>
      <c r="G63" s="12"/>
    </row>
    <row r="64" spans="1:7" ht="12.75">
      <c r="A64" s="12"/>
      <c r="B64" s="12"/>
      <c r="C64" s="12"/>
      <c r="D64" s="12"/>
      <c r="E64" s="12"/>
      <c r="F64" s="12"/>
      <c r="G64" s="12"/>
    </row>
    <row r="65" s="12" customFormat="1" ht="12.75"/>
    <row r="66" s="12" customFormat="1" ht="12.75"/>
    <row r="67" s="12" customFormat="1" ht="12.75"/>
    <row r="68" s="12" customFormat="1" ht="12.75"/>
    <row r="69" s="12" customFormat="1" ht="12.75"/>
    <row r="70" s="12" customFormat="1" ht="12.75"/>
    <row r="71" s="12" customFormat="1" ht="12.75"/>
    <row r="72" s="12" customFormat="1" ht="12.75"/>
    <row r="73" s="12" customFormat="1" ht="12.75"/>
    <row r="74" s="12" customFormat="1" ht="12.75"/>
    <row r="75" s="12" customFormat="1" ht="12.75"/>
    <row r="76" s="12" customFormat="1" ht="12.75"/>
    <row r="77" s="12" customFormat="1" ht="12.75"/>
    <row r="78" s="12" customFormat="1" ht="12.75"/>
    <row r="79" s="12" customFormat="1" ht="12.75"/>
    <row r="80" s="12" customFormat="1" ht="12.75"/>
    <row r="81" s="12" customFormat="1" ht="12.75"/>
    <row r="82" s="12" customFormat="1" ht="12.75"/>
    <row r="83" s="12" customFormat="1" ht="12.75"/>
    <row r="84" s="12" customFormat="1" ht="12.75"/>
    <row r="85" s="12" customFormat="1" ht="12.75"/>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sheetData>
  <mergeCells count="3">
    <mergeCell ref="E5:F5"/>
    <mergeCell ref="B47:N47"/>
    <mergeCell ref="B48:N48"/>
  </mergeCells>
  <printOptions/>
  <pageMargins left="0.42" right="0.21" top="0.5905511811023623" bottom="0.1968503937007874" header="0.1968503937007874" footer="0"/>
  <pageSetup fitToHeight="1" fitToWidth="1" horizontalDpi="300" verticalDpi="300" orientation="landscape" paperSize="9" scale="68" r:id="rId1"/>
  <ignoredErrors>
    <ignoredError sqref="A47:A48" numberStoredAsText="1"/>
  </ignoredErrors>
</worksheet>
</file>

<file path=xl/worksheets/sheet2.xml><?xml version="1.0" encoding="utf-8"?>
<worksheet xmlns="http://schemas.openxmlformats.org/spreadsheetml/2006/main" xmlns:r="http://schemas.openxmlformats.org/officeDocument/2006/relationships">
  <sheetPr>
    <tabColor indexed="50"/>
    <pageSetUpPr fitToPage="1"/>
  </sheetPr>
  <dimension ref="A1:M26"/>
  <sheetViews>
    <sheetView workbookViewId="0" topLeftCell="A1">
      <selection activeCell="B10" sqref="B10"/>
    </sheetView>
  </sheetViews>
  <sheetFormatPr defaultColWidth="11.421875" defaultRowHeight="12.75"/>
  <cols>
    <col min="1" max="1" width="2.7109375" style="0" customWidth="1"/>
    <col min="2" max="2" width="21.5742187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spans="1:13" ht="12.75">
      <c r="A1" s="51"/>
      <c r="L1" s="30"/>
      <c r="M1" s="30"/>
    </row>
    <row r="2" spans="1:13" ht="12.75">
      <c r="A2" s="26" t="s">
        <v>30</v>
      </c>
      <c r="B2" s="53"/>
      <c r="C2" s="34"/>
      <c r="D2" s="34"/>
      <c r="E2" s="34"/>
      <c r="F2" s="34"/>
      <c r="G2" s="34"/>
      <c r="H2" s="34"/>
      <c r="I2" s="34"/>
      <c r="J2" s="34"/>
      <c r="K2" s="34"/>
      <c r="L2" s="30"/>
      <c r="M2" s="30"/>
    </row>
    <row r="3" spans="1:13" ht="12.75">
      <c r="A3" s="8" t="s">
        <v>88</v>
      </c>
      <c r="B3" s="28"/>
      <c r="C3" s="27"/>
      <c r="D3" s="27"/>
      <c r="E3" s="1"/>
      <c r="F3" s="34"/>
      <c r="G3" s="34"/>
      <c r="H3" s="70"/>
      <c r="I3" s="70"/>
      <c r="J3" s="70"/>
      <c r="K3" s="70"/>
      <c r="L3" s="30"/>
      <c r="M3" s="30"/>
    </row>
    <row r="4" spans="1:13" ht="12.75">
      <c r="A4" s="34"/>
      <c r="B4" s="34"/>
      <c r="C4" s="34"/>
      <c r="D4" s="34"/>
      <c r="E4" s="34"/>
      <c r="F4" s="34"/>
      <c r="G4" s="34"/>
      <c r="H4" s="71"/>
      <c r="I4" s="70"/>
      <c r="J4" s="70"/>
      <c r="K4" s="70"/>
      <c r="L4" s="30"/>
      <c r="M4" s="30"/>
    </row>
    <row r="5" spans="1:13" ht="12.75">
      <c r="A5" s="52" t="s">
        <v>31</v>
      </c>
      <c r="B5" s="29"/>
      <c r="C5" s="52"/>
      <c r="D5" s="29"/>
      <c r="E5" s="34"/>
      <c r="F5" s="34"/>
      <c r="G5" s="34"/>
      <c r="H5" s="70"/>
      <c r="I5" s="70"/>
      <c r="J5" s="70"/>
      <c r="K5" s="70"/>
      <c r="L5" s="30"/>
      <c r="M5" s="30"/>
    </row>
    <row r="6" spans="1:13" ht="12.75">
      <c r="A6" s="7" t="s">
        <v>1</v>
      </c>
      <c r="B6" s="35"/>
      <c r="C6" s="35"/>
      <c r="D6" s="92" t="s">
        <v>15</v>
      </c>
      <c r="E6" s="90"/>
      <c r="F6" s="36" t="s">
        <v>32</v>
      </c>
      <c r="G6" s="36" t="s">
        <v>6</v>
      </c>
      <c r="H6" s="72" t="s">
        <v>33</v>
      </c>
      <c r="I6" s="73" t="s">
        <v>32</v>
      </c>
      <c r="J6" s="73" t="s">
        <v>6</v>
      </c>
      <c r="K6" s="72" t="s">
        <v>33</v>
      </c>
      <c r="L6" s="31"/>
      <c r="M6" s="30"/>
    </row>
    <row r="7" spans="1:13" ht="12.75">
      <c r="A7" s="29"/>
      <c r="B7" s="29"/>
      <c r="C7" s="29"/>
      <c r="D7" s="64" t="s">
        <v>8</v>
      </c>
      <c r="E7" s="64" t="s">
        <v>9</v>
      </c>
      <c r="F7" s="37" t="s">
        <v>56</v>
      </c>
      <c r="G7" s="37" t="s">
        <v>34</v>
      </c>
      <c r="H7" s="74" t="s">
        <v>55</v>
      </c>
      <c r="I7" s="74" t="s">
        <v>57</v>
      </c>
      <c r="J7" s="74" t="s">
        <v>34</v>
      </c>
      <c r="K7" s="74" t="s">
        <v>55</v>
      </c>
      <c r="L7" s="30"/>
      <c r="M7" s="30"/>
    </row>
    <row r="8" spans="1:13" ht="12.75">
      <c r="A8" s="38"/>
      <c r="B8" s="38"/>
      <c r="C8" s="38"/>
      <c r="D8" s="38"/>
      <c r="E8" s="38"/>
      <c r="F8" s="39" t="s">
        <v>64</v>
      </c>
      <c r="G8" s="39" t="s">
        <v>62</v>
      </c>
      <c r="H8" s="75" t="s">
        <v>63</v>
      </c>
      <c r="I8" s="75" t="s">
        <v>2</v>
      </c>
      <c r="J8" s="76" t="s">
        <v>35</v>
      </c>
      <c r="K8" s="76" t="s">
        <v>35</v>
      </c>
      <c r="L8" s="30"/>
      <c r="M8" s="30"/>
    </row>
    <row r="9" spans="1:13" ht="12.75">
      <c r="A9" s="29"/>
      <c r="B9" s="29"/>
      <c r="C9" s="29"/>
      <c r="D9" s="40"/>
      <c r="E9" s="40"/>
      <c r="F9" s="41"/>
      <c r="G9" s="41"/>
      <c r="H9" s="77"/>
      <c r="I9" s="77"/>
      <c r="J9" s="78"/>
      <c r="K9" s="78"/>
      <c r="L9" s="30"/>
      <c r="M9" s="30"/>
    </row>
    <row r="10" spans="1:13" ht="12.75">
      <c r="A10" s="57">
        <v>1</v>
      </c>
      <c r="B10" s="52" t="s">
        <v>45</v>
      </c>
      <c r="C10" s="29"/>
      <c r="D10" s="43">
        <v>1.18</v>
      </c>
      <c r="E10" s="89">
        <v>0.003</v>
      </c>
      <c r="F10" s="44">
        <v>87462718</v>
      </c>
      <c r="G10" s="44">
        <v>87462718</v>
      </c>
      <c r="H10" s="44">
        <f>G10-F10</f>
        <v>0</v>
      </c>
      <c r="I10" s="44">
        <v>74295098</v>
      </c>
      <c r="J10" s="44">
        <v>74535444</v>
      </c>
      <c r="K10" s="44">
        <f>J10-I10</f>
        <v>240346</v>
      </c>
      <c r="L10" s="30"/>
      <c r="M10" s="30"/>
    </row>
    <row r="11" spans="1:13" ht="12.75">
      <c r="A11" s="57">
        <v>2</v>
      </c>
      <c r="B11" s="56" t="s">
        <v>46</v>
      </c>
      <c r="C11" s="29"/>
      <c r="D11" s="43">
        <v>0.38</v>
      </c>
      <c r="E11" s="43">
        <v>0.01</v>
      </c>
      <c r="F11" s="44">
        <v>24171378</v>
      </c>
      <c r="G11" s="44">
        <v>24171378</v>
      </c>
      <c r="H11" s="44">
        <f>G11-F11</f>
        <v>0</v>
      </c>
      <c r="I11" s="44">
        <v>66231871</v>
      </c>
      <c r="J11" s="44">
        <v>66766515</v>
      </c>
      <c r="K11" s="44">
        <f>J11-I11</f>
        <v>534644</v>
      </c>
      <c r="L11" s="30"/>
      <c r="M11" s="30"/>
    </row>
    <row r="12" spans="1:13" ht="12.75">
      <c r="A12" s="29"/>
      <c r="B12" s="29"/>
      <c r="C12" s="29"/>
      <c r="D12" s="40"/>
      <c r="E12" s="40"/>
      <c r="F12" s="44"/>
      <c r="G12" s="44"/>
      <c r="H12" s="79"/>
      <c r="I12" s="79"/>
      <c r="J12" s="79"/>
      <c r="K12" s="79"/>
      <c r="L12" s="30"/>
      <c r="M12" s="30"/>
    </row>
    <row r="13" spans="1:13" s="29" customFormat="1" ht="12.75">
      <c r="A13" s="34"/>
      <c r="B13" s="34"/>
      <c r="C13" s="34"/>
      <c r="D13" s="45"/>
      <c r="E13" s="45"/>
      <c r="F13" s="46"/>
      <c r="G13" s="46"/>
      <c r="H13" s="80"/>
      <c r="I13" s="80"/>
      <c r="J13" s="80"/>
      <c r="K13" s="80"/>
      <c r="L13" s="30"/>
      <c r="M13" s="32"/>
    </row>
    <row r="14" spans="1:13" s="29" customFormat="1" ht="12.75">
      <c r="A14" s="52" t="s">
        <v>36</v>
      </c>
      <c r="C14" s="52"/>
      <c r="D14" s="52"/>
      <c r="F14" s="52"/>
      <c r="G14" s="46"/>
      <c r="H14" s="80"/>
      <c r="I14" s="80"/>
      <c r="J14" s="80"/>
      <c r="K14" s="80"/>
      <c r="L14" s="30"/>
      <c r="M14" s="32"/>
    </row>
    <row r="15" spans="1:13" s="29" customFormat="1" ht="12.75">
      <c r="A15" s="7" t="s">
        <v>1</v>
      </c>
      <c r="B15" s="35"/>
      <c r="C15" s="35"/>
      <c r="D15" s="92" t="s">
        <v>15</v>
      </c>
      <c r="E15" s="90"/>
      <c r="F15" s="47" t="s">
        <v>37</v>
      </c>
      <c r="G15" s="47" t="s">
        <v>37</v>
      </c>
      <c r="H15" s="81" t="s">
        <v>38</v>
      </c>
      <c r="I15" s="81" t="s">
        <v>39</v>
      </c>
      <c r="J15" s="79"/>
      <c r="K15" s="79"/>
      <c r="L15" s="30"/>
      <c r="M15" s="32"/>
    </row>
    <row r="16" spans="4:13" s="29" customFormat="1" ht="10.5">
      <c r="D16" s="64" t="s">
        <v>8</v>
      </c>
      <c r="E16" s="64" t="s">
        <v>9</v>
      </c>
      <c r="F16" s="42" t="s">
        <v>60</v>
      </c>
      <c r="G16" s="42" t="s">
        <v>60</v>
      </c>
      <c r="H16" s="77" t="s">
        <v>40</v>
      </c>
      <c r="I16" s="77" t="s">
        <v>55</v>
      </c>
      <c r="J16" s="79"/>
      <c r="K16" s="79"/>
      <c r="L16" s="32"/>
      <c r="M16" s="32"/>
    </row>
    <row r="17" spans="1:13" ht="12.75">
      <c r="A17" s="29"/>
      <c r="B17" s="29"/>
      <c r="C17" s="29"/>
      <c r="D17" s="40"/>
      <c r="E17" s="40"/>
      <c r="F17" s="42" t="s">
        <v>58</v>
      </c>
      <c r="G17" s="41" t="s">
        <v>41</v>
      </c>
      <c r="H17" s="78" t="s">
        <v>61</v>
      </c>
      <c r="I17" s="77" t="s">
        <v>59</v>
      </c>
      <c r="J17" s="79"/>
      <c r="K17" s="79"/>
      <c r="L17" s="32"/>
      <c r="M17" s="30"/>
    </row>
    <row r="18" spans="1:13" s="29" customFormat="1" ht="10.5">
      <c r="A18" s="38"/>
      <c r="B18" s="38"/>
      <c r="C18" s="38"/>
      <c r="D18" s="48"/>
      <c r="E18" s="48"/>
      <c r="F18" s="49" t="s">
        <v>42</v>
      </c>
      <c r="G18" s="49" t="s">
        <v>43</v>
      </c>
      <c r="H18" s="82" t="s">
        <v>44</v>
      </c>
      <c r="I18" s="82" t="s">
        <v>44</v>
      </c>
      <c r="J18" s="79"/>
      <c r="K18" s="79"/>
      <c r="L18" s="32"/>
      <c r="M18" s="32"/>
    </row>
    <row r="19" spans="1:13" ht="12.75">
      <c r="A19" s="29"/>
      <c r="B19" s="29"/>
      <c r="C19" s="34"/>
      <c r="D19" s="45"/>
      <c r="E19" s="45"/>
      <c r="F19" s="46"/>
      <c r="G19" s="46"/>
      <c r="H19" s="80"/>
      <c r="I19" s="80"/>
      <c r="J19" s="80"/>
      <c r="K19" s="80"/>
      <c r="L19" s="32"/>
      <c r="M19" s="30"/>
    </row>
    <row r="20" spans="1:13" ht="12.75">
      <c r="A20" s="57">
        <v>3</v>
      </c>
      <c r="B20" s="29" t="s">
        <v>47</v>
      </c>
      <c r="C20" s="29"/>
      <c r="D20" s="43">
        <v>0.9</v>
      </c>
      <c r="E20" s="43">
        <v>0.01</v>
      </c>
      <c r="F20" s="44">
        <v>71830751</v>
      </c>
      <c r="G20" s="44">
        <v>88911121</v>
      </c>
      <c r="H20" s="44">
        <v>161597880</v>
      </c>
      <c r="I20" s="44">
        <f>+H20-G20-F20</f>
        <v>856008</v>
      </c>
      <c r="J20" s="79"/>
      <c r="K20" s="79"/>
      <c r="L20" s="30"/>
      <c r="M20" s="30"/>
    </row>
    <row r="21" spans="1:13" ht="12.75">
      <c r="A21" s="29"/>
      <c r="B21" s="34"/>
      <c r="C21" s="34"/>
      <c r="D21" s="45"/>
      <c r="E21" s="45"/>
      <c r="F21" s="46"/>
      <c r="G21" s="46"/>
      <c r="H21" s="80"/>
      <c r="I21" s="79"/>
      <c r="J21" s="80"/>
      <c r="K21" s="80"/>
      <c r="L21" s="32"/>
      <c r="M21" s="30"/>
    </row>
    <row r="22" spans="1:13" ht="12.75">
      <c r="A22" s="34"/>
      <c r="B22" s="34"/>
      <c r="C22" s="34"/>
      <c r="D22" s="45"/>
      <c r="E22" s="45"/>
      <c r="F22" s="46"/>
      <c r="G22" s="46"/>
      <c r="H22" s="46"/>
      <c r="I22" s="46"/>
      <c r="J22" s="46"/>
      <c r="K22" s="46"/>
      <c r="L22" s="30"/>
      <c r="M22" s="30"/>
    </row>
    <row r="23" spans="1:13" ht="12.75">
      <c r="A23" s="50"/>
      <c r="B23" s="50"/>
      <c r="C23" s="50"/>
      <c r="D23" s="50"/>
      <c r="E23" s="50"/>
      <c r="F23" s="50"/>
      <c r="G23" s="50"/>
      <c r="H23" s="50"/>
      <c r="I23" s="50"/>
      <c r="J23" s="50"/>
      <c r="K23" s="50"/>
      <c r="L23" s="30"/>
      <c r="M23" s="30"/>
    </row>
    <row r="24" spans="1:13" ht="12.75">
      <c r="A24" s="33"/>
      <c r="B24" s="33"/>
      <c r="C24" s="33"/>
      <c r="D24" s="33"/>
      <c r="E24" s="33"/>
      <c r="F24" s="33"/>
      <c r="G24" s="33"/>
      <c r="H24" s="33"/>
      <c r="I24" s="33"/>
      <c r="J24" s="33"/>
      <c r="K24" s="33"/>
      <c r="L24" s="30"/>
      <c r="M24" s="30"/>
    </row>
    <row r="25" spans="1:13" ht="12.75">
      <c r="A25" s="33"/>
      <c r="B25" s="33"/>
      <c r="C25" s="33"/>
      <c r="D25" s="33"/>
      <c r="E25" s="33"/>
      <c r="F25" s="33"/>
      <c r="G25" s="33"/>
      <c r="H25" s="33"/>
      <c r="I25" s="33"/>
      <c r="J25" s="33"/>
      <c r="K25" s="33"/>
      <c r="L25" s="30"/>
      <c r="M25" s="30"/>
    </row>
    <row r="26" spans="1:13" ht="12.75">
      <c r="A26" s="30"/>
      <c r="B26" s="30"/>
      <c r="C26" s="30"/>
      <c r="D26" s="30"/>
      <c r="E26" s="30"/>
      <c r="F26" s="30"/>
      <c r="G26" s="30"/>
      <c r="H26" s="30"/>
      <c r="I26" s="30"/>
      <c r="J26" s="30"/>
      <c r="K26" s="30"/>
      <c r="L26" s="30"/>
      <c r="M26" s="30"/>
    </row>
  </sheetData>
  <mergeCells count="2">
    <mergeCell ref="D6:E6"/>
    <mergeCell ref="D15:E15"/>
  </mergeCells>
  <printOptions/>
  <pageMargins left="0.7480314960629921" right="0.45" top="0.984251968503937" bottom="0.984251968503937" header="0" footer="0"/>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2010-12-01T15:49:21Z</cp:lastPrinted>
  <dcterms:created xsi:type="dcterms:W3CDTF">1998-12-29T20:15:03Z</dcterms:created>
  <dcterms:modified xsi:type="dcterms:W3CDTF">2010-12-01T17:24:47Z</dcterms:modified>
  <cp:category/>
  <cp:version/>
  <cp:contentType/>
  <cp:contentStatus/>
</cp:coreProperties>
</file>