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Denun'!$A$1:$E$25</definedName>
    <definedName name="_xlnm.Print_Area" localSheetId="1">'B-N° Sinies Pagad'!$A$1:$E$25</definedName>
    <definedName name="_xlnm.Print_Area" localSheetId="2">'C-N° Pers Sinies'!$A$1:$G$25</definedName>
    <definedName name="_xlnm.Print_Area" localSheetId="3">'D-Sinies Pag Direc'!$A$1:$H$54</definedName>
    <definedName name="_xlnm.Print_Area" localSheetId="4">'E-Costo Sin Direc'!$A$1:$F$26</definedName>
    <definedName name="_xlnm.Print_Area" localSheetId="5">'F-N° Seg Contrat'!$A$1:$I$25</definedName>
    <definedName name="_xlnm.Print_Area" localSheetId="6">'G-Prima Tot x Tip V'!$A$1:$I$25</definedName>
    <definedName name="_xlnm.Print_Area" localSheetId="7">'H-Prim Prom x Tip V'!$A$1:$I$25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<sst xmlns="http://schemas.openxmlformats.org/spreadsheetml/2006/main" count="143" uniqueCount="98">
  <si>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</si>
  <si>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</si>
  <si>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</si>
  <si>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</si>
  <si>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</si>
  <si>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</si>
  <si>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</si>
  <si>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</si>
  <si>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</si>
  <si>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</si>
  <si>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Interamericana Vida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</si>
  <si>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</si>
  <si>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</si>
  <si>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</si>
  <si>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</si>
  <si>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</si>
  <si>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</si>
  <si>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</si>
  <si>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</si>
  <si>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</si>
  <si>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</si>
  <si>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</si>
  <si>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</si>
  <si>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</si>
  <si>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</si>
  <si>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</si>
  <si>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</si>
  <si>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</si>
  <si>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</si>
  <si>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</si>
  <si>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</si>
  <si>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</si>
  <si>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</si>
  <si>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</si>
  <si>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</si>
  <si>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</si>
  <si>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</si>
  <si>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</si>
  <si>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</si>
  <si>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</si>
  <si>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</si>
  <si>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</si>
  <si>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</si>
  <si>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</si>
  <si>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</si>
  <si>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</si>
  <si>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</si>
  <si>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</si>
  <si>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</si>
  <si>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</si>
  <si>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</si>
  <si>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</si>
  <si>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</si>
  <si>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</si>
  <si>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</si>
  <si>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</si>
  <si>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</si>
  <si>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</si>
  <si>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</si>
  <si>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</si>
  <si>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</si>
  <si>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</si>
  <si>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</si>
  <si>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</si>
  <si>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</si>
  <si>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</si>
  <si>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</si>
  <si>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</si>
  <si>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</si>
  <si>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</si>
  <si>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</si>
  <si>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</si>
  <si>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</si>
  <si>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</si>
  <si>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</si>
  <si>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</si>
  <si>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</si>
  <si>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</si>
  <si>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</si>
  <si>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</si>
  <si>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</si>
  <si>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</si>
  <si>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</si>
  <si>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</si>
  <si>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</si>
  <si>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ABN Amro</t>
  </si>
  <si>
    <t>Mapfre</t>
  </si>
  <si>
    <t>Promedio</t>
  </si>
  <si>
    <t>Motocicletas</t>
  </si>
  <si>
    <t>ING Vida</t>
  </si>
  <si>
    <t>Bci</t>
  </si>
  <si>
    <t>Ise Chile</t>
  </si>
  <si>
    <t>Liberty</t>
  </si>
  <si>
    <t>Penta Security</t>
  </si>
  <si>
    <t>Royal</t>
  </si>
  <si>
    <t xml:space="preserve">      (entre el 1 de enero y 30 de junio de 2006)</t>
  </si>
  <si>
    <t xml:space="preserve">      (entre el 1 de enero y 30 de junio  de 2006, montos expresados en miles de pesos de junio de 2006)</t>
  </si>
  <si>
    <t xml:space="preserve">      (entre el 1 de enero y 30 de junio de 2006, montos expresados en pesos de junio de 2006)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</si>
</sst>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#,##0&quot; Pts&quot;;\-#,##0&quot; Pts&quot;"/>
    <numFmt numFmtId="191" formatCode="#,##0&quot; Pts&quot;;[Red]\-#,##0&quot; Pts&quot;"/>
    <numFmt numFmtId="192" formatCode="#,##0.00&quot; Pts&quot;;\-#,##0.00&quot; Pts&quot;"/>
    <numFmt numFmtId="193" formatCode="#,##0.00&quot; Pts&quot;;[Red]\-#,##0.00&quot; Pts&quot;"/>
    <numFmt numFmtId="194" formatCode="#,##0.000;[Red]\-#,##0.000"/>
    <numFmt numFmtId="195" formatCode="#,##0.0000;[Red]\-#,##0.0000"/>
    <numFmt numFmtId="196" formatCode="#,##0.0;[Red]\-#,##0.0"/>
    <numFmt numFmtId="197" formatCode="0.0%"/>
    <numFmt numFmtId="198" formatCode="0.0000000"/>
    <numFmt numFmtId="199" formatCode="0.000000"/>
    <numFmt numFmtId="200" formatCode="0.00000"/>
    <numFmt numFmtId="201" formatCode="0.0000"/>
    <numFmt numFmtId="202" formatCode="#,##0.00000;[Red]\-#,##0.00000"/>
    <numFmt numFmtId="203" formatCode="#,##0.000000;[Red]\-#,##0.000000"/>
    <numFmt numFmtId="204" formatCode="#,##0.0000000;[Red]\-#,##0.0000000"/>
    <numFmt numFmtId="205" formatCode="#,##0.00000000;[Red]\-#,##0.00000000"/>
    <numFmt numFmtId="206" formatCode="#,##0.000000000;[Red]\-#,##0.000000000"/>
    <numFmt numFmtId="207" formatCode="#,##0.0000000000;[Red]\-#,##0.0000000000"/>
    <numFmt numFmtId="208" formatCode="#,##0.00000000000;[Red]\-#,##0.00000000000"/>
    <numFmt numFmtId="209" formatCode="#,##0.0"/>
    <numFmt numFmtId="210" formatCode="0.00000000"/>
    <numFmt numFmtId="211" formatCode="0.000000000"/>
    <numFmt numFmtId="212" formatCode="#,##0.000_);[Red]\(#,##0.000\)"/>
    <numFmt numFmtId="213" formatCode="#,##0.0000_);[Red]\(#,##0.0000\)"/>
    <numFmt numFmtId="214" formatCode="#,##0.00000_);[Red]\(#,##0.00000\)"/>
    <numFmt numFmtId="215" formatCode="#,##0.000000_);[Red]\(#,##0.000000\)"/>
    <numFmt numFmtId="216" formatCode="#,##0.0_);[Red]\(#,##0.0\)"/>
  </numFmts>
  <fonts count="13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3" fontId="3" fillId="0" borderId="1" xfId="25" applyNumberFormat="1" applyFont="1" applyBorder="1">
      <alignment/>
      <protection/>
    </xf>
    <xf numFmtId="0" fontId="4" fillId="0" borderId="0" xfId="28" applyFont="1" applyBorder="1" applyAlignment="1" quotePrefix="1">
      <alignment horizontal="left"/>
      <protection/>
    </xf>
    <xf numFmtId="3" fontId="3" fillId="0" borderId="1" xfId="27" applyNumberFormat="1" applyFont="1" applyBorder="1" applyAlignment="1" quotePrefix="1">
      <alignment horizontal="right"/>
      <protection/>
    </xf>
    <xf numFmtId="3" fontId="2" fillId="0" borderId="2" xfId="28" applyNumberFormat="1" applyFont="1" applyBorder="1" applyAlignment="1">
      <alignment horizontal="right"/>
      <protection/>
    </xf>
    <xf numFmtId="3" fontId="3" fillId="0" borderId="0" xfId="22" applyNumberFormat="1" applyFont="1" applyBorder="1" applyAlignment="1">
      <alignment/>
    </xf>
    <xf numFmtId="3" fontId="3" fillId="0" borderId="0" xfId="28" applyNumberFormat="1" applyFont="1" applyBorder="1">
      <alignment/>
      <protection/>
    </xf>
    <xf numFmtId="3" fontId="3" fillId="0" borderId="0" xfId="28" applyNumberFormat="1" applyFont="1" applyBorder="1" applyAlignment="1">
      <alignment horizontal="right"/>
      <protection/>
    </xf>
    <xf numFmtId="3" fontId="3" fillId="0" borderId="1" xfId="28" applyNumberFormat="1" applyFont="1" applyBorder="1" applyAlignment="1">
      <alignment horizontal="right"/>
      <protection/>
    </xf>
    <xf numFmtId="3" fontId="4" fillId="0" borderId="0" xfId="22" applyNumberFormat="1" applyFont="1" applyBorder="1" applyAlignment="1">
      <alignment/>
    </xf>
    <xf numFmtId="3" fontId="3" fillId="0" borderId="1" xfId="26" applyNumberFormat="1" applyFont="1" applyBorder="1">
      <alignment/>
      <protection/>
    </xf>
    <xf numFmtId="3" fontId="3" fillId="0" borderId="1" xfId="19" applyNumberFormat="1" applyFont="1" applyBorder="1" applyAlignment="1">
      <alignment/>
    </xf>
    <xf numFmtId="3" fontId="5" fillId="0" borderId="0" xfId="22" applyNumberFormat="1" applyFont="1" applyBorder="1" applyAlignment="1">
      <alignment/>
    </xf>
    <xf numFmtId="3" fontId="2" fillId="0" borderId="3" xfId="28" applyNumberFormat="1" applyFont="1" applyBorder="1" applyAlignment="1">
      <alignment horizontal="right"/>
      <protection/>
    </xf>
    <xf numFmtId="3" fontId="3" fillId="0" borderId="3" xfId="28" applyNumberFormat="1" applyFont="1" applyBorder="1" applyAlignment="1">
      <alignment horizontal="right"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6" fillId="0" borderId="0" xfId="25" applyFont="1" applyAlignment="1" quotePrefix="1">
      <alignment horizontal="left"/>
      <protection/>
    </xf>
    <xf numFmtId="0" fontId="1" fillId="0" borderId="0" xfId="25" applyFont="1" applyBorder="1" applyAlignment="1" quotePrefix="1">
      <alignment horizontal="right"/>
      <protection/>
    </xf>
    <xf numFmtId="38" fontId="1" fillId="0" borderId="0" xfId="25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5" applyNumberFormat="1" applyFont="1">
      <alignment/>
      <protection/>
    </xf>
    <xf numFmtId="38" fontId="1" fillId="0" borderId="4" xfId="19" applyNumberFormat="1" applyFont="1" applyBorder="1" applyAlignment="1">
      <alignment/>
    </xf>
    <xf numFmtId="38" fontId="1" fillId="0" borderId="5" xfId="19" applyNumberFormat="1" applyFont="1" applyBorder="1" applyAlignment="1">
      <alignment/>
    </xf>
    <xf numFmtId="38" fontId="1" fillId="0" borderId="5" xfId="25" applyNumberFormat="1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6" xfId="25" applyFont="1" applyBorder="1">
      <alignment/>
      <protection/>
    </xf>
    <xf numFmtId="213" fontId="1" fillId="0" borderId="7" xfId="19" applyNumberFormat="1" applyFont="1" applyBorder="1" applyAlignment="1">
      <alignment/>
    </xf>
    <xf numFmtId="38" fontId="1" fillId="0" borderId="7" xfId="25" applyNumberFormat="1" applyFont="1" applyBorder="1">
      <alignment/>
      <protection/>
    </xf>
    <xf numFmtId="213" fontId="1" fillId="0" borderId="0" xfId="19" applyNumberFormat="1" applyFont="1" applyBorder="1" applyAlignment="1">
      <alignment/>
    </xf>
    <xf numFmtId="0" fontId="8" fillId="0" borderId="0" xfId="25" applyFont="1" applyBorder="1">
      <alignment/>
      <protection/>
    </xf>
    <xf numFmtId="38" fontId="1" fillId="0" borderId="8" xfId="25" applyNumberFormat="1" applyFont="1" applyBorder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1" fillId="0" borderId="4" xfId="26" applyFont="1" applyBorder="1">
      <alignment/>
      <protection/>
    </xf>
    <xf numFmtId="38" fontId="1" fillId="0" borderId="5" xfId="20" applyNumberFormat="1" applyFont="1" applyBorder="1" applyAlignment="1">
      <alignment/>
    </xf>
    <xf numFmtId="38" fontId="1" fillId="0" borderId="5" xfId="26" applyNumberFormat="1" applyFont="1" applyBorder="1">
      <alignment/>
      <protection/>
    </xf>
    <xf numFmtId="0" fontId="1" fillId="0" borderId="5" xfId="26" applyFont="1" applyBorder="1">
      <alignment/>
      <protection/>
    </xf>
    <xf numFmtId="38" fontId="1" fillId="0" borderId="0" xfId="26" applyNumberFormat="1" applyFont="1">
      <alignment/>
      <protection/>
    </xf>
    <xf numFmtId="3" fontId="1" fillId="0" borderId="0" xfId="26" applyNumberFormat="1" applyFont="1">
      <alignment/>
      <protection/>
    </xf>
    <xf numFmtId="0" fontId="8" fillId="0" borderId="6" xfId="26" applyFont="1" applyBorder="1">
      <alignment/>
      <protection/>
    </xf>
    <xf numFmtId="213" fontId="1" fillId="0" borderId="7" xfId="20" applyNumberFormat="1" applyFont="1" applyBorder="1" applyAlignment="1">
      <alignment/>
    </xf>
    <xf numFmtId="38" fontId="1" fillId="0" borderId="7" xfId="26" applyNumberFormat="1" applyFont="1" applyBorder="1">
      <alignment/>
      <protection/>
    </xf>
    <xf numFmtId="0" fontId="1" fillId="0" borderId="7" xfId="26" applyFont="1" applyBorder="1">
      <alignment/>
      <protection/>
    </xf>
    <xf numFmtId="201" fontId="1" fillId="0" borderId="0" xfId="26" applyNumberFormat="1" applyFont="1">
      <alignment/>
      <protection/>
    </xf>
    <xf numFmtId="0" fontId="1" fillId="0" borderId="0" xfId="27" applyFont="1" applyAlignment="1" quotePrefix="1">
      <alignment horizontal="left"/>
      <protection/>
    </xf>
    <xf numFmtId="0" fontId="1" fillId="0" borderId="0" xfId="27" applyFont="1">
      <alignment/>
      <protection/>
    </xf>
    <xf numFmtId="38" fontId="1" fillId="0" borderId="4" xfId="21" applyNumberFormat="1" applyFont="1" applyBorder="1" applyAlignment="1">
      <alignment/>
    </xf>
    <xf numFmtId="38" fontId="1" fillId="0" borderId="5" xfId="21" applyNumberFormat="1" applyFont="1" applyBorder="1" applyAlignment="1">
      <alignment/>
    </xf>
    <xf numFmtId="38" fontId="1" fillId="0" borderId="5" xfId="27" applyNumberFormat="1" applyFont="1" applyBorder="1">
      <alignment/>
      <protection/>
    </xf>
    <xf numFmtId="0" fontId="1" fillId="0" borderId="5" xfId="27" applyFont="1" applyBorder="1">
      <alignment/>
      <protection/>
    </xf>
    <xf numFmtId="38" fontId="1" fillId="0" borderId="0" xfId="27" applyNumberFormat="1" applyFont="1">
      <alignment/>
      <protection/>
    </xf>
    <xf numFmtId="0" fontId="8" fillId="0" borderId="6" xfId="27" applyFont="1" applyBorder="1">
      <alignment/>
      <protection/>
    </xf>
    <xf numFmtId="213" fontId="1" fillId="0" borderId="7" xfId="21" applyNumberFormat="1" applyFont="1" applyBorder="1" applyAlignment="1">
      <alignment/>
    </xf>
    <xf numFmtId="38" fontId="1" fillId="0" borderId="7" xfId="27" applyNumberFormat="1" applyFont="1" applyBorder="1">
      <alignment/>
      <protection/>
    </xf>
    <xf numFmtId="0" fontId="1" fillId="0" borderId="7" xfId="27" applyFont="1" applyBorder="1">
      <alignment/>
      <protection/>
    </xf>
    <xf numFmtId="3" fontId="1" fillId="0" borderId="0" xfId="27" applyNumberFormat="1" applyFont="1">
      <alignment/>
      <protection/>
    </xf>
    <xf numFmtId="201" fontId="1" fillId="0" borderId="0" xfId="27" applyNumberFormat="1" applyFont="1">
      <alignment/>
      <protection/>
    </xf>
    <xf numFmtId="0" fontId="1" fillId="0" borderId="0" xfId="28" applyFont="1" applyAlignment="1" quotePrefix="1">
      <alignment horizontal="left"/>
      <protection/>
    </xf>
    <xf numFmtId="0" fontId="1" fillId="0" borderId="0" xfId="28" applyFont="1">
      <alignment/>
      <protection/>
    </xf>
    <xf numFmtId="0" fontId="5" fillId="0" borderId="0" xfId="28" applyFont="1" applyBorder="1" applyAlignment="1" quotePrefix="1">
      <alignment horizontal="left"/>
      <protection/>
    </xf>
    <xf numFmtId="0" fontId="1" fillId="0" borderId="0" xfId="28" applyFont="1" applyBorder="1">
      <alignment/>
      <protection/>
    </xf>
    <xf numFmtId="0" fontId="6" fillId="0" borderId="0" xfId="28" applyFont="1" applyBorder="1" applyAlignment="1" quotePrefix="1">
      <alignment horizontal="left"/>
      <protection/>
    </xf>
    <xf numFmtId="0" fontId="1" fillId="0" borderId="9" xfId="28" applyFont="1" applyBorder="1" applyAlignment="1" quotePrefix="1">
      <alignment horizontal="left"/>
      <protection/>
    </xf>
    <xf numFmtId="0" fontId="6" fillId="0" borderId="10" xfId="28" applyFont="1" applyBorder="1" applyAlignment="1" quotePrefix="1">
      <alignment horizontal="left"/>
      <protection/>
    </xf>
    <xf numFmtId="0" fontId="1" fillId="0" borderId="10" xfId="28" applyFont="1" applyBorder="1">
      <alignment/>
      <protection/>
    </xf>
    <xf numFmtId="0" fontId="1" fillId="0" borderId="11" xfId="28" applyFont="1" applyBorder="1">
      <alignment/>
      <protection/>
    </xf>
    <xf numFmtId="0" fontId="7" fillId="0" borderId="12" xfId="28" applyFont="1" applyBorder="1">
      <alignment/>
      <protection/>
    </xf>
    <xf numFmtId="0" fontId="7" fillId="0" borderId="0" xfId="28" applyFont="1" applyBorder="1" applyAlignment="1">
      <alignment horizontal="right"/>
      <protection/>
    </xf>
    <xf numFmtId="0" fontId="7" fillId="0" borderId="3" xfId="28" applyFont="1" applyBorder="1" applyAlignment="1">
      <alignment horizontal="right"/>
      <protection/>
    </xf>
    <xf numFmtId="0" fontId="1" fillId="0" borderId="13" xfId="28" applyFont="1" applyBorder="1">
      <alignment/>
      <protection/>
    </xf>
    <xf numFmtId="0" fontId="1" fillId="0" borderId="14" xfId="28" applyFont="1" applyBorder="1">
      <alignment/>
      <protection/>
    </xf>
    <xf numFmtId="0" fontId="1" fillId="0" borderId="15" xfId="28" applyFont="1" applyBorder="1">
      <alignment/>
      <protection/>
    </xf>
    <xf numFmtId="3" fontId="1" fillId="0" borderId="0" xfId="28" applyNumberFormat="1" applyFont="1">
      <alignment/>
      <protection/>
    </xf>
    <xf numFmtId="0" fontId="1" fillId="0" borderId="4" xfId="28" applyFont="1" applyBorder="1">
      <alignment/>
      <protection/>
    </xf>
    <xf numFmtId="38" fontId="1" fillId="0" borderId="5" xfId="22" applyNumberFormat="1" applyFont="1" applyBorder="1" applyAlignment="1">
      <alignment/>
    </xf>
    <xf numFmtId="38" fontId="1" fillId="0" borderId="5" xfId="28" applyNumberFormat="1" applyFont="1" applyBorder="1">
      <alignment/>
      <protection/>
    </xf>
    <xf numFmtId="38" fontId="1" fillId="0" borderId="5" xfId="28" applyNumberFormat="1" applyFont="1" applyBorder="1" applyAlignment="1">
      <alignment horizontal="right"/>
      <protection/>
    </xf>
    <xf numFmtId="38" fontId="1" fillId="0" borderId="16" xfId="28" applyNumberFormat="1" applyFont="1" applyBorder="1" applyAlignment="1">
      <alignment horizontal="right"/>
      <protection/>
    </xf>
    <xf numFmtId="0" fontId="3" fillId="0" borderId="8" xfId="28" applyFont="1" applyBorder="1">
      <alignment/>
      <protection/>
    </xf>
    <xf numFmtId="38" fontId="1" fillId="0" borderId="0" xfId="28" applyNumberFormat="1" applyFont="1">
      <alignment/>
      <protection/>
    </xf>
    <xf numFmtId="0" fontId="8" fillId="0" borderId="6" xfId="28" applyFont="1" applyBorder="1">
      <alignment/>
      <protection/>
    </xf>
    <xf numFmtId="213" fontId="1" fillId="0" borderId="7" xfId="22" applyNumberFormat="1" applyFont="1" applyBorder="1" applyAlignment="1">
      <alignment/>
    </xf>
    <xf numFmtId="38" fontId="1" fillId="0" borderId="7" xfId="28" applyNumberFormat="1" applyFont="1" applyBorder="1">
      <alignment/>
      <protection/>
    </xf>
    <xf numFmtId="38" fontId="1" fillId="0" borderId="7" xfId="28" applyNumberFormat="1" applyFont="1" applyBorder="1" applyAlignment="1">
      <alignment horizontal="right"/>
      <protection/>
    </xf>
    <xf numFmtId="0" fontId="1" fillId="0" borderId="7" xfId="28" applyFont="1" applyBorder="1">
      <alignment/>
      <protection/>
    </xf>
    <xf numFmtId="0" fontId="1" fillId="0" borderId="17" xfId="28" applyFont="1" applyBorder="1">
      <alignment/>
      <protection/>
    </xf>
    <xf numFmtId="0" fontId="1" fillId="0" borderId="0" xfId="28" applyFont="1" applyBorder="1" applyAlignment="1" quotePrefix="1">
      <alignment horizontal="left"/>
      <protection/>
    </xf>
    <xf numFmtId="201" fontId="1" fillId="0" borderId="0" xfId="28" applyNumberFormat="1" applyFont="1">
      <alignment/>
      <protection/>
    </xf>
    <xf numFmtId="0" fontId="1" fillId="0" borderId="18" xfId="28" applyFont="1" applyBorder="1" applyAlignment="1" quotePrefix="1">
      <alignment horizontal="left"/>
      <protection/>
    </xf>
    <xf numFmtId="0" fontId="7" fillId="0" borderId="19" xfId="28" applyFont="1" applyBorder="1">
      <alignment/>
      <protection/>
    </xf>
    <xf numFmtId="0" fontId="1" fillId="0" borderId="20" xfId="28" applyFont="1" applyBorder="1">
      <alignment/>
      <protection/>
    </xf>
    <xf numFmtId="0" fontId="3" fillId="0" borderId="6" xfId="28" applyFont="1" applyBorder="1">
      <alignment/>
      <protection/>
    </xf>
    <xf numFmtId="38" fontId="1" fillId="0" borderId="7" xfId="22" applyNumberFormat="1" applyFont="1" applyBorder="1" applyAlignment="1">
      <alignment/>
    </xf>
    <xf numFmtId="38" fontId="1" fillId="0" borderId="17" xfId="28" applyNumberFormat="1" applyFont="1" applyBorder="1" applyAlignment="1">
      <alignment horizontal="right"/>
      <protection/>
    </xf>
    <xf numFmtId="3" fontId="1" fillId="0" borderId="5" xfId="22" applyNumberFormat="1" applyFont="1" applyBorder="1" applyAlignment="1">
      <alignment/>
    </xf>
    <xf numFmtId="3" fontId="1" fillId="0" borderId="5" xfId="28" applyNumberFormat="1" applyFont="1" applyBorder="1">
      <alignment/>
      <protection/>
    </xf>
    <xf numFmtId="3" fontId="1" fillId="0" borderId="5" xfId="28" applyNumberFormat="1" applyFont="1" applyBorder="1" applyAlignment="1">
      <alignment horizontal="right"/>
      <protection/>
    </xf>
    <xf numFmtId="38" fontId="1" fillId="0" borderId="3" xfId="28" applyNumberFormat="1" applyFont="1" applyBorder="1" applyAlignment="1">
      <alignment horizontal="right"/>
      <protection/>
    </xf>
    <xf numFmtId="0" fontId="1" fillId="0" borderId="6" xfId="28" applyFont="1" applyBorder="1">
      <alignment/>
      <protection/>
    </xf>
    <xf numFmtId="38" fontId="1" fillId="0" borderId="21" xfId="28" applyNumberFormat="1" applyFont="1" applyBorder="1" applyAlignment="1">
      <alignment horizontal="right"/>
      <protection/>
    </xf>
    <xf numFmtId="0" fontId="1" fillId="0" borderId="0" xfId="25" applyFont="1" applyAlignment="1">
      <alignment horizontal="left"/>
      <protection/>
    </xf>
    <xf numFmtId="49" fontId="2" fillId="0" borderId="0" xfId="25" applyNumberFormat="1" applyFont="1" applyBorder="1" applyAlignment="1">
      <alignment horizontal="left"/>
      <protection/>
    </xf>
    <xf numFmtId="0" fontId="2" fillId="0" borderId="18" xfId="25" applyNumberFormat="1" applyFont="1" applyBorder="1" applyAlignment="1">
      <alignment horizontal="left"/>
      <protection/>
    </xf>
    <xf numFmtId="0" fontId="2" fillId="0" borderId="18" xfId="25" applyNumberFormat="1" applyFont="1" applyBorder="1" applyAlignment="1" quotePrefix="1">
      <alignment horizontal="left"/>
      <protection/>
    </xf>
    <xf numFmtId="0" fontId="2" fillId="0" borderId="19" xfId="25" applyNumberFormat="1" applyFont="1" applyBorder="1" applyAlignment="1">
      <alignment horizontal="left"/>
      <protection/>
    </xf>
    <xf numFmtId="0" fontId="2" fillId="0" borderId="19" xfId="25" applyNumberFormat="1" applyFont="1" applyBorder="1" applyAlignment="1" quotePrefix="1">
      <alignment horizontal="left"/>
      <protection/>
    </xf>
    <xf numFmtId="0" fontId="7" fillId="0" borderId="0" xfId="28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1" fillId="0" borderId="0" xfId="17" applyNumberFormat="1" applyFont="1" applyFill="1" applyBorder="1" applyAlignment="1" quotePrefix="1">
      <alignment horizontal="right"/>
    </xf>
    <xf numFmtId="3" fontId="3" fillId="0" borderId="0" xfId="27" applyNumberFormat="1" applyFont="1" applyBorder="1">
      <alignment/>
      <protection/>
    </xf>
    <xf numFmtId="0" fontId="9" fillId="0" borderId="0" xfId="25" applyFont="1" applyBorder="1" applyAlignment="1" quotePrefix="1">
      <alignment horizontal="left"/>
      <protection/>
    </xf>
    <xf numFmtId="0" fontId="3" fillId="0" borderId="0" xfId="25" applyFont="1">
      <alignment/>
      <protection/>
    </xf>
    <xf numFmtId="0" fontId="3" fillId="0" borderId="0" xfId="25" applyFont="1" applyBorder="1">
      <alignment/>
      <protection/>
    </xf>
    <xf numFmtId="3" fontId="3" fillId="0" borderId="22" xfId="25" applyNumberFormat="1" applyFont="1" applyBorder="1">
      <alignment/>
      <protection/>
    </xf>
    <xf numFmtId="38" fontId="3" fillId="0" borderId="16" xfId="25" applyNumberFormat="1" applyFont="1" applyBorder="1">
      <alignment/>
      <protection/>
    </xf>
    <xf numFmtId="38" fontId="3" fillId="0" borderId="17" xfId="25" applyNumberFormat="1" applyFont="1" applyBorder="1">
      <alignment/>
      <protection/>
    </xf>
    <xf numFmtId="38" fontId="3" fillId="0" borderId="0" xfId="25" applyNumberFormat="1" applyFont="1" applyBorder="1">
      <alignment/>
      <protection/>
    </xf>
    <xf numFmtId="3" fontId="3" fillId="0" borderId="2" xfId="25" applyNumberFormat="1" applyFont="1" applyFill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9" fillId="0" borderId="0" xfId="26" applyFont="1" applyAlignment="1" quotePrefix="1">
      <alignment horizontal="left"/>
      <protection/>
    </xf>
    <xf numFmtId="0" fontId="3" fillId="0" borderId="0" xfId="26" applyFont="1">
      <alignment/>
      <protection/>
    </xf>
    <xf numFmtId="3" fontId="3" fillId="0" borderId="2" xfId="26" applyNumberFormat="1" applyFont="1" applyBorder="1">
      <alignment/>
      <protection/>
    </xf>
    <xf numFmtId="0" fontId="3" fillId="0" borderId="16" xfId="26" applyFont="1" applyBorder="1">
      <alignment/>
      <protection/>
    </xf>
    <xf numFmtId="0" fontId="3" fillId="0" borderId="17" xfId="26" applyFont="1" applyBorder="1">
      <alignment/>
      <protection/>
    </xf>
    <xf numFmtId="3" fontId="1" fillId="0" borderId="0" xfId="21" applyNumberFormat="1" applyFont="1" applyBorder="1" applyAlignment="1">
      <alignment/>
    </xf>
    <xf numFmtId="0" fontId="3" fillId="0" borderId="0" xfId="27" applyFont="1">
      <alignment/>
      <protection/>
    </xf>
    <xf numFmtId="0" fontId="3" fillId="0" borderId="5" xfId="27" applyFont="1" applyBorder="1">
      <alignment/>
      <protection/>
    </xf>
    <xf numFmtId="0" fontId="3" fillId="0" borderId="7" xfId="27" applyFont="1" applyBorder="1">
      <alignment/>
      <protection/>
    </xf>
    <xf numFmtId="0" fontId="9" fillId="0" borderId="0" xfId="27" applyFont="1" applyAlignment="1" quotePrefix="1">
      <alignment horizontal="left"/>
      <protection/>
    </xf>
    <xf numFmtId="0" fontId="1" fillId="0" borderId="19" xfId="25" applyNumberFormat="1" applyFont="1" applyBorder="1" applyAlignment="1" quotePrefix="1">
      <alignment horizontal="left"/>
      <protection/>
    </xf>
    <xf numFmtId="38" fontId="3" fillId="0" borderId="0" xfId="27" applyNumberFormat="1" applyFont="1" applyBorder="1" applyAlignment="1">
      <alignment horizontal="right"/>
      <protection/>
    </xf>
    <xf numFmtId="3" fontId="3" fillId="0" borderId="2" xfId="27" applyNumberFormat="1" applyFont="1" applyBorder="1">
      <alignment/>
      <protection/>
    </xf>
    <xf numFmtId="0" fontId="3" fillId="0" borderId="16" xfId="27" applyFont="1" applyBorder="1">
      <alignment/>
      <protection/>
    </xf>
    <xf numFmtId="0" fontId="3" fillId="0" borderId="17" xfId="27" applyFont="1" applyBorder="1">
      <alignment/>
      <protection/>
    </xf>
    <xf numFmtId="3" fontId="3" fillId="0" borderId="2" xfId="27" applyNumberFormat="1" applyFont="1" applyBorder="1" applyAlignment="1" quotePrefix="1">
      <alignment horizontal="right"/>
      <protection/>
    </xf>
    <xf numFmtId="3" fontId="3" fillId="0" borderId="0" xfId="27" applyNumberFormat="1" applyFont="1">
      <alignment/>
      <protection/>
    </xf>
    <xf numFmtId="0" fontId="1" fillId="0" borderId="0" xfId="25" applyNumberFormat="1" applyFont="1" applyBorder="1" applyAlignment="1" quotePrefix="1">
      <alignment horizontal="left"/>
      <protection/>
    </xf>
    <xf numFmtId="0" fontId="2" fillId="0" borderId="23" xfId="25" applyFont="1" applyBorder="1" applyAlignment="1">
      <alignment horizontal="left"/>
      <protection/>
    </xf>
    <xf numFmtId="0" fontId="2" fillId="0" borderId="23" xfId="25" applyFont="1" applyBorder="1" applyAlignment="1" quotePrefix="1">
      <alignment horizontal="left"/>
      <protection/>
    </xf>
    <xf numFmtId="0" fontId="2" fillId="0" borderId="23" xfId="25" applyFont="1" applyBorder="1">
      <alignment/>
      <protection/>
    </xf>
    <xf numFmtId="49" fontId="2" fillId="0" borderId="18" xfId="25" applyNumberFormat="1" applyFont="1" applyBorder="1" applyAlignment="1">
      <alignment horizontal="left"/>
      <protection/>
    </xf>
    <xf numFmtId="49" fontId="2" fillId="0" borderId="19" xfId="25" applyNumberFormat="1" applyFont="1" applyBorder="1" applyAlignment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4" fillId="0" borderId="0" xfId="26" applyFont="1" applyAlignment="1" quotePrefix="1">
      <alignment horizontal="left"/>
      <protection/>
    </xf>
    <xf numFmtId="0" fontId="4" fillId="0" borderId="0" xfId="27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5" fillId="0" borderId="0" xfId="26" applyFont="1" applyAlignment="1" quotePrefix="1">
      <alignment horizontal="left"/>
      <protection/>
    </xf>
    <xf numFmtId="0" fontId="5" fillId="0" borderId="0" xfId="27" applyFont="1" applyAlignment="1" quotePrefix="1">
      <alignment horizontal="left"/>
      <protection/>
    </xf>
    <xf numFmtId="0" fontId="3" fillId="0" borderId="8" xfId="25" applyFont="1" applyBorder="1">
      <alignment/>
      <protection/>
    </xf>
    <xf numFmtId="3" fontId="3" fillId="0" borderId="0" xfId="19" applyNumberFormat="1" applyFont="1" applyBorder="1" applyAlignment="1">
      <alignment/>
    </xf>
    <xf numFmtId="3" fontId="3" fillId="0" borderId="0" xfId="25" applyNumberFormat="1" applyFont="1" applyBorder="1">
      <alignment/>
      <protection/>
    </xf>
    <xf numFmtId="0" fontId="3" fillId="0" borderId="8" xfId="26" applyFont="1" applyBorder="1">
      <alignment/>
      <protection/>
    </xf>
    <xf numFmtId="3" fontId="3" fillId="0" borderId="0" xfId="20" applyNumberFormat="1" applyFont="1" applyBorder="1" applyAlignment="1">
      <alignment/>
    </xf>
    <xf numFmtId="0" fontId="3" fillId="0" borderId="19" xfId="25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8" xfId="27" applyFont="1" applyBorder="1">
      <alignment/>
      <protection/>
    </xf>
    <xf numFmtId="3" fontId="3" fillId="0" borderId="0" xfId="21" applyNumberFormat="1" applyFont="1" applyBorder="1" applyAlignment="1">
      <alignment/>
    </xf>
    <xf numFmtId="0" fontId="7" fillId="0" borderId="18" xfId="25" applyFont="1" applyBorder="1" applyAlignment="1" quotePrefix="1">
      <alignment horizontal="left"/>
      <protection/>
    </xf>
    <xf numFmtId="0" fontId="7" fillId="0" borderId="10" xfId="25" applyFont="1" applyBorder="1" applyAlignment="1" quotePrefix="1">
      <alignment horizontal="right"/>
      <protection/>
    </xf>
    <xf numFmtId="0" fontId="7" fillId="0" borderId="11" xfId="25" applyFont="1" applyBorder="1" applyAlignment="1" quotePrefix="1">
      <alignment horizontal="right"/>
      <protection/>
    </xf>
    <xf numFmtId="0" fontId="7" fillId="0" borderId="19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3" xfId="25" applyFont="1" applyBorder="1" applyAlignment="1" quotePrefix="1">
      <alignment horizontal="right"/>
      <protection/>
    </xf>
    <xf numFmtId="0" fontId="7" fillId="0" borderId="20" xfId="25" applyFont="1" applyBorder="1">
      <alignment/>
      <protection/>
    </xf>
    <xf numFmtId="0" fontId="7" fillId="0" borderId="14" xfId="25" applyFont="1" applyBorder="1" applyAlignment="1" quotePrefix="1">
      <alignment horizontal="right"/>
      <protection/>
    </xf>
    <xf numFmtId="0" fontId="7" fillId="0" borderId="15" xfId="25" applyFont="1" applyBorder="1" applyAlignment="1" quotePrefix="1">
      <alignment horizontal="right"/>
      <protection/>
    </xf>
    <xf numFmtId="0" fontId="7" fillId="0" borderId="3" xfId="25" applyFont="1" applyBorder="1" applyAlignment="1">
      <alignment horizontal="right"/>
      <protection/>
    </xf>
    <xf numFmtId="0" fontId="7" fillId="0" borderId="18" xfId="26" applyFont="1" applyBorder="1" applyAlignment="1" quotePrefix="1">
      <alignment horizontal="left"/>
      <protection/>
    </xf>
    <xf numFmtId="0" fontId="7" fillId="0" borderId="10" xfId="26" applyFont="1" applyBorder="1" applyAlignment="1" quotePrefix="1">
      <alignment horizontal="right"/>
      <protection/>
    </xf>
    <xf numFmtId="0" fontId="7" fillId="0" borderId="24" xfId="26" applyFont="1" applyBorder="1" applyAlignment="1" quotePrefix="1">
      <alignment horizontal="left"/>
      <protection/>
    </xf>
    <xf numFmtId="0" fontId="7" fillId="0" borderId="10" xfId="26" applyFont="1" applyBorder="1" applyAlignment="1">
      <alignment horizontal="right"/>
      <protection/>
    </xf>
    <xf numFmtId="0" fontId="7" fillId="0" borderId="11" xfId="26" applyFont="1" applyBorder="1" applyAlignment="1" quotePrefix="1">
      <alignment horizontal="right"/>
      <protection/>
    </xf>
    <xf numFmtId="0" fontId="7" fillId="0" borderId="19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0" xfId="26" applyFont="1" applyBorder="1" applyAlignment="1" quotePrefix="1">
      <alignment horizontal="right"/>
      <protection/>
    </xf>
    <xf numFmtId="0" fontId="7" fillId="0" borderId="3" xfId="26" applyFont="1" applyBorder="1" applyAlignment="1" quotePrefix="1">
      <alignment horizontal="right"/>
      <protection/>
    </xf>
    <xf numFmtId="0" fontId="7" fillId="0" borderId="20" xfId="26" applyFont="1" applyBorder="1">
      <alignment/>
      <protection/>
    </xf>
    <xf numFmtId="0" fontId="7" fillId="0" borderId="14" xfId="26" applyFont="1" applyBorder="1" applyAlignment="1" quotePrefix="1">
      <alignment horizontal="right"/>
      <protection/>
    </xf>
    <xf numFmtId="0" fontId="7" fillId="0" borderId="15" xfId="26" applyFont="1" applyBorder="1" applyAlignment="1" quotePrefix="1">
      <alignment horizontal="right"/>
      <protection/>
    </xf>
    <xf numFmtId="0" fontId="7" fillId="0" borderId="18" xfId="27" applyFont="1" applyBorder="1" applyAlignment="1" quotePrefix="1">
      <alignment horizontal="left"/>
      <protection/>
    </xf>
    <xf numFmtId="0" fontId="7" fillId="0" borderId="24" xfId="27" applyFont="1" applyBorder="1" applyAlignment="1" quotePrefix="1">
      <alignment horizontal="left"/>
      <protection/>
    </xf>
    <xf numFmtId="0" fontId="7" fillId="0" borderId="24" xfId="27" applyFont="1" applyBorder="1">
      <alignment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  <xf numFmtId="0" fontId="7" fillId="0" borderId="10" xfId="27" applyFont="1" applyBorder="1" applyAlignment="1">
      <alignment horizontal="right"/>
      <protection/>
    </xf>
    <xf numFmtId="0" fontId="7" fillId="0" borderId="11" xfId="27" applyFont="1" applyBorder="1" applyAlignment="1" quotePrefix="1">
      <alignment horizontal="right"/>
      <protection/>
    </xf>
    <xf numFmtId="0" fontId="7" fillId="0" borderId="19" xfId="27" applyFont="1" applyBorder="1">
      <alignment/>
      <protection/>
    </xf>
    <xf numFmtId="0" fontId="7" fillId="0" borderId="0" xfId="27" applyFont="1" applyBorder="1" applyAlignment="1">
      <alignment horizontal="right"/>
      <protection/>
    </xf>
    <xf numFmtId="0" fontId="7" fillId="0" borderId="0" xfId="27" applyFont="1" applyBorder="1" applyAlignment="1" quotePrefix="1">
      <alignment horizontal="right"/>
      <protection/>
    </xf>
    <xf numFmtId="0" fontId="7" fillId="0" borderId="3" xfId="27" applyFont="1" applyBorder="1" applyAlignment="1">
      <alignment horizontal="right"/>
      <protection/>
    </xf>
    <xf numFmtId="0" fontId="7" fillId="0" borderId="20" xfId="27" applyFont="1" applyBorder="1">
      <alignment/>
      <protection/>
    </xf>
    <xf numFmtId="0" fontId="7" fillId="0" borderId="14" xfId="27" applyFont="1" applyBorder="1" applyAlignment="1">
      <alignment horizontal="right"/>
      <protection/>
    </xf>
    <xf numFmtId="0" fontId="7" fillId="0" borderId="14" xfId="27" applyFont="1" applyBorder="1" applyAlignment="1" quotePrefix="1">
      <alignment horizontal="right"/>
      <protection/>
    </xf>
    <xf numFmtId="0" fontId="7" fillId="0" borderId="14" xfId="27" applyFont="1" applyBorder="1">
      <alignment/>
      <protection/>
    </xf>
    <xf numFmtId="0" fontId="7" fillId="0" borderId="15" xfId="27" applyFont="1" applyBorder="1" applyAlignment="1" quotePrefix="1">
      <alignment horizontal="right"/>
      <protection/>
    </xf>
    <xf numFmtId="0" fontId="7" fillId="0" borderId="0" xfId="27" applyFont="1" applyAlignment="1">
      <alignment horizontal="right"/>
      <protection/>
    </xf>
    <xf numFmtId="0" fontId="7" fillId="0" borderId="3" xfId="27" applyFont="1" applyBorder="1" applyAlignment="1" quotePrefix="1">
      <alignment horizontal="right"/>
      <protection/>
    </xf>
    <xf numFmtId="0" fontId="7" fillId="0" borderId="0" xfId="27" applyFont="1" applyBorder="1" applyAlignment="1">
      <alignment horizontal="center"/>
      <protection/>
    </xf>
    <xf numFmtId="0" fontId="7" fillId="0" borderId="0" xfId="27" applyFont="1" applyBorder="1" applyAlignment="1">
      <alignment horizontal="left"/>
      <protection/>
    </xf>
    <xf numFmtId="3" fontId="1" fillId="0" borderId="0" xfId="28" applyNumberFormat="1" applyFont="1" applyFill="1">
      <alignment/>
      <protection/>
    </xf>
    <xf numFmtId="0" fontId="1" fillId="0" borderId="0" xfId="27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28" applyNumberFormat="1" applyFont="1" applyBorder="1" applyAlignment="1">
      <alignment horizontal="right"/>
      <protection/>
    </xf>
    <xf numFmtId="3" fontId="4" fillId="0" borderId="14" xfId="22" applyNumberFormat="1" applyFont="1" applyBorder="1" applyAlignment="1">
      <alignment/>
    </xf>
    <xf numFmtId="3" fontId="2" fillId="0" borderId="15" xfId="28" applyNumberFormat="1" applyFont="1" applyBorder="1" applyAlignment="1">
      <alignment horizontal="right"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  <xf numFmtId="0" fontId="2" fillId="0" borderId="0" xfId="25" applyFont="1" applyBorder="1" applyAlignment="1" quotePrefix="1">
      <alignment horizontal="left"/>
      <protection/>
    </xf>
    <xf numFmtId="0" fontId="5" fillId="0" borderId="0" xfId="25" applyFont="1" applyBorder="1">
      <alignment/>
      <protection/>
    </xf>
    <xf numFmtId="0" fontId="7" fillId="0" borderId="0" xfId="25" applyFont="1" applyBorder="1">
      <alignment/>
      <protection/>
    </xf>
    <xf numFmtId="38" fontId="7" fillId="0" borderId="0" xfId="25" applyNumberFormat="1" applyFont="1" applyBorder="1">
      <alignment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llares_SOAPAB" xfId="19"/>
    <cellStyle name="Millares_SOAPC" xfId="20"/>
    <cellStyle name="Millares_SOAPDE" xfId="21"/>
    <cellStyle name="Millares_SOAPFGH" xfId="22"/>
    <cellStyle name="Currency" xfId="23"/>
    <cellStyle name="Currency [0]" xfId="24"/>
    <cellStyle name="Normal_SOAPAB" xfId="25"/>
    <cellStyle name="Normal_SOAPC" xfId="26"/>
    <cellStyle name="Normal_SOAPDE" xfId="27"/>
    <cellStyle name="Normal_SOAPFGH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116"/>
  <sheetViews>
    <sheetView tabSelected="1" workbookViewId="0" topLeftCell="A1">
      <selection activeCell="I21" sqref="I21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14" customWidth="1"/>
    <col min="6" max="6" width="11.7109375" style="16" customWidth="1"/>
    <col min="7" max="7" width="9.140625" style="17" customWidth="1"/>
    <col min="8" max="8" width="8.8515625" style="17" customWidth="1"/>
    <col min="9" max="9" width="9.140625" style="17" customWidth="1"/>
    <col min="10" max="11" width="11.421875" style="17" customWidth="1"/>
    <col min="12" max="16384" width="11.421875" style="16" customWidth="1"/>
  </cols>
  <sheetData>
    <row r="1" ht="12.75">
      <c r="A1" s="15"/>
    </row>
    <row r="2" ht="12.75">
      <c r="A2" s="15"/>
    </row>
    <row r="3" spans="1:6" ht="12.75">
      <c r="A3" s="113" t="s">
        <v>63</v>
      </c>
      <c r="B3" s="17"/>
      <c r="C3" s="17"/>
      <c r="D3" s="17"/>
      <c r="E3" s="115"/>
      <c r="F3" s="17"/>
    </row>
    <row r="5" ht="12.75">
      <c r="A5" s="148" t="s">
        <v>64</v>
      </c>
    </row>
    <row r="6" spans="1:2" ht="12.75" customHeight="1">
      <c r="A6" s="145" t="s">
        <v>95</v>
      </c>
      <c r="B6" s="18"/>
    </row>
    <row r="7" spans="1:7" ht="12.75" customHeight="1">
      <c r="A7" s="161"/>
      <c r="B7" s="162" t="s">
        <v>48</v>
      </c>
      <c r="C7" s="162" t="s">
        <v>48</v>
      </c>
      <c r="D7" s="162" t="s">
        <v>48</v>
      </c>
      <c r="E7" s="163" t="s">
        <v>65</v>
      </c>
      <c r="G7" s="213"/>
    </row>
    <row r="8" spans="1:5" ht="12.75" customHeight="1">
      <c r="A8" s="164" t="s">
        <v>1</v>
      </c>
      <c r="B8" s="165" t="s">
        <v>66</v>
      </c>
      <c r="C8" s="166" t="s">
        <v>24</v>
      </c>
      <c r="D8" s="165" t="s">
        <v>67</v>
      </c>
      <c r="E8" s="167" t="s">
        <v>68</v>
      </c>
    </row>
    <row r="9" spans="1:9" ht="12.75">
      <c r="A9" s="168"/>
      <c r="B9" s="169" t="s">
        <v>69</v>
      </c>
      <c r="C9" s="169" t="s">
        <v>70</v>
      </c>
      <c r="D9" s="169" t="s">
        <v>71</v>
      </c>
      <c r="E9" s="170" t="s">
        <v>72</v>
      </c>
      <c r="G9" s="214"/>
      <c r="H9" s="215"/>
      <c r="I9" s="115"/>
    </row>
    <row r="10" spans="1:10" ht="12.75">
      <c r="A10" s="106" t="s">
        <v>85</v>
      </c>
      <c r="B10" s="19">
        <v>0</v>
      </c>
      <c r="C10" s="19">
        <v>1</v>
      </c>
      <c r="D10" s="111">
        <v>0</v>
      </c>
      <c r="E10" s="116">
        <f aca="true" t="shared" si="0" ref="E10:E21">SUM(B10:D10)</f>
        <v>1</v>
      </c>
      <c r="G10" s="20"/>
      <c r="H10" s="20"/>
      <c r="I10" s="216"/>
      <c r="J10" s="104"/>
    </row>
    <row r="11" spans="1:10" ht="12.75">
      <c r="A11" s="140" t="s">
        <v>82</v>
      </c>
      <c r="B11" s="21">
        <v>3</v>
      </c>
      <c r="C11" s="21">
        <v>0</v>
      </c>
      <c r="D11" s="22">
        <v>2493</v>
      </c>
      <c r="E11" s="116">
        <f t="shared" si="0"/>
        <v>2496</v>
      </c>
      <c r="G11" s="20"/>
      <c r="H11" s="20"/>
      <c r="I11" s="216"/>
      <c r="J11" s="104"/>
    </row>
    <row r="12" spans="1:10" ht="12.75">
      <c r="A12" s="140" t="s">
        <v>90</v>
      </c>
      <c r="B12" s="21">
        <v>9</v>
      </c>
      <c r="C12" s="21">
        <v>0</v>
      </c>
      <c r="D12" s="22">
        <v>2178</v>
      </c>
      <c r="E12" s="116">
        <f t="shared" si="0"/>
        <v>2187</v>
      </c>
      <c r="G12" s="20"/>
      <c r="H12" s="20"/>
      <c r="I12" s="216"/>
      <c r="J12" s="104"/>
    </row>
    <row r="13" spans="1:10" ht="12.75">
      <c r="A13" s="140" t="s">
        <v>9</v>
      </c>
      <c r="B13" s="21">
        <v>1</v>
      </c>
      <c r="C13" s="21">
        <v>0</v>
      </c>
      <c r="D13" s="22">
        <v>247</v>
      </c>
      <c r="E13" s="116">
        <f t="shared" si="0"/>
        <v>248</v>
      </c>
      <c r="G13" s="20"/>
      <c r="H13" s="20"/>
      <c r="I13" s="216"/>
      <c r="J13" s="104"/>
    </row>
    <row r="14" spans="1:10" ht="12.75">
      <c r="A14" s="141" t="s">
        <v>84</v>
      </c>
      <c r="B14" s="21">
        <v>17</v>
      </c>
      <c r="C14" s="21">
        <v>0</v>
      </c>
      <c r="D14" s="22">
        <v>408</v>
      </c>
      <c r="E14" s="116">
        <f t="shared" si="0"/>
        <v>425</v>
      </c>
      <c r="G14" s="20"/>
      <c r="H14" s="20"/>
      <c r="I14" s="216"/>
      <c r="J14" s="104"/>
    </row>
    <row r="15" spans="1:10" ht="12.75">
      <c r="A15" s="142" t="s">
        <v>89</v>
      </c>
      <c r="B15" s="21">
        <v>47</v>
      </c>
      <c r="C15" s="21">
        <v>131</v>
      </c>
      <c r="D15" s="22">
        <v>1874</v>
      </c>
      <c r="E15" s="116">
        <f t="shared" si="0"/>
        <v>2052</v>
      </c>
      <c r="G15" s="20"/>
      <c r="H15" s="20"/>
      <c r="I15" s="216"/>
      <c r="J15" s="104"/>
    </row>
    <row r="16" spans="1:10" ht="12.75">
      <c r="A16" s="141" t="s">
        <v>10</v>
      </c>
      <c r="B16" s="16">
        <v>13</v>
      </c>
      <c r="C16" s="16">
        <v>0</v>
      </c>
      <c r="D16" s="23">
        <v>117</v>
      </c>
      <c r="E16" s="116">
        <f t="shared" si="0"/>
        <v>130</v>
      </c>
      <c r="G16" s="20"/>
      <c r="H16" s="20"/>
      <c r="I16" s="216"/>
      <c r="J16" s="104"/>
    </row>
    <row r="17" spans="1:10" ht="12.75">
      <c r="A17" s="140" t="s">
        <v>91</v>
      </c>
      <c r="B17" s="21">
        <v>0</v>
      </c>
      <c r="C17" s="21">
        <v>0</v>
      </c>
      <c r="D17" s="22">
        <v>5</v>
      </c>
      <c r="E17" s="116">
        <f t="shared" si="0"/>
        <v>5</v>
      </c>
      <c r="G17" s="20"/>
      <c r="H17" s="20"/>
      <c r="I17" s="216"/>
      <c r="J17" s="104"/>
    </row>
    <row r="18" spans="1:10" ht="12.75">
      <c r="A18" s="140" t="s">
        <v>92</v>
      </c>
      <c r="B18" s="21">
        <v>0</v>
      </c>
      <c r="C18" s="21">
        <v>0</v>
      </c>
      <c r="D18" s="22">
        <v>937</v>
      </c>
      <c r="E18" s="116">
        <f t="shared" si="0"/>
        <v>937</v>
      </c>
      <c r="G18" s="20"/>
      <c r="H18" s="20"/>
      <c r="I18" s="216"/>
      <c r="J18" s="104"/>
    </row>
    <row r="19" spans="1:10" ht="12.75">
      <c r="A19" s="142" t="s">
        <v>86</v>
      </c>
      <c r="B19" s="21">
        <v>0</v>
      </c>
      <c r="C19" s="21">
        <v>0</v>
      </c>
      <c r="D19" s="110">
        <v>679</v>
      </c>
      <c r="E19" s="116">
        <f t="shared" si="0"/>
        <v>679</v>
      </c>
      <c r="G19" s="20"/>
      <c r="H19" s="20"/>
      <c r="I19" s="216"/>
      <c r="J19" s="104"/>
    </row>
    <row r="20" spans="1:10" ht="12.75">
      <c r="A20" s="142" t="s">
        <v>93</v>
      </c>
      <c r="B20" s="21">
        <v>3</v>
      </c>
      <c r="C20" s="21">
        <v>0</v>
      </c>
      <c r="D20" s="110">
        <v>2783</v>
      </c>
      <c r="E20" s="116">
        <f t="shared" si="0"/>
        <v>2786</v>
      </c>
      <c r="G20" s="20"/>
      <c r="H20" s="20"/>
      <c r="I20" s="216"/>
      <c r="J20" s="104"/>
    </row>
    <row r="21" spans="1:10" ht="12.75">
      <c r="A21" s="140" t="s">
        <v>11</v>
      </c>
      <c r="B21" s="21">
        <v>2</v>
      </c>
      <c r="C21" s="21">
        <v>0</v>
      </c>
      <c r="D21" s="22">
        <v>533</v>
      </c>
      <c r="E21" s="116">
        <f t="shared" si="0"/>
        <v>535</v>
      </c>
      <c r="G21" s="20"/>
      <c r="H21" s="20"/>
      <c r="J21" s="104"/>
    </row>
    <row r="22" spans="1:10" ht="12.75">
      <c r="A22" s="140" t="s">
        <v>94</v>
      </c>
      <c r="B22" s="21">
        <v>0</v>
      </c>
      <c r="C22" s="21">
        <v>0</v>
      </c>
      <c r="D22" s="22">
        <v>1006</v>
      </c>
      <c r="E22" s="116">
        <f>SUM(B22:D22)</f>
        <v>1006</v>
      </c>
      <c r="G22" s="20"/>
      <c r="H22" s="20"/>
      <c r="J22" s="104"/>
    </row>
    <row r="23" spans="1:5" ht="12.75" customHeight="1">
      <c r="A23" s="24"/>
      <c r="B23" s="25"/>
      <c r="C23" s="26"/>
      <c r="D23" s="26"/>
      <c r="E23" s="117"/>
    </row>
    <row r="24" spans="1:8" ht="12.75" customHeight="1">
      <c r="A24" s="151" t="s">
        <v>12</v>
      </c>
      <c r="B24" s="152">
        <f>SUM(B10:B22)</f>
        <v>95</v>
      </c>
      <c r="C24" s="152">
        <f>SUM(C10:C22)</f>
        <v>132</v>
      </c>
      <c r="D24" s="152">
        <f>SUM(D10:D22)</f>
        <v>13260</v>
      </c>
      <c r="E24" s="11">
        <f>SUM(E10:E22)</f>
        <v>13487</v>
      </c>
      <c r="F24" s="27"/>
      <c r="G24" s="20"/>
      <c r="H24" s="20"/>
    </row>
    <row r="25" spans="1:5" ht="12.75" customHeight="1">
      <c r="A25" s="28"/>
      <c r="B25" s="29"/>
      <c r="C25" s="30"/>
      <c r="D25" s="30"/>
      <c r="E25" s="118"/>
    </row>
    <row r="26" spans="2:5" ht="12.75" customHeight="1">
      <c r="B26" s="31"/>
      <c r="C26" s="20"/>
      <c r="D26" s="20"/>
      <c r="E26" s="119"/>
    </row>
    <row r="27" spans="1:5" ht="12.75" customHeight="1">
      <c r="A27" s="15"/>
      <c r="B27" s="31"/>
      <c r="C27" s="20"/>
      <c r="D27" s="20"/>
      <c r="E27" s="119"/>
    </row>
    <row r="28" spans="1:5" ht="12.75" customHeight="1">
      <c r="A28" s="32"/>
      <c r="B28" s="31"/>
      <c r="C28" s="20"/>
      <c r="D28" s="20"/>
      <c r="E28" s="119"/>
    </row>
    <row r="29" spans="1:5" ht="12.75" customHeight="1">
      <c r="A29" s="32"/>
      <c r="B29" s="31"/>
      <c r="C29" s="20"/>
      <c r="D29" s="20"/>
      <c r="E29" s="119"/>
    </row>
    <row r="31" ht="12.75" customHeight="1"/>
    <row r="32" ht="12.75" customHeight="1"/>
    <row r="52" ht="12.75">
      <c r="F52" s="33"/>
    </row>
    <row r="53" ht="12.75" customHeight="1"/>
    <row r="55" ht="12.75">
      <c r="A55" s="15"/>
    </row>
    <row r="116" spans="1:5" ht="15.75">
      <c r="A116" s="28"/>
      <c r="B116" s="29"/>
      <c r="C116" s="30"/>
      <c r="D116" s="30"/>
      <c r="E116" s="118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5"/>
  <sheetViews>
    <sheetView workbookViewId="0" topLeftCell="A1">
      <selection activeCell="E22" sqref="E22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13" t="s">
        <v>63</v>
      </c>
    </row>
    <row r="4" spans="1:5" ht="12.75">
      <c r="A4" s="15"/>
      <c r="B4" s="16"/>
      <c r="C4" s="16"/>
      <c r="D4" s="16"/>
      <c r="E4" s="114"/>
    </row>
    <row r="5" spans="1:5" ht="12.75">
      <c r="A5" s="148" t="s">
        <v>73</v>
      </c>
      <c r="B5" s="16"/>
      <c r="C5" s="16"/>
      <c r="D5" s="16"/>
      <c r="E5" s="114"/>
    </row>
    <row r="6" spans="1:5" ht="12.75">
      <c r="A6" s="145" t="str">
        <f>'A-N° Sinies Denun'!A6</f>
        <v>      (entre el 1 de enero y 30 de junio de 2006)</v>
      </c>
      <c r="B6" s="121"/>
      <c r="C6" s="16"/>
      <c r="D6" s="16"/>
      <c r="E6" s="114"/>
    </row>
    <row r="7" spans="1:5" ht="12.75">
      <c r="A7" s="161"/>
      <c r="B7" s="162" t="s">
        <v>48</v>
      </c>
      <c r="C7" s="162" t="s">
        <v>48</v>
      </c>
      <c r="D7" s="162" t="s">
        <v>48</v>
      </c>
      <c r="E7" s="163" t="s">
        <v>36</v>
      </c>
    </row>
    <row r="8" spans="1:5" ht="12.75">
      <c r="A8" s="164" t="s">
        <v>1</v>
      </c>
      <c r="B8" s="165" t="s">
        <v>52</v>
      </c>
      <c r="C8" s="166" t="s">
        <v>74</v>
      </c>
      <c r="D8" s="165" t="s">
        <v>53</v>
      </c>
      <c r="E8" s="171"/>
    </row>
    <row r="9" spans="1:5" ht="12.75">
      <c r="A9" s="168"/>
      <c r="B9" s="169" t="s">
        <v>75</v>
      </c>
      <c r="C9" s="169" t="s">
        <v>76</v>
      </c>
      <c r="D9" s="169" t="s">
        <v>77</v>
      </c>
      <c r="E9" s="170" t="s">
        <v>78</v>
      </c>
    </row>
    <row r="10" spans="1:5" ht="12.75">
      <c r="A10" s="143" t="str">
        <f>'A-N° Sinies Denun'!A10</f>
        <v>ABN Amro</v>
      </c>
      <c r="B10" s="22">
        <v>0</v>
      </c>
      <c r="C10" s="22">
        <v>0</v>
      </c>
      <c r="D10" s="22">
        <v>0</v>
      </c>
      <c r="E10" s="120">
        <f aca="true" t="shared" si="0" ref="E10:E21">SUM(B10:D10)</f>
        <v>0</v>
      </c>
    </row>
    <row r="11" spans="1:5" ht="12.75">
      <c r="A11" s="144" t="str">
        <f>'A-N° Sinies Denun'!A11</f>
        <v>Aseguradora Magallanes</v>
      </c>
      <c r="B11" s="22">
        <v>2256</v>
      </c>
      <c r="C11" s="22">
        <v>0</v>
      </c>
      <c r="D11" s="22">
        <v>237</v>
      </c>
      <c r="E11" s="120">
        <f t="shared" si="0"/>
        <v>2493</v>
      </c>
    </row>
    <row r="12" spans="1:5" ht="12.75">
      <c r="A12" s="144" t="str">
        <f>'A-N° Sinies Denun'!A12</f>
        <v>Bci</v>
      </c>
      <c r="B12" s="22">
        <v>167</v>
      </c>
      <c r="C12" s="22">
        <v>1816</v>
      </c>
      <c r="D12" s="22">
        <v>195</v>
      </c>
      <c r="E12" s="120">
        <f t="shared" si="0"/>
        <v>2178</v>
      </c>
    </row>
    <row r="13" spans="1:5" ht="12.75">
      <c r="A13" s="144" t="str">
        <f>'A-N° Sinies Denun'!A13</f>
        <v>Chilena Consolidada</v>
      </c>
      <c r="B13" s="22">
        <v>52</v>
      </c>
      <c r="C13" s="22">
        <v>151</v>
      </c>
      <c r="D13" s="22">
        <v>44</v>
      </c>
      <c r="E13" s="120">
        <f t="shared" si="0"/>
        <v>247</v>
      </c>
    </row>
    <row r="14" spans="1:5" ht="12.75">
      <c r="A14" s="144" t="str">
        <f>'A-N° Sinies Denun'!A14</f>
        <v>Consorcio Nacional</v>
      </c>
      <c r="B14" s="22">
        <v>6</v>
      </c>
      <c r="C14" s="22">
        <v>344</v>
      </c>
      <c r="D14" s="22">
        <v>58</v>
      </c>
      <c r="E14" s="120">
        <f t="shared" si="0"/>
        <v>408</v>
      </c>
    </row>
    <row r="15" spans="1:5" ht="12.75">
      <c r="A15" s="144" t="str">
        <f>'A-N° Sinies Denun'!A15</f>
        <v>ING Vida</v>
      </c>
      <c r="B15" s="22">
        <v>57</v>
      </c>
      <c r="C15" s="22">
        <v>1817</v>
      </c>
      <c r="D15" s="22">
        <v>0</v>
      </c>
      <c r="E15" s="120">
        <f t="shared" si="0"/>
        <v>1874</v>
      </c>
    </row>
    <row r="16" spans="1:5" ht="12.75">
      <c r="A16" s="144" t="str">
        <f>'A-N° Sinies Denun'!A16</f>
        <v>Interamericana Vida</v>
      </c>
      <c r="B16" s="22">
        <v>1</v>
      </c>
      <c r="C16" s="22">
        <v>109</v>
      </c>
      <c r="D16" s="22">
        <v>7</v>
      </c>
      <c r="E16" s="120">
        <f t="shared" si="0"/>
        <v>117</v>
      </c>
    </row>
    <row r="17" spans="1:5" ht="12.75">
      <c r="A17" s="144" t="str">
        <f>'A-N° Sinies Denun'!A17</f>
        <v>Ise Chile</v>
      </c>
      <c r="B17" s="22">
        <v>5</v>
      </c>
      <c r="C17" s="22">
        <v>0</v>
      </c>
      <c r="D17" s="22">
        <v>0</v>
      </c>
      <c r="E17" s="120">
        <f t="shared" si="0"/>
        <v>5</v>
      </c>
    </row>
    <row r="18" spans="1:5" ht="12.75">
      <c r="A18" s="144" t="str">
        <f>'A-N° Sinies Denun'!A18</f>
        <v>Liberty</v>
      </c>
      <c r="B18" s="22">
        <v>244</v>
      </c>
      <c r="C18" s="22">
        <v>490</v>
      </c>
      <c r="D18" s="22">
        <v>203</v>
      </c>
      <c r="E18" s="120">
        <f t="shared" si="0"/>
        <v>937</v>
      </c>
    </row>
    <row r="19" spans="1:5" ht="12.75">
      <c r="A19" s="144" t="str">
        <f>'A-N° Sinies Denun'!A19</f>
        <v>Mapfre</v>
      </c>
      <c r="B19" s="22">
        <v>336</v>
      </c>
      <c r="C19" s="22">
        <v>343</v>
      </c>
      <c r="D19" s="22">
        <v>0</v>
      </c>
      <c r="E19" s="120">
        <f t="shared" si="0"/>
        <v>679</v>
      </c>
    </row>
    <row r="20" spans="1:5" ht="12.75">
      <c r="A20" s="144" t="str">
        <f>'A-N° Sinies Denun'!A20</f>
        <v>Penta Security</v>
      </c>
      <c r="B20" s="22">
        <v>172</v>
      </c>
      <c r="C20" s="22">
        <v>1852</v>
      </c>
      <c r="D20" s="22">
        <v>759</v>
      </c>
      <c r="E20" s="120">
        <f t="shared" si="0"/>
        <v>2783</v>
      </c>
    </row>
    <row r="21" spans="1:5" ht="12.75">
      <c r="A21" s="144" t="str">
        <f>'A-N° Sinies Denun'!A21</f>
        <v>Renta Nacional</v>
      </c>
      <c r="B21" s="22">
        <v>51</v>
      </c>
      <c r="C21" s="22">
        <v>423</v>
      </c>
      <c r="D21" s="22">
        <v>59</v>
      </c>
      <c r="E21" s="120">
        <f t="shared" si="0"/>
        <v>533</v>
      </c>
    </row>
    <row r="22" spans="1:5" ht="12.75">
      <c r="A22" s="144" t="str">
        <f>'A-N° Sinies Denun'!A22</f>
        <v>Royal</v>
      </c>
      <c r="B22" s="22">
        <v>223</v>
      </c>
      <c r="C22" s="22">
        <v>751</v>
      </c>
      <c r="D22" s="22">
        <v>32</v>
      </c>
      <c r="E22" s="120">
        <f>SUM(B22:D22)</f>
        <v>1006</v>
      </c>
    </row>
    <row r="23" spans="1:5" ht="12.75">
      <c r="A23" s="24"/>
      <c r="B23" s="25"/>
      <c r="C23" s="26"/>
      <c r="D23" s="26"/>
      <c r="E23" s="117"/>
    </row>
    <row r="24" spans="1:5" ht="12.75">
      <c r="A24" s="151" t="s">
        <v>12</v>
      </c>
      <c r="B24" s="152">
        <f>SUM(B10:B22)</f>
        <v>3570</v>
      </c>
      <c r="C24" s="153">
        <f>SUM(C10:C22)</f>
        <v>8096</v>
      </c>
      <c r="D24" s="153">
        <f>SUM(D10:D22)</f>
        <v>1594</v>
      </c>
      <c r="E24" s="1">
        <f>SUM(E10:E22)</f>
        <v>13260</v>
      </c>
    </row>
    <row r="25" spans="1:5" ht="15.75">
      <c r="A25" s="28"/>
      <c r="B25" s="29"/>
      <c r="C25" s="30"/>
      <c r="D25" s="30"/>
      <c r="E25" s="118"/>
    </row>
  </sheetData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7"/>
  <sheetViews>
    <sheetView workbookViewId="0" topLeftCell="A1">
      <selection activeCell="G22" sqref="G22"/>
    </sheetView>
  </sheetViews>
  <sheetFormatPr defaultColWidth="11.421875" defaultRowHeight="12.75"/>
  <cols>
    <col min="1" max="1" width="22.421875" style="35" customWidth="1"/>
    <col min="2" max="2" width="10.140625" style="35" customWidth="1"/>
    <col min="3" max="4" width="11.7109375" style="35" customWidth="1"/>
    <col min="5" max="5" width="14.00390625" style="35" customWidth="1"/>
    <col min="6" max="6" width="12.421875" style="35" customWidth="1"/>
    <col min="7" max="7" width="21.7109375" style="123" customWidth="1"/>
    <col min="8" max="16384" width="11.421875" style="35" customWidth="1"/>
  </cols>
  <sheetData>
    <row r="1" ht="12.75">
      <c r="A1" s="34"/>
    </row>
    <row r="3" ht="12.75">
      <c r="A3" s="113" t="s">
        <v>63</v>
      </c>
    </row>
    <row r="4" ht="12.75">
      <c r="A4" s="34"/>
    </row>
    <row r="5" ht="12.75">
      <c r="A5" s="149" t="s">
        <v>16</v>
      </c>
    </row>
    <row r="6" spans="1:2" ht="12.75">
      <c r="A6" s="146" t="str">
        <f>'A-N° Sinies Denun'!$A$6</f>
        <v>      (entre el 1 de enero y 30 de junio de 2006)</v>
      </c>
      <c r="B6" s="122"/>
    </row>
    <row r="7" spans="1:7" ht="12.75">
      <c r="A7" s="172"/>
      <c r="B7" s="173" t="s">
        <v>17</v>
      </c>
      <c r="C7" s="174" t="s">
        <v>83</v>
      </c>
      <c r="D7" s="174"/>
      <c r="E7" s="173" t="s">
        <v>18</v>
      </c>
      <c r="F7" s="175" t="s">
        <v>19</v>
      </c>
      <c r="G7" s="176" t="s">
        <v>20</v>
      </c>
    </row>
    <row r="8" spans="1:7" ht="12.75">
      <c r="A8" s="177" t="s">
        <v>1</v>
      </c>
      <c r="B8" s="178"/>
      <c r="C8" s="179" t="s">
        <v>21</v>
      </c>
      <c r="D8" s="178" t="s">
        <v>22</v>
      </c>
      <c r="E8" s="178" t="s">
        <v>23</v>
      </c>
      <c r="F8" s="178" t="s">
        <v>24</v>
      </c>
      <c r="G8" s="180" t="s">
        <v>25</v>
      </c>
    </row>
    <row r="9" spans="1:7" ht="12.75">
      <c r="A9" s="181"/>
      <c r="B9" s="182" t="s">
        <v>26</v>
      </c>
      <c r="C9" s="182" t="s">
        <v>27</v>
      </c>
      <c r="D9" s="182" t="s">
        <v>28</v>
      </c>
      <c r="E9" s="182" t="s">
        <v>29</v>
      </c>
      <c r="F9" s="182" t="s">
        <v>30</v>
      </c>
      <c r="G9" s="183" t="s">
        <v>31</v>
      </c>
    </row>
    <row r="10" spans="1:7" ht="12.75">
      <c r="A10" s="105" t="str">
        <f>'A-N° Sinies Denun'!A10</f>
        <v>ABN Amro</v>
      </c>
      <c r="B10" s="21">
        <v>0</v>
      </c>
      <c r="C10" s="21">
        <v>0</v>
      </c>
      <c r="D10" s="21">
        <v>0</v>
      </c>
      <c r="E10" s="22">
        <v>0</v>
      </c>
      <c r="F10" s="21">
        <v>0</v>
      </c>
      <c r="G10" s="124">
        <f aca="true" t="shared" si="0" ref="G10:G22">SUM(B10:F10)</f>
        <v>0</v>
      </c>
    </row>
    <row r="11" spans="1:7" ht="12.75">
      <c r="A11" s="107" t="str">
        <f>'A-N° Sinies Denun'!A11</f>
        <v>Aseguradora Magallanes</v>
      </c>
      <c r="B11" s="21">
        <v>181</v>
      </c>
      <c r="C11" s="21">
        <v>9</v>
      </c>
      <c r="D11" s="21">
        <v>7</v>
      </c>
      <c r="E11" s="22">
        <v>0</v>
      </c>
      <c r="F11" s="21">
        <v>3621</v>
      </c>
      <c r="G11" s="124">
        <f t="shared" si="0"/>
        <v>3818</v>
      </c>
    </row>
    <row r="12" spans="1:7" ht="12.75">
      <c r="A12" s="107" t="str">
        <f>'A-N° Sinies Denun'!A12</f>
        <v>Bci</v>
      </c>
      <c r="B12" s="21">
        <v>189</v>
      </c>
      <c r="C12" s="21">
        <v>7</v>
      </c>
      <c r="D12" s="21">
        <v>2</v>
      </c>
      <c r="E12" s="22">
        <v>3389</v>
      </c>
      <c r="F12" s="21">
        <v>0</v>
      </c>
      <c r="G12" s="124">
        <f t="shared" si="0"/>
        <v>3587</v>
      </c>
    </row>
    <row r="13" spans="1:7" ht="12.75">
      <c r="A13" s="107" t="str">
        <f>'A-N° Sinies Denun'!A13</f>
        <v>Chilena Consolidada</v>
      </c>
      <c r="B13" s="21">
        <v>10</v>
      </c>
      <c r="C13" s="21">
        <v>0</v>
      </c>
      <c r="D13" s="21">
        <v>0</v>
      </c>
      <c r="E13" s="22">
        <v>299</v>
      </c>
      <c r="F13" s="21">
        <v>0</v>
      </c>
      <c r="G13" s="124">
        <f t="shared" si="0"/>
        <v>309</v>
      </c>
    </row>
    <row r="14" spans="1:7" ht="12.75">
      <c r="A14" s="107" t="str">
        <f>'A-N° Sinies Denun'!A14</f>
        <v>Consorcio Nacional</v>
      </c>
      <c r="B14" s="21">
        <v>17</v>
      </c>
      <c r="C14" s="21">
        <v>1</v>
      </c>
      <c r="D14" s="21">
        <v>0</v>
      </c>
      <c r="E14" s="22">
        <v>412</v>
      </c>
      <c r="F14" s="21">
        <v>0</v>
      </c>
      <c r="G14" s="124">
        <f t="shared" si="0"/>
        <v>430</v>
      </c>
    </row>
    <row r="15" spans="1:7" ht="12.75">
      <c r="A15" s="107" t="str">
        <f>'A-N° Sinies Denun'!A15</f>
        <v>ING Vida</v>
      </c>
      <c r="B15" s="21">
        <v>85</v>
      </c>
      <c r="C15" s="21">
        <v>1</v>
      </c>
      <c r="D15" s="21">
        <v>0</v>
      </c>
      <c r="E15" s="22">
        <v>2586</v>
      </c>
      <c r="F15" s="21">
        <v>191</v>
      </c>
      <c r="G15" s="124">
        <f t="shared" si="0"/>
        <v>2863</v>
      </c>
    </row>
    <row r="16" spans="1:7" ht="12.75">
      <c r="A16" s="107" t="str">
        <f>'A-N° Sinies Denun'!A16</f>
        <v>Interamericana Vida</v>
      </c>
      <c r="B16" s="21">
        <v>4</v>
      </c>
      <c r="C16" s="21">
        <v>0</v>
      </c>
      <c r="D16" s="21">
        <v>0</v>
      </c>
      <c r="E16" s="22">
        <v>164</v>
      </c>
      <c r="F16" s="21">
        <v>0</v>
      </c>
      <c r="G16" s="124">
        <f t="shared" si="0"/>
        <v>168</v>
      </c>
    </row>
    <row r="17" spans="1:7" ht="12.75">
      <c r="A17" s="107" t="str">
        <f>'A-N° Sinies Denun'!A17</f>
        <v>Ise Chile</v>
      </c>
      <c r="B17" s="21">
        <v>2</v>
      </c>
      <c r="C17" s="21">
        <v>0</v>
      </c>
      <c r="D17" s="21">
        <v>0</v>
      </c>
      <c r="E17" s="22">
        <v>6</v>
      </c>
      <c r="F17" s="21">
        <v>0</v>
      </c>
      <c r="G17" s="124">
        <f t="shared" si="0"/>
        <v>8</v>
      </c>
    </row>
    <row r="18" spans="1:7" ht="12.75">
      <c r="A18" s="107" t="str">
        <f>'A-N° Sinies Denun'!A18</f>
        <v>Liberty</v>
      </c>
      <c r="B18" s="21">
        <v>62</v>
      </c>
      <c r="C18" s="21">
        <v>3</v>
      </c>
      <c r="D18" s="21">
        <v>0</v>
      </c>
      <c r="E18" s="22">
        <v>1341</v>
      </c>
      <c r="F18" s="21">
        <v>0</v>
      </c>
      <c r="G18" s="124">
        <f t="shared" si="0"/>
        <v>1406</v>
      </c>
    </row>
    <row r="19" spans="1:7" ht="12.75">
      <c r="A19" s="107" t="str">
        <f>'A-N° Sinies Denun'!A19</f>
        <v>Mapfre</v>
      </c>
      <c r="B19" s="21">
        <v>111</v>
      </c>
      <c r="C19" s="21">
        <v>3</v>
      </c>
      <c r="D19" s="21">
        <v>0</v>
      </c>
      <c r="E19" s="22">
        <v>1063</v>
      </c>
      <c r="F19" s="21">
        <v>0</v>
      </c>
      <c r="G19" s="124">
        <f t="shared" si="0"/>
        <v>1177</v>
      </c>
    </row>
    <row r="20" spans="1:7" ht="12.75">
      <c r="A20" s="107" t="str">
        <f>'A-N° Sinies Denun'!A20</f>
        <v>Penta Security</v>
      </c>
      <c r="B20" s="21">
        <v>156</v>
      </c>
      <c r="C20" s="21">
        <v>3</v>
      </c>
      <c r="D20" s="21">
        <v>1</v>
      </c>
      <c r="E20" s="22">
        <v>4487</v>
      </c>
      <c r="F20" s="21">
        <v>0</v>
      </c>
      <c r="G20" s="124">
        <f t="shared" si="0"/>
        <v>4647</v>
      </c>
    </row>
    <row r="21" spans="1:7" ht="12.75">
      <c r="A21" s="107" t="str">
        <f>'A-N° Sinies Denun'!A21</f>
        <v>Renta Nacional</v>
      </c>
      <c r="B21" s="21">
        <v>30</v>
      </c>
      <c r="C21" s="21">
        <v>0</v>
      </c>
      <c r="D21" s="21">
        <v>0</v>
      </c>
      <c r="E21" s="22">
        <v>31</v>
      </c>
      <c r="F21" s="21">
        <v>0</v>
      </c>
      <c r="G21" s="124">
        <f t="shared" si="0"/>
        <v>61</v>
      </c>
    </row>
    <row r="22" spans="1:7" ht="12.75">
      <c r="A22" s="107" t="str">
        <f>'A-N° Sinies Denun'!A22</f>
        <v>Royal</v>
      </c>
      <c r="B22" s="21">
        <v>51</v>
      </c>
      <c r="C22" s="21">
        <v>3</v>
      </c>
      <c r="D22" s="21">
        <v>4</v>
      </c>
      <c r="E22" s="22">
        <v>1191</v>
      </c>
      <c r="F22" s="21">
        <v>0</v>
      </c>
      <c r="G22" s="124">
        <f t="shared" si="0"/>
        <v>1249</v>
      </c>
    </row>
    <row r="23" spans="1:10" ht="12.75">
      <c r="A23" s="36"/>
      <c r="B23" s="37"/>
      <c r="C23" s="38"/>
      <c r="D23" s="38"/>
      <c r="E23" s="39"/>
      <c r="F23" s="39"/>
      <c r="G23" s="125"/>
      <c r="H23" s="40"/>
      <c r="I23" s="41"/>
      <c r="J23" s="41"/>
    </row>
    <row r="24" spans="1:7" ht="12.75" customHeight="1">
      <c r="A24" s="154" t="s">
        <v>12</v>
      </c>
      <c r="B24" s="155">
        <f aca="true" t="shared" si="1" ref="B24:G24">SUM(B10:B22)</f>
        <v>898</v>
      </c>
      <c r="C24" s="155">
        <f t="shared" si="1"/>
        <v>30</v>
      </c>
      <c r="D24" s="155">
        <f t="shared" si="1"/>
        <v>14</v>
      </c>
      <c r="E24" s="155">
        <f t="shared" si="1"/>
        <v>14969</v>
      </c>
      <c r="F24" s="155">
        <f t="shared" si="1"/>
        <v>3812</v>
      </c>
      <c r="G24" s="10">
        <f t="shared" si="1"/>
        <v>19723</v>
      </c>
    </row>
    <row r="25" spans="1:7" ht="15.75">
      <c r="A25" s="42"/>
      <c r="B25" s="43"/>
      <c r="C25" s="44"/>
      <c r="D25" s="44"/>
      <c r="E25" s="45"/>
      <c r="F25" s="45"/>
      <c r="G25" s="126"/>
    </row>
    <row r="26" ht="12.75">
      <c r="A26" s="16"/>
    </row>
    <row r="127" ht="12.75">
      <c r="I127" s="46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50"/>
  <sheetViews>
    <sheetView workbookViewId="0" topLeftCell="A1">
      <selection activeCell="H15" sqref="H15"/>
    </sheetView>
  </sheetViews>
  <sheetFormatPr defaultColWidth="11.421875" defaultRowHeight="12.75"/>
  <cols>
    <col min="1" max="1" width="22.421875" style="48" customWidth="1"/>
    <col min="2" max="2" width="10.140625" style="48" customWidth="1"/>
    <col min="3" max="3" width="11.140625" style="48" customWidth="1"/>
    <col min="4" max="4" width="12.28125" style="48" customWidth="1"/>
    <col min="5" max="5" width="14.00390625" style="128" customWidth="1"/>
    <col min="6" max="6" width="14.7109375" style="48" customWidth="1"/>
    <col min="7" max="7" width="11.00390625" style="48" customWidth="1"/>
    <col min="8" max="8" width="15.8515625" style="128" customWidth="1"/>
    <col min="9" max="16384" width="11.421875" style="48" customWidth="1"/>
  </cols>
  <sheetData>
    <row r="1" ht="12.75">
      <c r="A1" s="47"/>
    </row>
    <row r="3" ht="12.75">
      <c r="A3" s="113" t="s">
        <v>63</v>
      </c>
    </row>
    <row r="4" ht="12.75">
      <c r="A4" s="47"/>
    </row>
    <row r="5" spans="1:8" ht="12.75">
      <c r="A5" s="150" t="s">
        <v>32</v>
      </c>
      <c r="H5" s="133"/>
    </row>
    <row r="6" spans="1:2" ht="12.75">
      <c r="A6" s="147" t="s">
        <v>96</v>
      </c>
      <c r="B6" s="131"/>
    </row>
    <row r="7" spans="1:8" ht="12.75">
      <c r="A7" s="184"/>
      <c r="B7" s="185" t="s">
        <v>33</v>
      </c>
      <c r="C7" s="186"/>
      <c r="D7" s="187"/>
      <c r="E7" s="188"/>
      <c r="F7" s="189" t="s">
        <v>34</v>
      </c>
      <c r="G7" s="189" t="s">
        <v>35</v>
      </c>
      <c r="H7" s="190" t="s">
        <v>36</v>
      </c>
    </row>
    <row r="8" spans="1:8" ht="12.75">
      <c r="A8" s="191" t="s">
        <v>1</v>
      </c>
      <c r="B8" s="192" t="s">
        <v>17</v>
      </c>
      <c r="C8" s="193" t="s">
        <v>37</v>
      </c>
      <c r="D8" s="193" t="s">
        <v>38</v>
      </c>
      <c r="E8" s="193" t="s">
        <v>39</v>
      </c>
      <c r="F8" s="193" t="s">
        <v>40</v>
      </c>
      <c r="G8" s="192" t="s">
        <v>41</v>
      </c>
      <c r="H8" s="194" t="s">
        <v>42</v>
      </c>
    </row>
    <row r="9" spans="1:8" ht="12.75">
      <c r="A9" s="195"/>
      <c r="B9" s="196"/>
      <c r="C9" s="197"/>
      <c r="D9" s="198"/>
      <c r="E9" s="197" t="s">
        <v>43</v>
      </c>
      <c r="F9" s="197" t="s">
        <v>44</v>
      </c>
      <c r="G9" s="197" t="s">
        <v>45</v>
      </c>
      <c r="H9" s="199" t="s">
        <v>46</v>
      </c>
    </row>
    <row r="10" spans="1:8" ht="12.75">
      <c r="A10" s="106" t="str">
        <f>'A-N° Sinies Denun'!A10</f>
        <v>ABN Amro</v>
      </c>
      <c r="B10" s="22">
        <v>0</v>
      </c>
      <c r="C10" s="22">
        <v>0</v>
      </c>
      <c r="D10" s="22">
        <v>0</v>
      </c>
      <c r="E10" s="112">
        <f aca="true" t="shared" si="0" ref="E10:E22">SUM(B10:D10)</f>
        <v>0</v>
      </c>
      <c r="F10" s="22">
        <v>3533</v>
      </c>
      <c r="G10" s="22">
        <v>0</v>
      </c>
      <c r="H10" s="134">
        <f aca="true" t="shared" si="1" ref="H10:H22">SUM(E10:G10)</f>
        <v>3533</v>
      </c>
    </row>
    <row r="11" spans="1:8" ht="12.75">
      <c r="A11" s="108" t="str">
        <f>'A-N° Sinies Denun'!A11</f>
        <v>Aseguradora Magallanes</v>
      </c>
      <c r="B11" s="22">
        <v>623465</v>
      </c>
      <c r="C11" s="22">
        <v>15485</v>
      </c>
      <c r="D11" s="22">
        <v>48514</v>
      </c>
      <c r="E11" s="112">
        <f t="shared" si="0"/>
        <v>687464</v>
      </c>
      <c r="F11" s="22">
        <v>973708</v>
      </c>
      <c r="G11" s="22">
        <v>0</v>
      </c>
      <c r="H11" s="134">
        <f t="shared" si="1"/>
        <v>1661172</v>
      </c>
    </row>
    <row r="12" spans="1:8" ht="12.75">
      <c r="A12" s="108" t="str">
        <f>'A-N° Sinies Denun'!A12</f>
        <v>Bci</v>
      </c>
      <c r="B12" s="22">
        <v>773015</v>
      </c>
      <c r="C12" s="22">
        <v>9549</v>
      </c>
      <c r="D12" s="22">
        <v>68777</v>
      </c>
      <c r="E12" s="112">
        <f t="shared" si="0"/>
        <v>851341</v>
      </c>
      <c r="F12" s="48">
        <v>992341</v>
      </c>
      <c r="G12" s="22">
        <v>3456</v>
      </c>
      <c r="H12" s="134">
        <f>SUM(E12:G12)</f>
        <v>1847138</v>
      </c>
    </row>
    <row r="13" spans="1:8" ht="12.75">
      <c r="A13" s="108" t="str">
        <f>'A-N° Sinies Denun'!A13</f>
        <v>Chilena Consolidada</v>
      </c>
      <c r="B13" s="22">
        <v>39975</v>
      </c>
      <c r="C13" s="22">
        <v>9349</v>
      </c>
      <c r="D13" s="22">
        <v>0</v>
      </c>
      <c r="E13" s="112">
        <f t="shared" si="0"/>
        <v>49324</v>
      </c>
      <c r="F13" s="22">
        <v>101240</v>
      </c>
      <c r="G13" s="22">
        <v>0</v>
      </c>
      <c r="H13" s="134">
        <f t="shared" si="1"/>
        <v>150564</v>
      </c>
    </row>
    <row r="14" spans="1:8" ht="12.75">
      <c r="A14" s="108" t="str">
        <f>'A-N° Sinies Denun'!A14</f>
        <v>Consorcio Nacional</v>
      </c>
      <c r="B14" s="22">
        <v>97548</v>
      </c>
      <c r="C14" s="22">
        <v>0</v>
      </c>
      <c r="D14" s="22">
        <v>5995</v>
      </c>
      <c r="E14" s="112">
        <f t="shared" si="0"/>
        <v>103543</v>
      </c>
      <c r="F14" s="22">
        <v>153269</v>
      </c>
      <c r="G14" s="22">
        <v>0</v>
      </c>
      <c r="H14" s="134">
        <f t="shared" si="1"/>
        <v>256812</v>
      </c>
    </row>
    <row r="15" spans="1:8" ht="12.75">
      <c r="A15" s="108" t="str">
        <f>'A-N° Sinies Denun'!A15</f>
        <v>ING Vida</v>
      </c>
      <c r="B15" s="22">
        <v>531353</v>
      </c>
      <c r="C15" s="22">
        <v>5299</v>
      </c>
      <c r="D15" s="22">
        <v>27209</v>
      </c>
      <c r="E15" s="112">
        <f t="shared" si="0"/>
        <v>563861</v>
      </c>
      <c r="F15" s="22">
        <v>945610</v>
      </c>
      <c r="G15" s="22">
        <v>34054</v>
      </c>
      <c r="H15" s="134">
        <f t="shared" si="1"/>
        <v>1543525</v>
      </c>
    </row>
    <row r="16" spans="1:8" ht="12.75">
      <c r="A16" s="108" t="str">
        <f>'A-N° Sinies Denun'!A16</f>
        <v>Interamericana Vida</v>
      </c>
      <c r="B16" s="22">
        <v>21755</v>
      </c>
      <c r="C16" s="22">
        <v>0</v>
      </c>
      <c r="D16" s="22">
        <v>0</v>
      </c>
      <c r="E16" s="112">
        <f t="shared" si="0"/>
        <v>21755</v>
      </c>
      <c r="F16" s="22">
        <v>53920</v>
      </c>
      <c r="G16" s="22">
        <v>0</v>
      </c>
      <c r="H16" s="134">
        <f t="shared" si="1"/>
        <v>75675</v>
      </c>
    </row>
    <row r="17" spans="1:8" ht="12.75">
      <c r="A17" s="108" t="str">
        <f>'A-N° Sinies Denun'!A17</f>
        <v>Ise Chile</v>
      </c>
      <c r="B17" s="22">
        <v>10891</v>
      </c>
      <c r="C17" s="22">
        <v>0</v>
      </c>
      <c r="D17" s="22">
        <v>0</v>
      </c>
      <c r="E17" s="112">
        <f t="shared" si="0"/>
        <v>10891</v>
      </c>
      <c r="F17" s="22">
        <v>10805</v>
      </c>
      <c r="G17" s="22">
        <v>0</v>
      </c>
      <c r="H17" s="134">
        <f t="shared" si="1"/>
        <v>21696</v>
      </c>
    </row>
    <row r="18" spans="1:8" ht="12.75">
      <c r="A18" s="108" t="str">
        <f>'A-N° Sinies Denun'!A18</f>
        <v>Liberty</v>
      </c>
      <c r="B18" s="22">
        <v>282804</v>
      </c>
      <c r="C18" s="22">
        <v>6869</v>
      </c>
      <c r="D18" s="22">
        <v>16316</v>
      </c>
      <c r="E18" s="112">
        <f t="shared" si="0"/>
        <v>305989</v>
      </c>
      <c r="F18" s="22">
        <v>324469</v>
      </c>
      <c r="G18" s="22">
        <v>20</v>
      </c>
      <c r="H18" s="134">
        <f t="shared" si="1"/>
        <v>630478</v>
      </c>
    </row>
    <row r="19" spans="1:8" ht="12.75">
      <c r="A19" s="108" t="str">
        <f>'A-N° Sinies Denun'!A19</f>
        <v>Mapfre</v>
      </c>
      <c r="B19" s="22">
        <v>549589</v>
      </c>
      <c r="C19" s="22">
        <v>0</v>
      </c>
      <c r="D19" s="22">
        <v>28944</v>
      </c>
      <c r="E19" s="112">
        <f t="shared" si="0"/>
        <v>578533</v>
      </c>
      <c r="F19" s="22">
        <v>556474</v>
      </c>
      <c r="G19" s="22">
        <v>0</v>
      </c>
      <c r="H19" s="134">
        <f t="shared" si="1"/>
        <v>1135007</v>
      </c>
    </row>
    <row r="20" spans="1:8" ht="12.75">
      <c r="A20" s="108" t="str">
        <f>'A-N° Sinies Denun'!A20</f>
        <v>Penta Security</v>
      </c>
      <c r="B20" s="22">
        <v>907768</v>
      </c>
      <c r="C20" s="22">
        <v>21373</v>
      </c>
      <c r="D20" s="22">
        <v>107220</v>
      </c>
      <c r="E20" s="112">
        <f t="shared" si="0"/>
        <v>1036361</v>
      </c>
      <c r="F20" s="22">
        <v>1154696</v>
      </c>
      <c r="G20" s="22">
        <v>14906</v>
      </c>
      <c r="H20" s="134">
        <f t="shared" si="1"/>
        <v>2205963</v>
      </c>
    </row>
    <row r="21" spans="1:8" ht="12.75">
      <c r="A21" s="108" t="str">
        <f>'A-N° Sinies Denun'!A21</f>
        <v>Renta Nacional</v>
      </c>
      <c r="B21" s="22">
        <v>240643</v>
      </c>
      <c r="C21" s="22">
        <v>5377</v>
      </c>
      <c r="D21" s="22">
        <v>0</v>
      </c>
      <c r="E21" s="112">
        <f t="shared" si="0"/>
        <v>246020</v>
      </c>
      <c r="F21" s="22">
        <v>285306</v>
      </c>
      <c r="G21" s="22">
        <v>0</v>
      </c>
      <c r="H21" s="134">
        <f t="shared" si="1"/>
        <v>531326</v>
      </c>
    </row>
    <row r="22" spans="1:8" ht="12.75">
      <c r="A22" s="108" t="str">
        <f>'A-N° Sinies Denun'!A22</f>
        <v>Royal</v>
      </c>
      <c r="B22" s="22">
        <v>174240</v>
      </c>
      <c r="C22" s="22">
        <v>4046</v>
      </c>
      <c r="D22" s="22">
        <v>42358</v>
      </c>
      <c r="E22" s="112">
        <f t="shared" si="0"/>
        <v>220644</v>
      </c>
      <c r="F22" s="22">
        <v>509547</v>
      </c>
      <c r="G22" s="22">
        <v>0</v>
      </c>
      <c r="H22" s="134">
        <f t="shared" si="1"/>
        <v>730191</v>
      </c>
    </row>
    <row r="23" spans="1:9" ht="12.75">
      <c r="A23" s="49"/>
      <c r="B23" s="50"/>
      <c r="C23" s="51"/>
      <c r="D23" s="51"/>
      <c r="E23" s="129"/>
      <c r="F23" s="52"/>
      <c r="G23" s="52"/>
      <c r="H23" s="135"/>
      <c r="I23" s="53"/>
    </row>
    <row r="24" spans="1:9" s="132" customFormat="1" ht="12.75" customHeight="1">
      <c r="A24" s="156" t="s">
        <v>12</v>
      </c>
      <c r="B24" s="157">
        <f aca="true" t="shared" si="2" ref="B24:H24">SUM(B10:B22)</f>
        <v>4253046</v>
      </c>
      <c r="C24" s="157">
        <f t="shared" si="2"/>
        <v>77347</v>
      </c>
      <c r="D24" s="157">
        <f t="shared" si="2"/>
        <v>345333</v>
      </c>
      <c r="E24" s="157">
        <f t="shared" si="2"/>
        <v>4675726</v>
      </c>
      <c r="F24" s="157">
        <f t="shared" si="2"/>
        <v>6064918</v>
      </c>
      <c r="G24" s="157">
        <f t="shared" si="2"/>
        <v>52436</v>
      </c>
      <c r="H24" s="158">
        <f t="shared" si="2"/>
        <v>10793080</v>
      </c>
      <c r="I24" s="139"/>
    </row>
    <row r="25" spans="1:8" ht="15.75">
      <c r="A25" s="54"/>
      <c r="B25" s="55"/>
      <c r="C25" s="56"/>
      <c r="D25" s="56"/>
      <c r="E25" s="130"/>
      <c r="F25" s="57"/>
      <c r="G25" s="57"/>
      <c r="H25" s="136"/>
    </row>
    <row r="31" ht="12.75" customHeight="1"/>
    <row r="49" ht="12.75" customHeight="1"/>
    <row r="50" ht="12.75" customHeight="1"/>
    <row r="51" ht="12.75" customHeight="1"/>
    <row r="52" ht="12.75" customHeight="1">
      <c r="G52" s="58"/>
    </row>
    <row r="53" ht="12.75" customHeight="1"/>
    <row r="55" spans="1:6" ht="12.75">
      <c r="A55" s="15"/>
      <c r="E55" s="48"/>
      <c r="F55" s="128"/>
    </row>
    <row r="56" spans="1:6" ht="12.75">
      <c r="A56" s="16"/>
      <c r="B56" s="205"/>
      <c r="E56" s="48"/>
      <c r="F56" s="138"/>
    </row>
    <row r="57" ht="12.75">
      <c r="E57" s="48"/>
    </row>
    <row r="58" ht="12.75">
      <c r="E58" s="48"/>
    </row>
    <row r="59" ht="12.75">
      <c r="E59" s="48"/>
    </row>
    <row r="60" ht="12.75">
      <c r="E60" s="48"/>
    </row>
    <row r="61" ht="12.75">
      <c r="E61" s="48"/>
    </row>
    <row r="62" ht="12.75">
      <c r="E62" s="48"/>
    </row>
    <row r="63" ht="12.75">
      <c r="E63" s="48"/>
    </row>
    <row r="64" ht="12.75">
      <c r="E64" s="48"/>
    </row>
    <row r="65" ht="12.75">
      <c r="E65" s="48"/>
    </row>
    <row r="66" ht="12.75">
      <c r="E66" s="48"/>
    </row>
    <row r="67" ht="12.75">
      <c r="E67" s="48"/>
    </row>
    <row r="68" ht="12.75">
      <c r="E68" s="48"/>
    </row>
    <row r="69" ht="12.75">
      <c r="E69" s="48"/>
    </row>
    <row r="70" ht="12.75">
      <c r="E70" s="48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spans="5:10" ht="12.75">
      <c r="E91" s="48"/>
      <c r="J91" s="59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  <row r="97" ht="12.75">
      <c r="E97" s="48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  <row r="144" ht="12.75">
      <c r="E144" s="48"/>
    </row>
    <row r="145" ht="12.75">
      <c r="E145" s="48"/>
    </row>
    <row r="146" ht="12.75">
      <c r="E146" s="48"/>
    </row>
    <row r="147" ht="12.75">
      <c r="E147" s="48"/>
    </row>
    <row r="148" ht="12.75">
      <c r="E148" s="48"/>
    </row>
    <row r="149" ht="12.75">
      <c r="E149" s="48"/>
    </row>
    <row r="150" ht="12.75">
      <c r="E150" s="48"/>
    </row>
    <row r="151" ht="12.75">
      <c r="E151" s="48"/>
    </row>
    <row r="152" ht="12.75">
      <c r="E152" s="48"/>
    </row>
    <row r="153" ht="12.75">
      <c r="E153" s="48"/>
    </row>
    <row r="154" ht="12.75">
      <c r="E154" s="48"/>
    </row>
    <row r="155" ht="12.75">
      <c r="E155" s="48"/>
    </row>
    <row r="156" ht="12.75">
      <c r="E156" s="48"/>
    </row>
    <row r="157" ht="12.75">
      <c r="E157" s="48"/>
    </row>
    <row r="158" ht="12.75">
      <c r="E158" s="48"/>
    </row>
    <row r="159" ht="12.75">
      <c r="E159" s="48"/>
    </row>
    <row r="160" ht="12.75">
      <c r="E160" s="48"/>
    </row>
    <row r="161" ht="12.75">
      <c r="E161" s="48"/>
    </row>
    <row r="162" ht="12.75">
      <c r="E162" s="48"/>
    </row>
    <row r="163" ht="12.75">
      <c r="E163" s="48"/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ht="12.75">
      <c r="E190" s="48"/>
    </row>
    <row r="191" ht="12.75">
      <c r="E191" s="48"/>
    </row>
    <row r="192" ht="12.75">
      <c r="E192" s="48"/>
    </row>
    <row r="193" ht="12.75">
      <c r="E193" s="48"/>
    </row>
    <row r="194" ht="12.75">
      <c r="E194" s="48"/>
    </row>
    <row r="195" ht="12.75">
      <c r="E195" s="48"/>
    </row>
    <row r="196" ht="12.75">
      <c r="E196" s="48"/>
    </row>
    <row r="197" ht="12.75">
      <c r="E197" s="48"/>
    </row>
    <row r="198" ht="12.75">
      <c r="E198" s="48"/>
    </row>
    <row r="199" ht="12.75">
      <c r="E199" s="48"/>
    </row>
    <row r="200" ht="12.75">
      <c r="E200" s="48"/>
    </row>
    <row r="201" ht="12.75">
      <c r="E201" s="48"/>
    </row>
    <row r="202" ht="12.75">
      <c r="E202" s="48"/>
    </row>
    <row r="203" ht="12.75">
      <c r="E203" s="48"/>
    </row>
    <row r="204" ht="12.75">
      <c r="E204" s="48"/>
    </row>
    <row r="205" ht="12.75">
      <c r="E205" s="48"/>
    </row>
    <row r="206" ht="12.75">
      <c r="E206" s="48"/>
    </row>
    <row r="207" ht="12.75">
      <c r="E207" s="48"/>
    </row>
    <row r="208" ht="12.75">
      <c r="E208" s="48"/>
    </row>
    <row r="209" ht="12.75">
      <c r="E209" s="48"/>
    </row>
    <row r="210" ht="12.75">
      <c r="E210" s="48"/>
    </row>
    <row r="211" ht="12.75">
      <c r="E211" s="48"/>
    </row>
    <row r="212" ht="12.75">
      <c r="E212" s="48"/>
    </row>
    <row r="213" ht="12.75">
      <c r="E213" s="48"/>
    </row>
    <row r="214" ht="12.75">
      <c r="E214" s="48"/>
    </row>
    <row r="215" ht="12.75">
      <c r="E215" s="48"/>
    </row>
    <row r="216" ht="12.75">
      <c r="E216" s="48"/>
    </row>
    <row r="217" ht="12.75">
      <c r="E217" s="48"/>
    </row>
    <row r="218" ht="12.75">
      <c r="E218" s="48"/>
    </row>
    <row r="219" ht="12.75">
      <c r="E219" s="48"/>
    </row>
    <row r="220" ht="12.75">
      <c r="E220" s="48"/>
    </row>
    <row r="221" ht="12.75">
      <c r="E221" s="48"/>
    </row>
    <row r="222" ht="12.75">
      <c r="E222" s="48"/>
    </row>
    <row r="223" ht="12.75">
      <c r="E223" s="48"/>
    </row>
    <row r="224" ht="12.75">
      <c r="E224" s="48"/>
    </row>
    <row r="225" ht="12.75">
      <c r="E225" s="48"/>
    </row>
    <row r="226" ht="12.75">
      <c r="E226" s="48"/>
    </row>
    <row r="227" ht="12.75">
      <c r="E227" s="48"/>
    </row>
    <row r="228" ht="12.75">
      <c r="E228" s="48"/>
    </row>
    <row r="229" ht="12.75">
      <c r="E229" s="48"/>
    </row>
    <row r="230" ht="12.75">
      <c r="E230" s="48"/>
    </row>
    <row r="231" ht="12.75">
      <c r="E231" s="48"/>
    </row>
    <row r="232" ht="12.75">
      <c r="E232" s="48"/>
    </row>
    <row r="233" ht="12.75">
      <c r="E233" s="48"/>
    </row>
    <row r="234" ht="12.75">
      <c r="E234" s="48"/>
    </row>
    <row r="235" ht="12.75">
      <c r="E235" s="48"/>
    </row>
    <row r="236" ht="12.75">
      <c r="E236" s="48"/>
    </row>
    <row r="237" ht="12.75">
      <c r="E237" s="48"/>
    </row>
    <row r="238" ht="12.75">
      <c r="E238" s="48"/>
    </row>
    <row r="239" ht="12.75">
      <c r="E239" s="48"/>
    </row>
    <row r="240" ht="12.75">
      <c r="E240" s="48"/>
    </row>
    <row r="241" ht="12.75">
      <c r="E241" s="48"/>
    </row>
    <row r="242" ht="12.75">
      <c r="E242" s="48"/>
    </row>
    <row r="243" ht="12.75">
      <c r="E243" s="48"/>
    </row>
    <row r="244" ht="12.75">
      <c r="E244" s="48"/>
    </row>
    <row r="245" ht="12.75">
      <c r="E245" s="48"/>
    </row>
    <row r="246" ht="12.75">
      <c r="E246" s="48"/>
    </row>
    <row r="247" ht="12.75">
      <c r="E247" s="48"/>
    </row>
    <row r="248" ht="12.75">
      <c r="E248" s="48"/>
    </row>
    <row r="249" ht="12.75">
      <c r="E249" s="48"/>
    </row>
    <row r="250" ht="12.75">
      <c r="E250" s="48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H28"/>
  <sheetViews>
    <sheetView workbookViewId="0" topLeftCell="A1">
      <selection activeCell="D16" sqref="D16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13" t="s">
        <v>63</v>
      </c>
    </row>
    <row r="4" spans="1:6" ht="12.75">
      <c r="A4" s="47"/>
      <c r="B4" s="48"/>
      <c r="C4" s="48"/>
      <c r="D4" s="48"/>
      <c r="E4" s="128"/>
      <c r="F4" s="48"/>
    </row>
    <row r="5" spans="1:6" ht="12.75">
      <c r="A5" s="150" t="s">
        <v>47</v>
      </c>
      <c r="B5" s="48"/>
      <c r="C5" s="48"/>
      <c r="D5" s="48"/>
      <c r="E5" s="128"/>
      <c r="F5" s="48"/>
    </row>
    <row r="6" spans="1:6" ht="12.75">
      <c r="A6" s="147" t="str">
        <f>'D-Sinies Pag Direc'!A6</f>
        <v>      (entre el 1 de enero y 30 de junio  de 2006, montos expresados en miles de pesos de junio de 2006)</v>
      </c>
      <c r="B6" s="131"/>
      <c r="C6" s="48"/>
      <c r="D6" s="48"/>
      <c r="E6" s="128"/>
      <c r="F6" s="48"/>
    </row>
    <row r="7" spans="1:6" ht="12.75">
      <c r="A7" s="184"/>
      <c r="B7" s="211" t="s">
        <v>79</v>
      </c>
      <c r="C7" s="212"/>
      <c r="D7" s="189" t="s">
        <v>49</v>
      </c>
      <c r="E7" s="189" t="s">
        <v>50</v>
      </c>
      <c r="F7" s="190" t="s">
        <v>51</v>
      </c>
    </row>
    <row r="8" spans="1:6" ht="12.75">
      <c r="A8" s="191" t="s">
        <v>1</v>
      </c>
      <c r="B8" s="193" t="s">
        <v>52</v>
      </c>
      <c r="C8" s="193" t="s">
        <v>53</v>
      </c>
      <c r="D8" s="200" t="s">
        <v>80</v>
      </c>
      <c r="E8" s="200" t="s">
        <v>54</v>
      </c>
      <c r="F8" s="201" t="s">
        <v>55</v>
      </c>
    </row>
    <row r="9" spans="1:6" ht="12.75">
      <c r="A9" s="191"/>
      <c r="B9" s="202"/>
      <c r="C9" s="203"/>
      <c r="D9" s="200" t="s">
        <v>81</v>
      </c>
      <c r="E9" s="192" t="s">
        <v>56</v>
      </c>
      <c r="F9" s="201" t="s">
        <v>57</v>
      </c>
    </row>
    <row r="10" spans="1:6" ht="12.75">
      <c r="A10" s="195"/>
      <c r="B10" s="197" t="s">
        <v>58</v>
      </c>
      <c r="C10" s="197" t="s">
        <v>59</v>
      </c>
      <c r="D10" s="197" t="s">
        <v>60</v>
      </c>
      <c r="E10" s="197" t="s">
        <v>61</v>
      </c>
      <c r="F10" s="199" t="s">
        <v>62</v>
      </c>
    </row>
    <row r="11" spans="1:6" ht="12.75">
      <c r="A11" s="105" t="str">
        <f>'D-Sinies Pag Direc'!A10</f>
        <v>ABN Amro</v>
      </c>
      <c r="B11" s="127">
        <f>'D-Sinies Pag Direc'!H10</f>
        <v>3533</v>
      </c>
      <c r="C11" s="22">
        <v>5945</v>
      </c>
      <c r="D11" s="22">
        <v>0</v>
      </c>
      <c r="E11" s="22">
        <v>9476</v>
      </c>
      <c r="F11" s="137">
        <f aca="true" t="shared" si="0" ref="F11:F22">SUM(B11:D11)-E11</f>
        <v>2</v>
      </c>
    </row>
    <row r="12" spans="1:6" ht="12.75">
      <c r="A12" s="107" t="str">
        <f>'D-Sinies Pag Direc'!A11</f>
        <v>Aseguradora Magallanes</v>
      </c>
      <c r="B12" s="127">
        <f>'D-Sinies Pag Direc'!H11</f>
        <v>1661172</v>
      </c>
      <c r="C12" s="22">
        <v>283327</v>
      </c>
      <c r="D12" s="22">
        <v>447169</v>
      </c>
      <c r="E12" s="22">
        <v>295611</v>
      </c>
      <c r="F12" s="137">
        <f t="shared" si="0"/>
        <v>2096057</v>
      </c>
    </row>
    <row r="13" spans="1:6" ht="12.75">
      <c r="A13" s="107" t="str">
        <f>'D-Sinies Pag Direc'!A12</f>
        <v>Bci</v>
      </c>
      <c r="B13" s="127">
        <f>'D-Sinies Pag Direc'!H12</f>
        <v>1847138</v>
      </c>
      <c r="C13" s="22">
        <v>1084804</v>
      </c>
      <c r="D13" s="22">
        <v>1171783</v>
      </c>
      <c r="E13" s="22">
        <v>1227529</v>
      </c>
      <c r="F13" s="137">
        <f t="shared" si="0"/>
        <v>2876196</v>
      </c>
    </row>
    <row r="14" spans="1:6" ht="12.75">
      <c r="A14" s="107" t="str">
        <f>'D-Sinies Pag Direc'!A13</f>
        <v>Chilena Consolidada</v>
      </c>
      <c r="B14" s="127">
        <f>'D-Sinies Pag Direc'!H13</f>
        <v>150564</v>
      </c>
      <c r="C14" s="22">
        <v>96972</v>
      </c>
      <c r="D14" s="22">
        <v>64736</v>
      </c>
      <c r="E14" s="22">
        <v>119663</v>
      </c>
      <c r="F14" s="137">
        <f t="shared" si="0"/>
        <v>192609</v>
      </c>
    </row>
    <row r="15" spans="1:6" ht="12.75">
      <c r="A15" s="107" t="str">
        <f>'D-Sinies Pag Direc'!A14</f>
        <v>Consorcio Nacional</v>
      </c>
      <c r="B15" s="127">
        <f>'D-Sinies Pag Direc'!H14</f>
        <v>256812</v>
      </c>
      <c r="C15" s="22">
        <v>72683</v>
      </c>
      <c r="D15" s="22">
        <v>57917</v>
      </c>
      <c r="E15" s="22">
        <v>47278</v>
      </c>
      <c r="F15" s="137">
        <f t="shared" si="0"/>
        <v>340134</v>
      </c>
    </row>
    <row r="16" spans="1:8" ht="12.75">
      <c r="A16" s="107" t="str">
        <f>'D-Sinies Pag Direc'!A15</f>
        <v>ING Vida</v>
      </c>
      <c r="B16" s="127">
        <f>'D-Sinies Pag Direc'!H15</f>
        <v>1543525</v>
      </c>
      <c r="C16" s="22">
        <v>121560</v>
      </c>
      <c r="D16" s="22">
        <v>556631</v>
      </c>
      <c r="E16" s="22">
        <v>118775</v>
      </c>
      <c r="F16" s="137">
        <f t="shared" si="0"/>
        <v>2102941</v>
      </c>
      <c r="H16" s="206"/>
    </row>
    <row r="17" spans="1:6" ht="12.75">
      <c r="A17" s="107" t="str">
        <f>'D-Sinies Pag Direc'!A16</f>
        <v>Interamericana Vida</v>
      </c>
      <c r="B17" s="127">
        <f>'D-Sinies Pag Direc'!H16</f>
        <v>75675</v>
      </c>
      <c r="C17" s="22">
        <v>14286</v>
      </c>
      <c r="D17" s="22">
        <v>28973</v>
      </c>
      <c r="E17" s="22">
        <v>28871</v>
      </c>
      <c r="F17" s="137">
        <f t="shared" si="0"/>
        <v>90063</v>
      </c>
    </row>
    <row r="18" spans="1:6" ht="12.75">
      <c r="A18" s="107" t="str">
        <f>'D-Sinies Pag Direc'!A17</f>
        <v>Ise Chile</v>
      </c>
      <c r="B18" s="127">
        <f>'D-Sinies Pag Direc'!H17</f>
        <v>21696</v>
      </c>
      <c r="C18" s="22">
        <v>1947</v>
      </c>
      <c r="D18" s="22">
        <v>1625</v>
      </c>
      <c r="E18" s="22">
        <v>2586</v>
      </c>
      <c r="F18" s="137">
        <f t="shared" si="0"/>
        <v>22682</v>
      </c>
    </row>
    <row r="19" spans="1:6" ht="12.75">
      <c r="A19" s="107" t="str">
        <f>'D-Sinies Pag Direc'!A18</f>
        <v>Liberty</v>
      </c>
      <c r="B19" s="127">
        <f>'D-Sinies Pag Direc'!H18</f>
        <v>630478</v>
      </c>
      <c r="C19" s="22">
        <v>223347</v>
      </c>
      <c r="D19" s="22">
        <v>339915</v>
      </c>
      <c r="E19" s="22">
        <v>158063</v>
      </c>
      <c r="F19" s="137">
        <f t="shared" si="0"/>
        <v>1035677</v>
      </c>
    </row>
    <row r="20" spans="1:6" ht="12.75">
      <c r="A20" s="107" t="str">
        <f>'D-Sinies Pag Direc'!A19</f>
        <v>Mapfre</v>
      </c>
      <c r="B20" s="127">
        <f>'D-Sinies Pag Direc'!H19</f>
        <v>1135007</v>
      </c>
      <c r="C20" s="22">
        <v>511621</v>
      </c>
      <c r="D20" s="22">
        <v>39991</v>
      </c>
      <c r="E20" s="22">
        <v>197480</v>
      </c>
      <c r="F20" s="137">
        <f t="shared" si="0"/>
        <v>1489139</v>
      </c>
    </row>
    <row r="21" spans="1:6" ht="12.75">
      <c r="A21" s="107" t="str">
        <f>'D-Sinies Pag Direc'!A20</f>
        <v>Penta Security</v>
      </c>
      <c r="B21" s="127">
        <f>'D-Sinies Pag Direc'!H20</f>
        <v>2205963</v>
      </c>
      <c r="C21" s="22">
        <v>693565</v>
      </c>
      <c r="D21" s="22">
        <v>857055</v>
      </c>
      <c r="E21" s="22">
        <v>806466</v>
      </c>
      <c r="F21" s="137">
        <f t="shared" si="0"/>
        <v>2950117</v>
      </c>
    </row>
    <row r="22" spans="1:6" ht="12.75">
      <c r="A22" s="107" t="str">
        <f>'D-Sinies Pag Direc'!A21</f>
        <v>Renta Nacional</v>
      </c>
      <c r="B22" s="127">
        <f>'D-Sinies Pag Direc'!H21</f>
        <v>531326</v>
      </c>
      <c r="C22" s="207">
        <v>62271</v>
      </c>
      <c r="D22" s="22">
        <v>168175</v>
      </c>
      <c r="E22" s="22">
        <v>86786</v>
      </c>
      <c r="F22" s="137">
        <f t="shared" si="0"/>
        <v>674986</v>
      </c>
    </row>
    <row r="23" spans="1:6" ht="12.75">
      <c r="A23" s="107" t="str">
        <f>'D-Sinies Pag Direc'!A22</f>
        <v>Royal</v>
      </c>
      <c r="B23" s="127">
        <f>'D-Sinies Pag Direc'!H22</f>
        <v>730191</v>
      </c>
      <c r="C23" s="207">
        <v>418614</v>
      </c>
      <c r="D23" s="22">
        <v>196798</v>
      </c>
      <c r="E23" s="22">
        <v>303730</v>
      </c>
      <c r="F23" s="137">
        <f>SUM(B23:D23)-E23</f>
        <v>1041873</v>
      </c>
    </row>
    <row r="24" spans="1:6" ht="12.75">
      <c r="A24" s="49"/>
      <c r="B24" s="50"/>
      <c r="C24" s="51"/>
      <c r="D24" s="51"/>
      <c r="E24" s="51"/>
      <c r="F24" s="135"/>
    </row>
    <row r="25" spans="1:6" ht="12.75">
      <c r="A25" s="159" t="s">
        <v>12</v>
      </c>
      <c r="B25" s="160">
        <f>SUM(B11:B23)</f>
        <v>10793080</v>
      </c>
      <c r="C25" s="160">
        <f>SUM(C11:C23)</f>
        <v>3590942</v>
      </c>
      <c r="D25" s="160">
        <f>SUM(D11:D23)</f>
        <v>3930768</v>
      </c>
      <c r="E25" s="160">
        <f>SUM(E11:E23)</f>
        <v>3402314</v>
      </c>
      <c r="F25" s="3">
        <f>+B25+C25+D25-E25</f>
        <v>14912476</v>
      </c>
    </row>
    <row r="26" spans="1:6" ht="15.75">
      <c r="A26" s="54"/>
      <c r="B26" s="55"/>
      <c r="C26" s="56"/>
      <c r="D26" s="56"/>
      <c r="E26" s="56"/>
      <c r="F26" s="136"/>
    </row>
    <row r="28" spans="3:6" ht="12.75">
      <c r="C28" s="206"/>
      <c r="F28" s="206"/>
    </row>
  </sheetData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3"/>
  <sheetViews>
    <sheetView workbookViewId="0" topLeftCell="A1">
      <selection activeCell="A3" sqref="A3"/>
    </sheetView>
  </sheetViews>
  <sheetFormatPr defaultColWidth="11.421875" defaultRowHeight="12.75"/>
  <cols>
    <col min="1" max="1" width="22.421875" style="61" customWidth="1"/>
    <col min="2" max="5" width="11.7109375" style="61" customWidth="1"/>
    <col min="6" max="6" width="12.28125" style="61" customWidth="1"/>
    <col min="7" max="9" width="11.7109375" style="61" customWidth="1"/>
    <col min="10" max="16384" width="11.421875" style="61" customWidth="1"/>
  </cols>
  <sheetData>
    <row r="1" ht="12.75">
      <c r="A1" s="60"/>
    </row>
    <row r="3" ht="12.75">
      <c r="A3" s="113" t="s">
        <v>63</v>
      </c>
    </row>
    <row r="4" ht="12.75">
      <c r="A4" s="60"/>
    </row>
    <row r="5" spans="1:9" ht="12.75">
      <c r="A5" s="62" t="s">
        <v>0</v>
      </c>
      <c r="B5" s="63"/>
      <c r="C5" s="63"/>
      <c r="E5" s="63"/>
      <c r="F5" s="63"/>
      <c r="G5" s="63"/>
      <c r="H5" s="63"/>
      <c r="I5" s="63"/>
    </row>
    <row r="6" spans="1:9" ht="12.75">
      <c r="A6" s="2" t="str">
        <f>'A-N° Sinies Denun'!$A$6</f>
        <v>      (entre el 1 de enero y 30 de junio de 2006)</v>
      </c>
      <c r="B6" s="64"/>
      <c r="C6" s="63"/>
      <c r="D6" s="63"/>
      <c r="E6" s="63"/>
      <c r="F6" s="63"/>
      <c r="G6" s="63"/>
      <c r="H6" s="63"/>
      <c r="I6" s="63"/>
    </row>
    <row r="7" spans="1:9" ht="12.75">
      <c r="A7" s="65"/>
      <c r="B7" s="66"/>
      <c r="C7" s="67"/>
      <c r="D7" s="67"/>
      <c r="E7" s="67"/>
      <c r="F7" s="67"/>
      <c r="G7" s="67"/>
      <c r="H7" s="67"/>
      <c r="I7" s="68"/>
    </row>
    <row r="8" spans="1:9" ht="12.75">
      <c r="A8" s="69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109" t="s">
        <v>88</v>
      </c>
      <c r="G8" s="70" t="s">
        <v>6</v>
      </c>
      <c r="H8" s="70" t="s">
        <v>7</v>
      </c>
      <c r="I8" s="71" t="s">
        <v>8</v>
      </c>
    </row>
    <row r="9" spans="1:9" ht="12.75">
      <c r="A9" s="72"/>
      <c r="B9" s="73"/>
      <c r="C9" s="73"/>
      <c r="D9" s="73"/>
      <c r="E9" s="73"/>
      <c r="F9" s="73"/>
      <c r="G9" s="73"/>
      <c r="H9" s="73"/>
      <c r="I9" s="74"/>
    </row>
    <row r="10" spans="1:9" ht="12.75">
      <c r="A10" s="106" t="str">
        <f>'A-N° Sinies Denun'!A10</f>
        <v>ABN Amro</v>
      </c>
      <c r="B10" s="22"/>
      <c r="C10" s="22"/>
      <c r="D10" s="22"/>
      <c r="E10" s="22"/>
      <c r="F10" s="22"/>
      <c r="G10" s="22"/>
      <c r="H10" s="22"/>
      <c r="I10" s="4">
        <f aca="true" t="shared" si="0" ref="I10:I21">SUM(B10:H10)</f>
        <v>0</v>
      </c>
    </row>
    <row r="11" spans="1:9" ht="12.75">
      <c r="A11" s="108" t="str">
        <f>'A-N° Sinies Denun'!A11</f>
        <v>Aseguradora Magallanes</v>
      </c>
      <c r="B11" s="22">
        <v>285378</v>
      </c>
      <c r="C11" s="22">
        <v>90723</v>
      </c>
      <c r="D11" s="22">
        <v>544</v>
      </c>
      <c r="E11" s="22">
        <v>1416</v>
      </c>
      <c r="F11" s="22">
        <v>2750</v>
      </c>
      <c r="G11" s="22">
        <v>3740</v>
      </c>
      <c r="H11" s="22">
        <v>22534</v>
      </c>
      <c r="I11" s="4">
        <f t="shared" si="0"/>
        <v>407085</v>
      </c>
    </row>
    <row r="12" spans="1:9" ht="12.75">
      <c r="A12" s="108" t="str">
        <f>'A-N° Sinies Denun'!A12</f>
        <v>Bci</v>
      </c>
      <c r="B12" s="22">
        <v>223328</v>
      </c>
      <c r="C12" s="22">
        <v>108627</v>
      </c>
      <c r="D12" s="22">
        <v>10272</v>
      </c>
      <c r="E12" s="22">
        <v>12434</v>
      </c>
      <c r="F12" s="22">
        <v>2314</v>
      </c>
      <c r="G12" s="22">
        <v>9698</v>
      </c>
      <c r="H12" s="22">
        <v>7907</v>
      </c>
      <c r="I12" s="4">
        <f t="shared" si="0"/>
        <v>374580</v>
      </c>
    </row>
    <row r="13" spans="1:9" ht="12.75">
      <c r="A13" s="108" t="str">
        <f>'A-N° Sinies Denun'!A13</f>
        <v>Chilena Consolidada</v>
      </c>
      <c r="B13" s="22">
        <v>45334</v>
      </c>
      <c r="C13" s="22">
        <v>30727</v>
      </c>
      <c r="D13" s="22">
        <v>42</v>
      </c>
      <c r="E13" s="22">
        <v>1</v>
      </c>
      <c r="F13" s="22">
        <v>176</v>
      </c>
      <c r="G13" s="22">
        <v>0</v>
      </c>
      <c r="H13" s="22">
        <v>885</v>
      </c>
      <c r="I13" s="4">
        <f t="shared" si="0"/>
        <v>77165</v>
      </c>
    </row>
    <row r="14" spans="1:9" ht="12.75">
      <c r="A14" s="108" t="str">
        <f>'A-N° Sinies Denun'!A14</f>
        <v>Consorcio Nacional</v>
      </c>
      <c r="B14" s="22">
        <v>67975</v>
      </c>
      <c r="C14" s="22">
        <v>16652</v>
      </c>
      <c r="D14" s="22">
        <v>208</v>
      </c>
      <c r="E14" s="22">
        <v>0</v>
      </c>
      <c r="F14" s="22">
        <v>0</v>
      </c>
      <c r="G14" s="22">
        <v>0</v>
      </c>
      <c r="H14" s="22">
        <v>623</v>
      </c>
      <c r="I14" s="4">
        <f t="shared" si="0"/>
        <v>85458</v>
      </c>
    </row>
    <row r="15" spans="1:9" ht="12.75">
      <c r="A15" s="108" t="str">
        <f>'A-N° Sinies Denun'!A15</f>
        <v>ING Vida</v>
      </c>
      <c r="B15" s="22">
        <v>59951</v>
      </c>
      <c r="C15" s="22">
        <v>25711</v>
      </c>
      <c r="D15" s="22">
        <v>21</v>
      </c>
      <c r="E15" s="22">
        <v>1401</v>
      </c>
      <c r="F15" s="22">
        <v>1257</v>
      </c>
      <c r="G15" s="22">
        <v>24</v>
      </c>
      <c r="H15" s="22">
        <v>2910</v>
      </c>
      <c r="I15" s="4">
        <f t="shared" si="0"/>
        <v>91275</v>
      </c>
    </row>
    <row r="16" spans="1:9" ht="12.75">
      <c r="A16" s="108" t="str">
        <f>'A-N° Sinies Denun'!A16</f>
        <v>Interamericana Vida</v>
      </c>
      <c r="B16" s="22">
        <v>8183</v>
      </c>
      <c r="C16" s="22">
        <v>3220</v>
      </c>
      <c r="D16" s="22">
        <v>0</v>
      </c>
      <c r="E16" s="22">
        <v>0</v>
      </c>
      <c r="F16" s="22">
        <v>1</v>
      </c>
      <c r="G16" s="22">
        <v>0</v>
      </c>
      <c r="H16" s="22">
        <v>314</v>
      </c>
      <c r="I16" s="4">
        <f t="shared" si="0"/>
        <v>11718</v>
      </c>
    </row>
    <row r="17" spans="1:9" ht="12.75">
      <c r="A17" s="108" t="str">
        <f>'A-N° Sinies Denun'!A17</f>
        <v>Ise Chile</v>
      </c>
      <c r="B17" s="22">
        <v>587</v>
      </c>
      <c r="C17" s="22">
        <v>275</v>
      </c>
      <c r="D17" s="22"/>
      <c r="E17" s="22"/>
      <c r="F17" s="22"/>
      <c r="G17" s="22"/>
      <c r="H17" s="22"/>
      <c r="I17" s="4">
        <f t="shared" si="0"/>
        <v>862</v>
      </c>
    </row>
    <row r="18" spans="1:9" ht="12.75">
      <c r="A18" s="108" t="str">
        <f>'A-N° Sinies Denun'!A18</f>
        <v>Liberty</v>
      </c>
      <c r="B18" s="22">
        <v>51785</v>
      </c>
      <c r="C18" s="22">
        <v>35162</v>
      </c>
      <c r="D18" s="22">
        <v>4639</v>
      </c>
      <c r="E18" s="22">
        <v>274</v>
      </c>
      <c r="F18" s="22">
        <v>18</v>
      </c>
      <c r="G18" s="22">
        <v>1917</v>
      </c>
      <c r="H18" s="22">
        <v>67</v>
      </c>
      <c r="I18" s="4">
        <f t="shared" si="0"/>
        <v>93862</v>
      </c>
    </row>
    <row r="19" spans="1:9" ht="12.75">
      <c r="A19" s="108" t="str">
        <f>'A-N° Sinies Denun'!A19</f>
        <v>Mapfre</v>
      </c>
      <c r="B19" s="22">
        <v>206705</v>
      </c>
      <c r="C19" s="22">
        <v>60051</v>
      </c>
      <c r="D19" s="22">
        <v>6326</v>
      </c>
      <c r="E19" s="22">
        <v>1690</v>
      </c>
      <c r="F19" s="22">
        <v>9052</v>
      </c>
      <c r="G19" s="22">
        <v>7446</v>
      </c>
      <c r="H19" s="22">
        <v>3295</v>
      </c>
      <c r="I19" s="4">
        <f t="shared" si="0"/>
        <v>294565</v>
      </c>
    </row>
    <row r="20" spans="1:9" ht="12.75">
      <c r="A20" s="108" t="str">
        <f>'A-N° Sinies Denun'!A20</f>
        <v>Penta Security</v>
      </c>
      <c r="B20" s="22">
        <v>142427</v>
      </c>
      <c r="C20" s="22">
        <v>107618</v>
      </c>
      <c r="D20" s="22">
        <v>7711</v>
      </c>
      <c r="E20" s="22">
        <v>14478</v>
      </c>
      <c r="F20" s="22">
        <v>4381</v>
      </c>
      <c r="G20" s="22">
        <v>13986</v>
      </c>
      <c r="H20" s="22">
        <v>6884</v>
      </c>
      <c r="I20" s="4">
        <f t="shared" si="0"/>
        <v>297485</v>
      </c>
    </row>
    <row r="21" spans="1:9" ht="12.75">
      <c r="A21" s="108" t="str">
        <f>'A-N° Sinies Denun'!A21</f>
        <v>Renta Nacional</v>
      </c>
      <c r="B21" s="22">
        <v>50315</v>
      </c>
      <c r="C21" s="22">
        <v>36221</v>
      </c>
      <c r="D21" s="22">
        <v>4853</v>
      </c>
      <c r="E21" s="22">
        <v>1478</v>
      </c>
      <c r="F21" s="22">
        <v>3</v>
      </c>
      <c r="G21" s="22">
        <v>5142</v>
      </c>
      <c r="H21" s="22">
        <v>6864</v>
      </c>
      <c r="I21" s="4">
        <f t="shared" si="0"/>
        <v>104876</v>
      </c>
    </row>
    <row r="22" spans="1:9" ht="12.75">
      <c r="A22" s="108" t="str">
        <f>'A-N° Sinies Denun'!A22</f>
        <v>Royal</v>
      </c>
      <c r="B22" s="22">
        <v>115381</v>
      </c>
      <c r="C22" s="22">
        <v>39505</v>
      </c>
      <c r="D22" s="22">
        <v>1329</v>
      </c>
      <c r="E22" s="22">
        <v>2744</v>
      </c>
      <c r="F22" s="22">
        <v>6604</v>
      </c>
      <c r="G22" s="22">
        <v>1386</v>
      </c>
      <c r="H22" s="22">
        <v>2471</v>
      </c>
      <c r="I22" s="4">
        <f>SUM(B22:H22)</f>
        <v>169420</v>
      </c>
    </row>
    <row r="23" spans="1:9" ht="12.75">
      <c r="A23" s="76"/>
      <c r="B23" s="77"/>
      <c r="C23" s="78"/>
      <c r="D23" s="78"/>
      <c r="E23" s="78"/>
      <c r="F23" s="78"/>
      <c r="G23" s="79"/>
      <c r="H23" s="79"/>
      <c r="I23" s="80"/>
    </row>
    <row r="24" spans="1:10" ht="12.75">
      <c r="A24" s="81" t="s">
        <v>12</v>
      </c>
      <c r="B24" s="5">
        <f aca="true" t="shared" si="1" ref="B24:I24">SUM(B10:B22)</f>
        <v>1257349</v>
      </c>
      <c r="C24" s="6">
        <f t="shared" si="1"/>
        <v>554492</v>
      </c>
      <c r="D24" s="6">
        <f t="shared" si="1"/>
        <v>35945</v>
      </c>
      <c r="E24" s="6">
        <f t="shared" si="1"/>
        <v>35916</v>
      </c>
      <c r="F24" s="6">
        <f t="shared" si="1"/>
        <v>26556</v>
      </c>
      <c r="G24" s="7">
        <f t="shared" si="1"/>
        <v>43339</v>
      </c>
      <c r="H24" s="7">
        <f t="shared" si="1"/>
        <v>54754</v>
      </c>
      <c r="I24" s="8">
        <f t="shared" si="1"/>
        <v>2008351</v>
      </c>
      <c r="J24" s="82"/>
    </row>
    <row r="25" spans="1:9" ht="12.75" customHeight="1">
      <c r="A25" s="83"/>
      <c r="B25" s="84"/>
      <c r="C25" s="85"/>
      <c r="D25" s="85"/>
      <c r="E25" s="85"/>
      <c r="F25" s="85"/>
      <c r="G25" s="86"/>
      <c r="H25" s="87"/>
      <c r="I25" s="88"/>
    </row>
    <row r="26" spans="1:9" ht="12.75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12.75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2.75">
      <c r="A29" s="63"/>
      <c r="B29" s="63"/>
      <c r="C29" s="63"/>
      <c r="D29" s="63"/>
      <c r="E29" s="63"/>
      <c r="F29" s="63"/>
      <c r="G29" s="63"/>
      <c r="H29" s="63"/>
      <c r="I29" s="63"/>
    </row>
    <row r="31" ht="12.75">
      <c r="L31" s="90"/>
    </row>
    <row r="51" ht="12.75">
      <c r="J51" s="82"/>
    </row>
    <row r="52" ht="12.75">
      <c r="J52" s="82"/>
    </row>
    <row r="55" spans="1:9" ht="12.75">
      <c r="A55" s="89"/>
      <c r="B55" s="63"/>
      <c r="C55" s="63"/>
      <c r="D55" s="63"/>
      <c r="E55" s="63"/>
      <c r="F55" s="63"/>
      <c r="G55" s="63"/>
      <c r="H55" s="63"/>
      <c r="I55" s="63"/>
    </row>
    <row r="56" spans="1:9" ht="12.75">
      <c r="A56" s="89"/>
      <c r="B56" s="63"/>
      <c r="C56" s="63"/>
      <c r="D56" s="63"/>
      <c r="E56" s="63"/>
      <c r="F56" s="63"/>
      <c r="G56" s="63"/>
      <c r="H56" s="63"/>
      <c r="I56" s="63"/>
    </row>
    <row r="57" spans="1:9" ht="12.75">
      <c r="A57" s="89"/>
      <c r="B57" s="63"/>
      <c r="C57" s="63"/>
      <c r="D57" s="63"/>
      <c r="E57" s="63"/>
      <c r="F57" s="63"/>
      <c r="G57" s="63"/>
      <c r="H57" s="63"/>
      <c r="I57" s="63"/>
    </row>
    <row r="58" spans="1:9" ht="12.75">
      <c r="A58" s="89"/>
      <c r="B58" s="63"/>
      <c r="C58" s="63"/>
      <c r="D58" s="63"/>
      <c r="E58" s="63"/>
      <c r="F58" s="63"/>
      <c r="G58" s="63"/>
      <c r="H58" s="63"/>
      <c r="I58" s="63"/>
    </row>
    <row r="59" spans="1:9" ht="12.75">
      <c r="A59" s="89"/>
      <c r="B59" s="63"/>
      <c r="C59" s="63"/>
      <c r="D59" s="63"/>
      <c r="E59" s="63"/>
      <c r="F59" s="63"/>
      <c r="G59" s="63"/>
      <c r="H59" s="63"/>
      <c r="I59" s="63"/>
    </row>
    <row r="113" ht="12.75">
      <c r="A113" s="103"/>
    </row>
  </sheetData>
  <printOptions/>
  <pageMargins left="1.1811023622047245" right="0.2362204724409449" top="0.8267716535433072" bottom="0.4330708661417323" header="0" footer="0"/>
  <pageSetup orientation="landscape" paperSize="5" r:id="rId1"/>
  <rowBreaks count="3" manualBreakCount="3">
    <brk id="26" max="255" man="1"/>
    <brk id="55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7"/>
  <sheetViews>
    <sheetView workbookViewId="0" topLeftCell="A1">
      <selection activeCell="I15" sqref="I15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13" t="s">
        <v>63</v>
      </c>
    </row>
    <row r="5" spans="1:9" ht="12.75">
      <c r="A5" s="62" t="s">
        <v>13</v>
      </c>
      <c r="B5" s="64"/>
      <c r="C5" s="63"/>
      <c r="D5" s="63"/>
      <c r="E5" s="63"/>
      <c r="F5" s="63"/>
      <c r="G5" s="63"/>
      <c r="H5" s="63"/>
      <c r="I5" s="63"/>
    </row>
    <row r="6" spans="1:9" ht="12.75">
      <c r="A6" s="2" t="str">
        <f>'D-Sinies Pag Direc'!$A$6</f>
        <v>      (entre el 1 de enero y 30 de junio  de 2006, montos expresados en miles de pesos de junio de 2006)</v>
      </c>
      <c r="B6" s="64"/>
      <c r="C6" s="63"/>
      <c r="D6" s="63"/>
      <c r="E6" s="63"/>
      <c r="F6" s="63"/>
      <c r="G6" s="63"/>
      <c r="H6" s="63"/>
      <c r="I6" s="63"/>
    </row>
    <row r="7" spans="1:9" ht="12.75">
      <c r="A7" s="91"/>
      <c r="B7" s="66"/>
      <c r="C7" s="67"/>
      <c r="D7" s="67"/>
      <c r="E7" s="67"/>
      <c r="F7" s="67"/>
      <c r="G7" s="67"/>
      <c r="H7" s="67"/>
      <c r="I7" s="68"/>
    </row>
    <row r="8" spans="1:9" ht="12.75">
      <c r="A8" s="92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70" t="s">
        <v>88</v>
      </c>
      <c r="G8" s="70" t="s">
        <v>6</v>
      </c>
      <c r="H8" s="70" t="s">
        <v>7</v>
      </c>
      <c r="I8" s="71" t="s">
        <v>8</v>
      </c>
    </row>
    <row r="9" spans="1:9" ht="12.75">
      <c r="A9" s="93"/>
      <c r="B9" s="73"/>
      <c r="C9" s="73"/>
      <c r="D9" s="73"/>
      <c r="E9" s="73"/>
      <c r="F9" s="73"/>
      <c r="G9" s="73"/>
      <c r="H9" s="73"/>
      <c r="I9" s="74"/>
    </row>
    <row r="10" spans="1:9" ht="12.75">
      <c r="A10" s="106" t="str">
        <f>'F-N° Seg Contrat'!A10</f>
        <v>ABN Amro</v>
      </c>
      <c r="B10" s="75"/>
      <c r="C10" s="75"/>
      <c r="D10" s="75"/>
      <c r="E10" s="75"/>
      <c r="F10" s="75"/>
      <c r="G10" s="75"/>
      <c r="H10" s="75"/>
      <c r="I10" s="4">
        <f aca="true" t="shared" si="0" ref="I10:I21">SUM(B10:H10)</f>
        <v>0</v>
      </c>
    </row>
    <row r="11" spans="1:9" ht="12.75">
      <c r="A11" s="107" t="str">
        <f>'F-N° Seg Contrat'!A11</f>
        <v>Aseguradora Magallanes</v>
      </c>
      <c r="B11" s="75">
        <v>2789282</v>
      </c>
      <c r="C11" s="75">
        <v>1024565</v>
      </c>
      <c r="D11" s="75">
        <v>15047</v>
      </c>
      <c r="E11" s="75">
        <v>37198</v>
      </c>
      <c r="F11" s="75">
        <v>89781</v>
      </c>
      <c r="G11" s="75">
        <v>55119</v>
      </c>
      <c r="H11" s="75">
        <v>354722</v>
      </c>
      <c r="I11" s="4">
        <f t="shared" si="0"/>
        <v>4365714</v>
      </c>
    </row>
    <row r="12" spans="1:9" ht="12.75">
      <c r="A12" s="107" t="str">
        <f>'F-N° Seg Contrat'!A12</f>
        <v>Bci</v>
      </c>
      <c r="B12" s="75">
        <v>1844609</v>
      </c>
      <c r="C12" s="75">
        <v>1024970</v>
      </c>
      <c r="D12" s="75">
        <v>219785</v>
      </c>
      <c r="E12" s="75">
        <v>679937</v>
      </c>
      <c r="F12" s="75">
        <v>59001</v>
      </c>
      <c r="G12" s="75">
        <v>168320</v>
      </c>
      <c r="H12" s="75">
        <v>39021</v>
      </c>
      <c r="I12" s="4">
        <f t="shared" si="0"/>
        <v>4035643</v>
      </c>
    </row>
    <row r="13" spans="1:9" ht="12.75">
      <c r="A13" s="107" t="str">
        <f>'F-N° Seg Contrat'!A13</f>
        <v>Chilena Consolidada</v>
      </c>
      <c r="B13" s="75">
        <v>387800</v>
      </c>
      <c r="C13" s="75">
        <v>309349</v>
      </c>
      <c r="D13" s="75">
        <v>934</v>
      </c>
      <c r="E13" s="75">
        <v>10</v>
      </c>
      <c r="F13" s="75">
        <v>8387</v>
      </c>
      <c r="G13" s="75">
        <v>0</v>
      </c>
      <c r="H13" s="75">
        <v>6391</v>
      </c>
      <c r="I13" s="4">
        <f t="shared" si="0"/>
        <v>712871</v>
      </c>
    </row>
    <row r="14" spans="1:9" ht="12.75">
      <c r="A14" s="107" t="str">
        <f>'F-N° Seg Contrat'!A14</f>
        <v>Consorcio Nacional</v>
      </c>
      <c r="B14" s="75">
        <v>581776</v>
      </c>
      <c r="C14" s="75">
        <v>187873</v>
      </c>
      <c r="D14" s="75">
        <v>4411</v>
      </c>
      <c r="E14" s="75">
        <v>0</v>
      </c>
      <c r="F14" s="75">
        <v>0</v>
      </c>
      <c r="G14" s="75">
        <v>0</v>
      </c>
      <c r="H14" s="75">
        <v>5986</v>
      </c>
      <c r="I14" s="4">
        <f t="shared" si="0"/>
        <v>780046</v>
      </c>
    </row>
    <row r="15" spans="1:9" ht="12.75">
      <c r="A15" s="107" t="str">
        <f>'F-N° Seg Contrat'!A15</f>
        <v>ING Vida</v>
      </c>
      <c r="B15" s="75">
        <v>558652</v>
      </c>
      <c r="C15" s="75">
        <v>301704</v>
      </c>
      <c r="D15" s="75">
        <v>214</v>
      </c>
      <c r="E15" s="75">
        <v>318223</v>
      </c>
      <c r="F15" s="75">
        <v>47682</v>
      </c>
      <c r="G15" s="75">
        <v>238</v>
      </c>
      <c r="H15" s="75">
        <v>39300</v>
      </c>
      <c r="I15" s="4">
        <f t="shared" si="0"/>
        <v>1266013</v>
      </c>
    </row>
    <row r="16" spans="1:9" ht="12.75">
      <c r="A16" s="107" t="str">
        <f>'F-N° Seg Contrat'!A16</f>
        <v>Interamericana Vida</v>
      </c>
      <c r="B16" s="75">
        <v>64057</v>
      </c>
      <c r="C16" s="75">
        <v>27124</v>
      </c>
      <c r="D16" s="75">
        <v>0</v>
      </c>
      <c r="E16" s="75">
        <v>0</v>
      </c>
      <c r="F16" s="75">
        <v>35</v>
      </c>
      <c r="G16" s="75">
        <v>0</v>
      </c>
      <c r="H16" s="75">
        <v>5331</v>
      </c>
      <c r="I16" s="4">
        <f t="shared" si="0"/>
        <v>96547</v>
      </c>
    </row>
    <row r="17" spans="1:9" ht="12.75">
      <c r="A17" s="107" t="str">
        <f>'F-N° Seg Contrat'!A17</f>
        <v>Ise Chile</v>
      </c>
      <c r="B17" s="204">
        <v>3886</v>
      </c>
      <c r="C17" s="204">
        <v>2539</v>
      </c>
      <c r="D17" s="204"/>
      <c r="E17" s="204"/>
      <c r="F17" s="204"/>
      <c r="G17" s="204"/>
      <c r="H17" s="204"/>
      <c r="I17" s="4">
        <f t="shared" si="0"/>
        <v>6425</v>
      </c>
    </row>
    <row r="18" spans="1:9" ht="12.75">
      <c r="A18" s="107" t="str">
        <f>'F-N° Seg Contrat'!A18</f>
        <v>Liberty</v>
      </c>
      <c r="B18" s="75">
        <v>403853</v>
      </c>
      <c r="C18" s="75">
        <v>337295</v>
      </c>
      <c r="D18" s="75">
        <v>89257</v>
      </c>
      <c r="E18" s="75">
        <v>4984</v>
      </c>
      <c r="F18" s="75">
        <v>826</v>
      </c>
      <c r="G18" s="75">
        <v>35840</v>
      </c>
      <c r="H18" s="75">
        <v>1339</v>
      </c>
      <c r="I18" s="4">
        <f t="shared" si="0"/>
        <v>873394</v>
      </c>
    </row>
    <row r="19" spans="1:9" ht="12.75">
      <c r="A19" s="107" t="str">
        <f>'F-N° Seg Contrat'!A19</f>
        <v>Mapfre</v>
      </c>
      <c r="B19" s="75">
        <v>1619630</v>
      </c>
      <c r="C19" s="75">
        <v>520832</v>
      </c>
      <c r="D19" s="75">
        <v>144843</v>
      </c>
      <c r="E19" s="75">
        <v>47874</v>
      </c>
      <c r="F19" s="75">
        <v>191036</v>
      </c>
      <c r="G19" s="75">
        <v>135942</v>
      </c>
      <c r="H19" s="75">
        <v>18389</v>
      </c>
      <c r="I19" s="4">
        <f t="shared" si="0"/>
        <v>2678546</v>
      </c>
    </row>
    <row r="20" spans="1:9" ht="12.75">
      <c r="A20" s="107" t="str">
        <f>'F-N° Seg Contrat'!A20</f>
        <v>Penta Security</v>
      </c>
      <c r="B20" s="75">
        <v>1173829</v>
      </c>
      <c r="C20" s="75">
        <v>1031740</v>
      </c>
      <c r="D20" s="75">
        <v>161267</v>
      </c>
      <c r="E20" s="75">
        <v>1617254</v>
      </c>
      <c r="F20" s="75">
        <v>138779</v>
      </c>
      <c r="G20" s="75">
        <v>261933</v>
      </c>
      <c r="H20" s="75">
        <v>78430</v>
      </c>
      <c r="I20" s="4">
        <f t="shared" si="0"/>
        <v>4463232</v>
      </c>
    </row>
    <row r="21" spans="1:9" ht="12.75">
      <c r="A21" s="107" t="str">
        <f>'F-N° Seg Contrat'!A21</f>
        <v>Renta Nacional</v>
      </c>
      <c r="B21" s="75">
        <v>412348</v>
      </c>
      <c r="C21" s="75">
        <v>333109</v>
      </c>
      <c r="D21" s="75">
        <v>97579</v>
      </c>
      <c r="E21" s="75">
        <v>94131</v>
      </c>
      <c r="F21" s="75">
        <v>61</v>
      </c>
      <c r="G21" s="75">
        <v>85034</v>
      </c>
      <c r="H21" s="75">
        <v>65721</v>
      </c>
      <c r="I21" s="4">
        <f t="shared" si="0"/>
        <v>1087983</v>
      </c>
    </row>
    <row r="22" spans="1:9" ht="12.75">
      <c r="A22" s="107" t="str">
        <f>'F-N° Seg Contrat'!A22</f>
        <v>Royal</v>
      </c>
      <c r="B22" s="75">
        <v>878560</v>
      </c>
      <c r="C22" s="75">
        <v>372077</v>
      </c>
      <c r="D22" s="75">
        <v>30767</v>
      </c>
      <c r="E22" s="75">
        <v>307767</v>
      </c>
      <c r="F22" s="75">
        <v>161682</v>
      </c>
      <c r="G22" s="75">
        <v>26029</v>
      </c>
      <c r="H22" s="75">
        <v>14563</v>
      </c>
      <c r="I22" s="4">
        <f>SUM(B22:H22)</f>
        <v>1791445</v>
      </c>
    </row>
    <row r="23" spans="1:9" ht="12.75">
      <c r="A23" s="76"/>
      <c r="B23" s="77"/>
      <c r="C23" s="78"/>
      <c r="D23" s="78"/>
      <c r="E23" s="78"/>
      <c r="F23" s="78"/>
      <c r="G23" s="79"/>
      <c r="H23" s="79"/>
      <c r="I23" s="80"/>
    </row>
    <row r="24" spans="1:9" ht="12.75">
      <c r="A24" s="81" t="s">
        <v>12</v>
      </c>
      <c r="B24" s="5">
        <f aca="true" t="shared" si="1" ref="B24:I24">SUM(B10:B22)</f>
        <v>10718282</v>
      </c>
      <c r="C24" s="6">
        <f t="shared" si="1"/>
        <v>5473177</v>
      </c>
      <c r="D24" s="6">
        <f t="shared" si="1"/>
        <v>764104</v>
      </c>
      <c r="E24" s="6">
        <f t="shared" si="1"/>
        <v>3107378</v>
      </c>
      <c r="F24" s="6">
        <f t="shared" si="1"/>
        <v>697270</v>
      </c>
      <c r="G24" s="7">
        <f t="shared" si="1"/>
        <v>768455</v>
      </c>
      <c r="H24" s="7">
        <f t="shared" si="1"/>
        <v>629193</v>
      </c>
      <c r="I24" s="8">
        <f t="shared" si="1"/>
        <v>22157859</v>
      </c>
    </row>
    <row r="25" spans="1:9" ht="12.75">
      <c r="A25" s="94"/>
      <c r="B25" s="95"/>
      <c r="C25" s="85"/>
      <c r="D25" s="85"/>
      <c r="E25" s="85"/>
      <c r="F25" s="85"/>
      <c r="G25" s="86"/>
      <c r="H25" s="86"/>
      <c r="I25" s="96"/>
    </row>
    <row r="27" ht="12.75">
      <c r="I27" s="206"/>
    </row>
  </sheetData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9"/>
  <sheetViews>
    <sheetView workbookViewId="0" topLeftCell="A1">
      <selection activeCell="G13" sqref="G13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13" t="s">
        <v>63</v>
      </c>
    </row>
    <row r="5" spans="1:9" ht="12.75">
      <c r="A5" s="62" t="s">
        <v>14</v>
      </c>
      <c r="B5" s="63"/>
      <c r="C5" s="63"/>
      <c r="D5" s="61"/>
      <c r="E5" s="63"/>
      <c r="F5" s="63"/>
      <c r="G5" s="63"/>
      <c r="H5" s="63"/>
      <c r="I5" s="61"/>
    </row>
    <row r="6" spans="1:9" ht="12.75">
      <c r="A6" s="2" t="s">
        <v>97</v>
      </c>
      <c r="B6" s="64"/>
      <c r="C6" s="63"/>
      <c r="D6" s="63"/>
      <c r="E6" s="63"/>
      <c r="F6" s="63"/>
      <c r="G6" s="63"/>
      <c r="H6" s="63"/>
      <c r="I6" s="61"/>
    </row>
    <row r="7" spans="1:9" ht="12.75">
      <c r="A7" s="91"/>
      <c r="B7" s="66"/>
      <c r="C7" s="67"/>
      <c r="D7" s="67"/>
      <c r="E7" s="67"/>
      <c r="F7" s="67"/>
      <c r="G7" s="67"/>
      <c r="H7" s="67"/>
      <c r="I7" s="68"/>
    </row>
    <row r="8" spans="1:9" ht="12.75">
      <c r="A8" s="92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70" t="s">
        <v>88</v>
      </c>
      <c r="G8" s="70" t="s">
        <v>6</v>
      </c>
      <c r="H8" s="70" t="s">
        <v>7</v>
      </c>
      <c r="I8" s="71" t="s">
        <v>87</v>
      </c>
    </row>
    <row r="9" spans="1:9" ht="12.75">
      <c r="A9" s="93"/>
      <c r="B9" s="73"/>
      <c r="C9" s="73"/>
      <c r="D9" s="73"/>
      <c r="E9" s="73"/>
      <c r="F9" s="73"/>
      <c r="G9" s="73"/>
      <c r="H9" s="73"/>
      <c r="I9" s="74"/>
    </row>
    <row r="10" spans="1:9" ht="12.75">
      <c r="A10" s="105" t="str">
        <f>'F-N° Seg Contrat'!A10</f>
        <v>ABN Amro</v>
      </c>
      <c r="B10" s="9"/>
      <c r="C10" s="9"/>
      <c r="D10" s="9"/>
      <c r="E10" s="9"/>
      <c r="F10" s="9"/>
      <c r="G10" s="9"/>
      <c r="H10" s="9"/>
      <c r="I10" s="13"/>
    </row>
    <row r="11" spans="1:9" ht="12.75">
      <c r="A11" s="107" t="str">
        <f>'F-N° Seg Contrat'!A11</f>
        <v>Aseguradora Magallanes</v>
      </c>
      <c r="B11" s="9">
        <f>'G-Prima Tot x Tip V'!B11/'F-N° Seg Contrat'!B11*1000</f>
        <v>9773.99098739216</v>
      </c>
      <c r="C11" s="9">
        <f>'G-Prima Tot x Tip V'!C11/'F-N° Seg Contrat'!C11*1000</f>
        <v>11293.332451528278</v>
      </c>
      <c r="D11" s="9">
        <f>'G-Prima Tot x Tip V'!D11/'F-N° Seg Contrat'!D11*1000</f>
        <v>27659.926470588234</v>
      </c>
      <c r="E11" s="9">
        <f>'G-Prima Tot x Tip V'!E11/'F-N° Seg Contrat'!E11*1000</f>
        <v>26269.774011299436</v>
      </c>
      <c r="F11" s="9">
        <f>'G-Prima Tot x Tip V'!F11/'F-N° Seg Contrat'!F11*1000</f>
        <v>32647.636363636368</v>
      </c>
      <c r="G11" s="9">
        <f>'G-Prima Tot x Tip V'!G11/'F-N° Seg Contrat'!G11*1000</f>
        <v>14737.700534759359</v>
      </c>
      <c r="H11" s="9">
        <f>'G-Prima Tot x Tip V'!H11/'F-N° Seg Contrat'!H11*1000</f>
        <v>15741.63486287388</v>
      </c>
      <c r="I11" s="13">
        <f>'G-Prima Tot x Tip V'!I11/'F-N° Seg Contrat'!I11*1000</f>
        <v>10724.330299568885</v>
      </c>
    </row>
    <row r="12" spans="1:9" ht="12.75">
      <c r="A12" s="107" t="str">
        <f>'F-N° Seg Contrat'!A12</f>
        <v>Bci</v>
      </c>
      <c r="B12" s="9">
        <f>'G-Prima Tot x Tip V'!B12/'F-N° Seg Contrat'!B12*1000</f>
        <v>8259.640528729044</v>
      </c>
      <c r="C12" s="9">
        <f>'G-Prima Tot x Tip V'!C12/'F-N° Seg Contrat'!C12*1000</f>
        <v>9435.683577747704</v>
      </c>
      <c r="D12" s="9">
        <f>'G-Prima Tot x Tip V'!D12/'F-N° Seg Contrat'!D12*1000</f>
        <v>21396.51479750779</v>
      </c>
      <c r="E12" s="9">
        <f>'G-Prima Tot x Tip V'!E12/'F-N° Seg Contrat'!E12*1000</f>
        <v>54683.689882580016</v>
      </c>
      <c r="F12" s="9">
        <f>'G-Prima Tot x Tip V'!F12/'F-N° Seg Contrat'!F12*1000</f>
        <v>25497.40708729473</v>
      </c>
      <c r="G12" s="9">
        <f>'G-Prima Tot x Tip V'!G12/'F-N° Seg Contrat'!G12*1000</f>
        <v>17356.15590843473</v>
      </c>
      <c r="H12" s="9">
        <f>'G-Prima Tot x Tip V'!H12/'F-N° Seg Contrat'!H12*1000</f>
        <v>4934.994308840268</v>
      </c>
      <c r="I12" s="13">
        <f>'G-Prima Tot x Tip V'!I12/'F-N° Seg Contrat'!I12*1000</f>
        <v>10773.781301724599</v>
      </c>
    </row>
    <row r="13" spans="1:9" ht="12.75">
      <c r="A13" s="107" t="str">
        <f>'F-N° Seg Contrat'!A13</f>
        <v>Chilena Consolidada</v>
      </c>
      <c r="B13" s="9">
        <f>'G-Prima Tot x Tip V'!B13/'F-N° Seg Contrat'!B13*1000</f>
        <v>8554.285966382848</v>
      </c>
      <c r="C13" s="9">
        <f>'G-Prima Tot x Tip V'!C13/'F-N° Seg Contrat'!C13*1000</f>
        <v>10067.660363849383</v>
      </c>
      <c r="D13" s="9">
        <f>'G-Prima Tot x Tip V'!D13/'F-N° Seg Contrat'!D13*1000</f>
        <v>22238.095238095237</v>
      </c>
      <c r="E13" s="9">
        <f>'G-Prima Tot x Tip V'!E13/'F-N° Seg Contrat'!E13*1000</f>
        <v>10000</v>
      </c>
      <c r="F13" s="9">
        <f>'G-Prima Tot x Tip V'!F13/'F-N° Seg Contrat'!F13*1000</f>
        <v>47653.409090909096</v>
      </c>
      <c r="G13" s="9"/>
      <c r="H13" s="9">
        <f>'G-Prima Tot x Tip V'!H13/'F-N° Seg Contrat'!H13*1000</f>
        <v>7221.468926553673</v>
      </c>
      <c r="I13" s="13">
        <f>'G-Prima Tot x Tip V'!I13/'F-N° Seg Contrat'!I13*1000</f>
        <v>9238.268645111126</v>
      </c>
    </row>
    <row r="14" spans="1:9" ht="12.75">
      <c r="A14" s="107" t="str">
        <f>'F-N° Seg Contrat'!A14</f>
        <v>Consorcio Nacional</v>
      </c>
      <c r="B14" s="9">
        <f>'G-Prima Tot x Tip V'!B14/'F-N° Seg Contrat'!B14*1000</f>
        <v>8558.675983817579</v>
      </c>
      <c r="C14" s="9">
        <f>'G-Prima Tot x Tip V'!C14/'F-N° Seg Contrat'!C14*1000</f>
        <v>11282.30843141965</v>
      </c>
      <c r="D14" s="9">
        <f>'G-Prima Tot x Tip V'!D14/'F-N° Seg Contrat'!D14*1000</f>
        <v>21206.73076923077</v>
      </c>
      <c r="E14" s="9"/>
      <c r="F14" s="9"/>
      <c r="G14" s="9"/>
      <c r="H14" s="9">
        <f>'G-Prima Tot x Tip V'!H14/'F-N° Seg Contrat'!H14*1000</f>
        <v>9608.346709470306</v>
      </c>
      <c r="I14" s="13">
        <f>'G-Prima Tot x Tip V'!I14/'F-N° Seg Contrat'!I14*1000</f>
        <v>9127.828875002926</v>
      </c>
    </row>
    <row r="15" spans="1:9" ht="12.75">
      <c r="A15" s="107" t="str">
        <f>'F-N° Seg Contrat'!A15</f>
        <v>ING Vida</v>
      </c>
      <c r="B15" s="9">
        <f>'G-Prima Tot x Tip V'!B15/'F-N° Seg Contrat'!B15*1000</f>
        <v>9318.476756017415</v>
      </c>
      <c r="C15" s="9">
        <f>'G-Prima Tot x Tip V'!C15/'F-N° Seg Contrat'!C15*1000</f>
        <v>11734.43273307145</v>
      </c>
      <c r="D15" s="9">
        <f>'G-Prima Tot x Tip V'!D15/'F-N° Seg Contrat'!D15*1000</f>
        <v>10190.476190476189</v>
      </c>
      <c r="E15" s="9">
        <f>'G-Prima Tot x Tip V'!E15/'F-N° Seg Contrat'!E15*1000</f>
        <v>227139.90007137757</v>
      </c>
      <c r="F15" s="9">
        <f>'G-Prima Tot x Tip V'!F15/'F-N° Seg Contrat'!F15*1000</f>
        <v>37933.174224343675</v>
      </c>
      <c r="G15" s="9">
        <f>'G-Prima Tot x Tip V'!G15/'F-N° Seg Contrat'!G15*1000</f>
        <v>9916.666666666666</v>
      </c>
      <c r="H15" s="9">
        <f>'G-Prima Tot x Tip V'!H15/'F-N° Seg Contrat'!H15*1000</f>
        <v>13505.154639175258</v>
      </c>
      <c r="I15" s="13">
        <f>'G-Prima Tot x Tip V'!I15/'F-N° Seg Contrat'!I15*1000</f>
        <v>13870.314982196658</v>
      </c>
    </row>
    <row r="16" spans="1:9" ht="12.75">
      <c r="A16" s="107" t="str">
        <f>'F-N° Seg Contrat'!A16</f>
        <v>Interamericana Vida</v>
      </c>
      <c r="B16" s="9">
        <f>'G-Prima Tot x Tip V'!B16/'F-N° Seg Contrat'!B16*1000</f>
        <v>7828.058169375535</v>
      </c>
      <c r="C16" s="9">
        <f>'G-Prima Tot x Tip V'!C16/'F-N° Seg Contrat'!C16*1000</f>
        <v>8423.602484472049</v>
      </c>
      <c r="D16" s="9"/>
      <c r="E16" s="9"/>
      <c r="F16" s="9">
        <f>'G-Prima Tot x Tip V'!F16/'F-N° Seg Contrat'!F16*1000</f>
        <v>35000</v>
      </c>
      <c r="G16" s="9"/>
      <c r="H16" s="9">
        <f>'G-Prima Tot x Tip V'!H16/'F-N° Seg Contrat'!H16*1000</f>
        <v>16977.707006369426</v>
      </c>
      <c r="I16" s="13">
        <f>'G-Prima Tot x Tip V'!I16/'F-N° Seg Contrat'!I16*1000</f>
        <v>8239.20464243045</v>
      </c>
    </row>
    <row r="17" spans="1:9" ht="12.75">
      <c r="A17" s="107" t="str">
        <f>'F-N° Seg Contrat'!A17</f>
        <v>Ise Chile</v>
      </c>
      <c r="B17" s="9">
        <f>'G-Prima Tot x Tip V'!B17/'F-N° Seg Contrat'!B17*1000</f>
        <v>6620.102214650767</v>
      </c>
      <c r="C17" s="9">
        <f>'G-Prima Tot x Tip V'!C17/'F-N° Seg Contrat'!C17*1000</f>
        <v>9232.727272727272</v>
      </c>
      <c r="D17" s="9"/>
      <c r="E17" s="9"/>
      <c r="F17" s="9"/>
      <c r="G17" s="9"/>
      <c r="H17" s="9"/>
      <c r="I17" s="13">
        <f>'G-Prima Tot x Tip V'!I17/'F-N° Seg Contrat'!I17*1000</f>
        <v>7453.596287703016</v>
      </c>
    </row>
    <row r="18" spans="1:9" ht="12.75">
      <c r="A18" s="107" t="str">
        <f>'F-N° Seg Contrat'!A18</f>
        <v>Liberty</v>
      </c>
      <c r="B18" s="9">
        <f>'G-Prima Tot x Tip V'!B18/'F-N° Seg Contrat'!B18*1000</f>
        <v>7798.648257217341</v>
      </c>
      <c r="C18" s="9">
        <f>'G-Prima Tot x Tip V'!C18/'F-N° Seg Contrat'!C18*1000</f>
        <v>9592.599965872249</v>
      </c>
      <c r="D18" s="9">
        <f>'G-Prima Tot x Tip V'!D18/'F-N° Seg Contrat'!D18*1000</f>
        <v>19240.569088165554</v>
      </c>
      <c r="E18" s="9">
        <f>'G-Prima Tot x Tip V'!E18/'F-N° Seg Contrat'!E18*1000</f>
        <v>18189.781021897812</v>
      </c>
      <c r="F18" s="9">
        <f>'G-Prima Tot x Tip V'!F18/'F-N° Seg Contrat'!F18*1000</f>
        <v>45888.88888888888</v>
      </c>
      <c r="G18" s="9">
        <f>'G-Prima Tot x Tip V'!G18/'F-N° Seg Contrat'!G18*1000</f>
        <v>18695.87897756912</v>
      </c>
      <c r="H18" s="9">
        <f>'G-Prima Tot x Tip V'!H18/'F-N° Seg Contrat'!H18*1000</f>
        <v>19985.074626865673</v>
      </c>
      <c r="I18" s="13">
        <f>'G-Prima Tot x Tip V'!I18/'F-N° Seg Contrat'!I18*1000</f>
        <v>9305.086190364578</v>
      </c>
    </row>
    <row r="19" spans="1:9" ht="12.75">
      <c r="A19" s="107" t="str">
        <f>'F-N° Seg Contrat'!A19</f>
        <v>Mapfre</v>
      </c>
      <c r="B19" s="9">
        <f>'G-Prima Tot x Tip V'!B19/'F-N° Seg Contrat'!B19*1000</f>
        <v>7835.466002273772</v>
      </c>
      <c r="C19" s="9">
        <f>'G-Prima Tot x Tip V'!C19/'F-N° Seg Contrat'!C19*1000</f>
        <v>8673.161146358929</v>
      </c>
      <c r="D19" s="9">
        <f>'G-Prima Tot x Tip V'!D19/'F-N° Seg Contrat'!D19*1000</f>
        <v>22896.459057856464</v>
      </c>
      <c r="E19" s="9">
        <f>'G-Prima Tot x Tip V'!E19/'F-N° Seg Contrat'!E19*1000</f>
        <v>28327.810650887575</v>
      </c>
      <c r="F19" s="9">
        <f>'G-Prima Tot x Tip V'!F19/'F-N° Seg Contrat'!F19*1000</f>
        <v>21104.286345558994</v>
      </c>
      <c r="G19" s="9">
        <f>'G-Prima Tot x Tip V'!G19/'F-N° Seg Contrat'!G19*1000</f>
        <v>18257.050765511685</v>
      </c>
      <c r="H19" s="9">
        <f>'G-Prima Tot x Tip V'!H19/'F-N° Seg Contrat'!H19*1000</f>
        <v>5580.880121396054</v>
      </c>
      <c r="I19" s="13">
        <f>'G-Prima Tot x Tip V'!I19/'F-N° Seg Contrat'!I19*1000</f>
        <v>9093.225603856536</v>
      </c>
    </row>
    <row r="20" spans="1:9" ht="12.75">
      <c r="A20" s="107" t="str">
        <f>'F-N° Seg Contrat'!A20</f>
        <v>Penta Security</v>
      </c>
      <c r="B20" s="9">
        <f>'G-Prima Tot x Tip V'!B20/'F-N° Seg Contrat'!B20*1000</f>
        <v>8241.618513343677</v>
      </c>
      <c r="C20" s="9">
        <f>'G-Prima Tot x Tip V'!C20/'F-N° Seg Contrat'!C20*1000</f>
        <v>9587.057927112564</v>
      </c>
      <c r="D20" s="9">
        <f>'G-Prima Tot x Tip V'!D20/'F-N° Seg Contrat'!D20*1000</f>
        <v>20913.889249124626</v>
      </c>
      <c r="E20" s="9">
        <f>'G-Prima Tot x Tip V'!E20/'F-N° Seg Contrat'!E20*1000</f>
        <v>111704.24091725377</v>
      </c>
      <c r="F20" s="9">
        <f>'G-Prima Tot x Tip V'!F20/'F-N° Seg Contrat'!F20*1000</f>
        <v>31677.470897055468</v>
      </c>
      <c r="G20" s="9">
        <f>'G-Prima Tot x Tip V'!G20/'F-N° Seg Contrat'!G20*1000</f>
        <v>18728.22822822823</v>
      </c>
      <c r="H20" s="9">
        <f>'G-Prima Tot x Tip V'!H20/'F-N° Seg Contrat'!H20*1000</f>
        <v>11393.085415456131</v>
      </c>
      <c r="I20" s="13">
        <f>'G-Prima Tot x Tip V'!I20/'F-N° Seg Contrat'!I20*1000</f>
        <v>15003.216968922803</v>
      </c>
    </row>
    <row r="21" spans="1:9" ht="12.75">
      <c r="A21" s="107" t="str">
        <f>'F-N° Seg Contrat'!A21</f>
        <v>Renta Nacional</v>
      </c>
      <c r="B21" s="9">
        <f>'G-Prima Tot x Tip V'!B21/'F-N° Seg Contrat'!B21*1000</f>
        <v>8195.329424624864</v>
      </c>
      <c r="C21" s="9">
        <f>'G-Prima Tot x Tip V'!C21/'F-N° Seg Contrat'!C21*1000</f>
        <v>9196.571049943403</v>
      </c>
      <c r="D21" s="9">
        <f>'G-Prima Tot x Tip V'!D21/'F-N° Seg Contrat'!D21*1000</f>
        <v>20106.944158252627</v>
      </c>
      <c r="E21" s="9">
        <f>'G-Prima Tot x Tip V'!E21/'F-N° Seg Contrat'!E21*1000</f>
        <v>63688.09201623816</v>
      </c>
      <c r="F21" s="9">
        <f>'G-Prima Tot x Tip V'!F21/'F-N° Seg Contrat'!F21*1000</f>
        <v>20333.333333333332</v>
      </c>
      <c r="G21" s="9">
        <f>'G-Prima Tot x Tip V'!G21/'F-N° Seg Contrat'!G21*1000</f>
        <v>16537.145079735514</v>
      </c>
      <c r="H21" s="9">
        <f>'G-Prima Tot x Tip V'!H21/'F-N° Seg Contrat'!H21*1000</f>
        <v>9574.73776223776</v>
      </c>
      <c r="I21" s="13">
        <f>'G-Prima Tot x Tip V'!I21/'F-N° Seg Contrat'!I21*1000</f>
        <v>10373.99405011633</v>
      </c>
    </row>
    <row r="22" spans="1:9" ht="12.75">
      <c r="A22" s="107" t="str">
        <f>'F-N° Seg Contrat'!A22</f>
        <v>Royal</v>
      </c>
      <c r="B22" s="9">
        <f>'G-Prima Tot x Tip V'!B22/'F-N° Seg Contrat'!B22*1000</f>
        <v>7614.42525199123</v>
      </c>
      <c r="C22" s="9">
        <f>'G-Prima Tot x Tip V'!C22/'F-N° Seg Contrat'!C22*1000</f>
        <v>9418.478673585621</v>
      </c>
      <c r="D22" s="9">
        <f>'G-Prima Tot x Tip V'!D22/'F-N° Seg Contrat'!D22*1000</f>
        <v>23150.489089541006</v>
      </c>
      <c r="E22" s="9">
        <f>'G-Prima Tot x Tip V'!E22/'F-N° Seg Contrat'!E22*1000</f>
        <v>112159.98542274052</v>
      </c>
      <c r="F22" s="9">
        <f>'G-Prima Tot x Tip V'!F22/'F-N° Seg Contrat'!F22*1000</f>
        <v>24482.4348879467</v>
      </c>
      <c r="G22" s="9">
        <f>'G-Prima Tot x Tip V'!G22/'F-N° Seg Contrat'!G22*1000</f>
        <v>18779.94227994228</v>
      </c>
      <c r="H22" s="209">
        <f>'G-Prima Tot x Tip V'!H22/'F-N° Seg Contrat'!H22*1000</f>
        <v>5893.565358154594</v>
      </c>
      <c r="I22" s="210">
        <f>'G-Prima Tot x Tip V'!I22/'F-N° Seg Contrat'!I22*1000</f>
        <v>10573.98772281903</v>
      </c>
    </row>
    <row r="23" spans="1:9" ht="12.75">
      <c r="A23" s="76"/>
      <c r="B23" s="97"/>
      <c r="C23" s="98"/>
      <c r="D23" s="98"/>
      <c r="E23" s="98"/>
      <c r="F23" s="98"/>
      <c r="G23" s="99"/>
      <c r="H23" s="208"/>
      <c r="I23" s="100"/>
    </row>
    <row r="24" spans="1:9" ht="12.75">
      <c r="A24" s="81" t="s">
        <v>15</v>
      </c>
      <c r="B24" s="12">
        <f>'G-Prima Tot x Tip V'!B24/'F-N° Seg Contrat'!B24*1000</f>
        <v>8524.5083107395</v>
      </c>
      <c r="C24" s="12">
        <f>'G-Prima Tot x Tip V'!C24/'F-N° Seg Contrat'!C24*1000</f>
        <v>9870.614905174467</v>
      </c>
      <c r="D24" s="12">
        <f>'G-Prima Tot x Tip V'!D24/'F-N° Seg Contrat'!D24*1000</f>
        <v>21257.587981638615</v>
      </c>
      <c r="E24" s="12">
        <f>'G-Prima Tot x Tip V'!E24/'F-N° Seg Contrat'!E24*1000</f>
        <v>86517.93072725247</v>
      </c>
      <c r="F24" s="12">
        <f>'G-Prima Tot x Tip V'!F24/'F-N° Seg Contrat'!F24*1000</f>
        <v>26256.589847868654</v>
      </c>
      <c r="G24" s="12">
        <f>'G-Prima Tot x Tip V'!G24/'F-N° Seg Contrat'!G24*1000</f>
        <v>17731.258220078915</v>
      </c>
      <c r="H24" s="12">
        <f>'G-Prima Tot x Tip V'!H24/'F-N° Seg Contrat'!H24*1000</f>
        <v>11491.270044197683</v>
      </c>
      <c r="I24" s="14">
        <f>'G-Prima Tot x Tip V'!I24/'F-N° Seg Contrat'!I24*1000</f>
        <v>11032.861785614168</v>
      </c>
    </row>
    <row r="25" spans="1:9" ht="12.75">
      <c r="A25" s="101"/>
      <c r="B25" s="87"/>
      <c r="C25" s="87"/>
      <c r="D25" s="87"/>
      <c r="E25" s="87"/>
      <c r="F25" s="87"/>
      <c r="G25" s="87"/>
      <c r="H25" s="87"/>
      <c r="I25" s="102"/>
    </row>
    <row r="26" spans="1:9" ht="12.75">
      <c r="A26" s="89"/>
      <c r="B26" s="63"/>
      <c r="C26" s="63"/>
      <c r="D26" s="63"/>
      <c r="E26" s="63"/>
      <c r="F26" s="63"/>
      <c r="G26" s="63"/>
      <c r="H26" s="63"/>
      <c r="I26" s="61"/>
    </row>
    <row r="27" spans="1:9" ht="12.75">
      <c r="A27" s="89"/>
      <c r="B27" s="63"/>
      <c r="C27" s="63"/>
      <c r="D27" s="63"/>
      <c r="E27" s="63"/>
      <c r="F27" s="63"/>
      <c r="G27" s="63"/>
      <c r="H27" s="63"/>
      <c r="I27" s="61"/>
    </row>
    <row r="28" spans="1:9" ht="12.75">
      <c r="A28" s="89"/>
      <c r="B28" s="63"/>
      <c r="C28" s="63"/>
      <c r="D28" s="63"/>
      <c r="E28" s="63"/>
      <c r="F28" s="63"/>
      <c r="G28" s="63"/>
      <c r="H28" s="63"/>
      <c r="I28" s="61"/>
    </row>
    <row r="29" spans="1:9" ht="12.75">
      <c r="A29" s="89"/>
      <c r="B29" s="63"/>
      <c r="C29" s="63"/>
      <c r="D29" s="63"/>
      <c r="E29" s="63"/>
      <c r="F29" s="63"/>
      <c r="G29" s="63"/>
      <c r="H29" s="63"/>
      <c r="I29" s="61"/>
    </row>
  </sheetData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AAAlvara</cp:lastModifiedBy>
  <cp:lastPrinted>2006-08-18T09:00:26Z</cp:lastPrinted>
  <dcterms:created xsi:type="dcterms:W3CDTF">1998-11-26T15:05:36Z</dcterms:created>
  <dcterms:modified xsi:type="dcterms:W3CDTF">2006-08-18T09:00:35Z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